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powernetworks.sharepoint.com/sites/Reset2025/Shared Documents/General/Reg Proposal documentation/Attachments/7. Corporate Income Tax/"/>
    </mc:Choice>
  </mc:AlternateContent>
  <xr:revisionPtr revIDLastSave="188" documentId="8_{C608ED79-E1E6-4E8D-A893-201ED707113B}" xr6:coauthVersionLast="47" xr6:coauthVersionMax="47" xr10:uidLastSave="{5428AB1B-7936-48D8-B250-F2DCED2A5F4D}"/>
  <bookViews>
    <workbookView xWindow="38280" yWindow="5325" windowWidth="29040" windowHeight="15840" activeTab="3" xr2:uid="{4125398A-E9A4-42FE-A251-59CC153ACD12}"/>
  </bookViews>
  <sheets>
    <sheet name="Overview" sheetId="18" r:id="rId1"/>
    <sheet name="1-Overheads Rates" sheetId="8" r:id="rId2"/>
    <sheet name="2-Proposal Overheads" sheetId="12" r:id="rId3"/>
    <sheet name="3-Categorised" sheetId="13" r:id="rId4"/>
    <sheet name="4-Summary" sheetId="17" r:id="rId5"/>
  </sheets>
  <definedNames>
    <definedName name="aaaaa" hidden="1">{"Allocation of Cash Flows",#N/A,FALSE,"Cash Flow Worksheet"}</definedName>
    <definedName name="abcde" hidden="1">{"Allocation of Cash Flows",#N/A,FALSE,"Cash Flow Worksheet"}</definedName>
    <definedName name="Array_ColOffset_Header" localSheetId="2">{"-7","-6","-5","-4","-3","-2","-1","0"}</definedName>
    <definedName name="Array_ColOffset_Header">{"-7","-6","-5","-4","-3","-2","-1","0"}</definedName>
    <definedName name="Array_ColOffset_Header2" localSheetId="2">{"0","1","2","3","4","5","6"}</definedName>
    <definedName name="Array_ColOffset_Header2">{"0","1","2","3","4","5","6"}</definedName>
    <definedName name="Array_Year_Header">{"2008/09","2009/10","2010/11","2011/12","2012/13","2013/14","2014/15"}</definedName>
    <definedName name="AS2DocOpenMode" hidden="1">"AS2DocumentEdit"</definedName>
    <definedName name="jordan" hidden="1">{"Allocation of Cash Flows",#N/A,FALSE,"Cash Flow Worksheet"}</definedName>
    <definedName name="_xlnm.Print_Area" localSheetId="1">'1-Overheads Rates'!$A$1:$F$8</definedName>
    <definedName name="_xlnm.Print_Area" localSheetId="2">'2-Proposal Overheads'!$A$1:$AH$56</definedName>
    <definedName name="_xlnm.Print_Titles" localSheetId="2">'2-Proposal Overheads'!$1:$2</definedName>
    <definedName name="SAPBEXrevision" hidden="1">1</definedName>
    <definedName name="SAPBEXsysID" hidden="1">"ES0"</definedName>
    <definedName name="SAPBEXwbID" localSheetId="3" hidden="1">"3QDI1P98JENOFS7P6206M4IRP"</definedName>
    <definedName name="SAPBEXwbID" hidden="1">"3PXB9R7138JZ9WRNHYFOG0QH1"</definedName>
    <definedName name="wrn.Allocation._.of._.Cash._.Flows." localSheetId="3" hidden="1">{"Allocation of Cash Flows",#N/A,FALSE,"Cash Flow Worksheet"}</definedName>
    <definedName name="wrn.Allocation._.of._.Cash._.Flows." hidden="1">{"Allocation of Cash Flows",#N/A,FALSE,"Cash Flow Worksheet"}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xx" localSheetId="3" hidden="1">{"Allocation of Cash Flows",#N/A,FALSE,"Cash Flow Worksheet"}</definedName>
    <definedName name="xx" hidden="1">{"Allocation of Cash Flows",#N/A,FALSE,"Cash Flow Worksheet"}</definedName>
    <definedName name="xxx" hidden="1">{"Allocation of Cash Flows",#N/A,FALSE,"Cash Flow Worksheet"}</definedName>
    <definedName name="xxxx" hidden="1">{"Allocation of Cash Flows",#N/A,FALSE,"Cash Flow Worksheet"}</definedName>
    <definedName name="xxxxx" hidden="1">{"Allocation of Cash Flows",#N/A,FALSE,"Cash Flow Worksheet"}</definedName>
    <definedName name="xxxxxx" hidden="1">{"Allocation of Cash Flows",#N/A,FALSE,"Cash Flow Worksheet"}</definedName>
    <definedName name="xxxxxxxx" hidden="1">{"Allocation of Cash Flows",#N/A,FALSE,"Cash Flow Worksheet"}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3" l="1"/>
  <c r="AN6" i="12"/>
  <c r="AH6" i="12"/>
  <c r="AB6" i="12"/>
  <c r="T6" i="12"/>
  <c r="N6" i="12"/>
  <c r="F6" i="13"/>
  <c r="F8" i="13" s="1"/>
  <c r="E9" i="18"/>
  <c r="E8" i="18"/>
  <c r="Q9" i="12"/>
  <c r="AE9" i="12" s="1"/>
  <c r="R9" i="12"/>
  <c r="AF9" i="12" s="1"/>
  <c r="S9" i="12"/>
  <c r="AG9" i="12" s="1"/>
  <c r="T9" i="12"/>
  <c r="AH9" i="12" s="1"/>
  <c r="G47" i="12" s="1"/>
  <c r="Q12" i="12"/>
  <c r="AE12" i="12" s="1"/>
  <c r="S12" i="12"/>
  <c r="AG12" i="12" s="1"/>
  <c r="T12" i="12"/>
  <c r="AH12" i="12" s="1"/>
  <c r="L33" i="12"/>
  <c r="P12" i="12"/>
  <c r="AD12" i="12" s="1"/>
  <c r="J50" i="13"/>
  <c r="K50" i="13"/>
  <c r="L50" i="13"/>
  <c r="M50" i="13"/>
  <c r="I50" i="13"/>
  <c r="M290" i="13"/>
  <c r="L290" i="13"/>
  <c r="K290" i="13"/>
  <c r="J290" i="13"/>
  <c r="I290" i="13"/>
  <c r="G98" i="13"/>
  <c r="G101" i="13" s="1"/>
  <c r="F98" i="13"/>
  <c r="E98" i="13"/>
  <c r="D98" i="13"/>
  <c r="C98" i="13"/>
  <c r="G79" i="13"/>
  <c r="F79" i="13"/>
  <c r="E79" i="13"/>
  <c r="E101" i="13" s="1"/>
  <c r="D79" i="13"/>
  <c r="D101" i="13" s="1"/>
  <c r="T39" i="12"/>
  <c r="S39" i="12"/>
  <c r="R39" i="12"/>
  <c r="Q39" i="12"/>
  <c r="P39" i="12"/>
  <c r="T38" i="12"/>
  <c r="S38" i="12"/>
  <c r="R38" i="12"/>
  <c r="Q38" i="12"/>
  <c r="P38" i="12"/>
  <c r="T36" i="12"/>
  <c r="AB36" i="12" s="1"/>
  <c r="AN36" i="12" s="1"/>
  <c r="S36" i="12"/>
  <c r="AA36" i="12" s="1"/>
  <c r="AM36" i="12" s="1"/>
  <c r="R36" i="12"/>
  <c r="Z36" i="12" s="1"/>
  <c r="AL36" i="12" s="1"/>
  <c r="Q36" i="12"/>
  <c r="Y36" i="12" s="1"/>
  <c r="P36" i="12"/>
  <c r="X36" i="12" s="1"/>
  <c r="T35" i="12"/>
  <c r="AB35" i="12"/>
  <c r="AN35" i="12" s="1"/>
  <c r="S35" i="12"/>
  <c r="AA35" i="12" s="1"/>
  <c r="AM35" i="12" s="1"/>
  <c r="R35" i="12"/>
  <c r="Q35" i="12"/>
  <c r="Y35" i="12" s="1"/>
  <c r="P35" i="12"/>
  <c r="X35" i="12" s="1"/>
  <c r="T34" i="12"/>
  <c r="AB34" i="12" s="1"/>
  <c r="AN34" i="12" s="1"/>
  <c r="S34" i="12"/>
  <c r="AA34" i="12" s="1"/>
  <c r="R34" i="12"/>
  <c r="Z34" i="12" s="1"/>
  <c r="AL34" i="12" s="1"/>
  <c r="Q34" i="12"/>
  <c r="Y34" i="12" s="1"/>
  <c r="P34" i="12"/>
  <c r="X34" i="12" s="1"/>
  <c r="AD34" i="12" s="1"/>
  <c r="T31" i="12"/>
  <c r="AB31" i="12" s="1"/>
  <c r="AN31" i="12" s="1"/>
  <c r="S31" i="12"/>
  <c r="AA31" i="12" s="1"/>
  <c r="AM31" i="12" s="1"/>
  <c r="R31" i="12"/>
  <c r="Q31" i="12"/>
  <c r="P31" i="12"/>
  <c r="X31" i="12"/>
  <c r="AD31" i="12" s="1"/>
  <c r="T29" i="12"/>
  <c r="AB29" i="12" s="1"/>
  <c r="AN29" i="12" s="1"/>
  <c r="G18" i="17" s="1"/>
  <c r="S29" i="12"/>
  <c r="AA29" i="12" s="1"/>
  <c r="AM29" i="12" s="1"/>
  <c r="F18" i="17" s="1"/>
  <c r="R29" i="12"/>
  <c r="Z29" i="12" s="1"/>
  <c r="Q29" i="12"/>
  <c r="Y29" i="12" s="1"/>
  <c r="P29" i="12"/>
  <c r="X29" i="12"/>
  <c r="AJ29" i="12" s="1"/>
  <c r="C18" i="17" s="1"/>
  <c r="T28" i="12"/>
  <c r="AB28" i="12"/>
  <c r="AN28" i="12" s="1"/>
  <c r="G17" i="17" s="1"/>
  <c r="S28" i="12"/>
  <c r="AA28" i="12" s="1"/>
  <c r="AM28" i="12" s="1"/>
  <c r="F17" i="17" s="1"/>
  <c r="R28" i="12"/>
  <c r="Z28" i="12" s="1"/>
  <c r="AL28" i="12" s="1"/>
  <c r="E17" i="17" s="1"/>
  <c r="Q28" i="12"/>
  <c r="Y28" i="12"/>
  <c r="AE28" i="12" s="1"/>
  <c r="P28" i="12"/>
  <c r="X28" i="12" s="1"/>
  <c r="AJ28" i="12" s="1"/>
  <c r="C17" i="17" s="1"/>
  <c r="T25" i="12"/>
  <c r="AB25" i="12" s="1"/>
  <c r="AN25" i="12" s="1"/>
  <c r="S25" i="12"/>
  <c r="R25" i="12"/>
  <c r="Z25" i="12" s="1"/>
  <c r="AL25" i="12" s="1"/>
  <c r="Q25" i="12"/>
  <c r="Y25" i="12" s="1"/>
  <c r="AK25" i="12" s="1"/>
  <c r="P25" i="12"/>
  <c r="X25" i="12" s="1"/>
  <c r="T24" i="12"/>
  <c r="AB24" i="12" s="1"/>
  <c r="AN24" i="12" s="1"/>
  <c r="S24" i="12"/>
  <c r="AA24" i="12" s="1"/>
  <c r="AM24" i="12" s="1"/>
  <c r="R24" i="12"/>
  <c r="Z24" i="12"/>
  <c r="AL24" i="12" s="1"/>
  <c r="Q24" i="12"/>
  <c r="Y24" i="12" s="1"/>
  <c r="AK24" i="12" s="1"/>
  <c r="P24" i="12"/>
  <c r="X24" i="12" s="1"/>
  <c r="N22" i="12"/>
  <c r="T22" i="12" s="1"/>
  <c r="M22" i="12"/>
  <c r="S22" i="12" s="1"/>
  <c r="L22" i="12"/>
  <c r="R22" i="12" s="1"/>
  <c r="K22" i="12"/>
  <c r="Q22" i="12" s="1"/>
  <c r="Y22" i="12" s="1"/>
  <c r="J22" i="12"/>
  <c r="P22" i="12" s="1"/>
  <c r="N21" i="12"/>
  <c r="T21" i="12" s="1"/>
  <c r="M21" i="12"/>
  <c r="L21" i="12"/>
  <c r="R21" i="12" s="1"/>
  <c r="K21" i="12"/>
  <c r="Q21" i="12" s="1"/>
  <c r="Y21" i="12" s="1"/>
  <c r="J21" i="12"/>
  <c r="N20" i="12"/>
  <c r="T20" i="12" s="1"/>
  <c r="M20" i="12"/>
  <c r="S20" i="12" s="1"/>
  <c r="AA20" i="12" s="1"/>
  <c r="AM20" i="12" s="1"/>
  <c r="L20" i="12"/>
  <c r="R20" i="12" s="1"/>
  <c r="K20" i="12"/>
  <c r="Q20" i="12" s="1"/>
  <c r="J20" i="12"/>
  <c r="N19" i="12"/>
  <c r="T19" i="12" s="1"/>
  <c r="M19" i="12"/>
  <c r="S19" i="12" s="1"/>
  <c r="L19" i="12"/>
  <c r="R19" i="12" s="1"/>
  <c r="K19" i="12"/>
  <c r="Q19" i="12" s="1"/>
  <c r="Y19" i="12" s="1"/>
  <c r="J19" i="12"/>
  <c r="P19" i="12" s="1"/>
  <c r="X19" i="12" s="1"/>
  <c r="N17" i="12"/>
  <c r="T17" i="12" s="1"/>
  <c r="AB17" i="12" s="1"/>
  <c r="M17" i="12"/>
  <c r="S17" i="12" s="1"/>
  <c r="AA17" i="12" s="1"/>
  <c r="L17" i="12"/>
  <c r="R17" i="12" s="1"/>
  <c r="K17" i="12"/>
  <c r="Q17" i="12" s="1"/>
  <c r="Y17" i="12" s="1"/>
  <c r="J17" i="12"/>
  <c r="AN12" i="12"/>
  <c r="AM12" i="12"/>
  <c r="AL12" i="12"/>
  <c r="AK12" i="12"/>
  <c r="AJ12" i="12"/>
  <c r="C79" i="13" s="1"/>
  <c r="C101" i="13" s="1"/>
  <c r="R12" i="12"/>
  <c r="AF12" i="12" s="1"/>
  <c r="A1" i="12"/>
  <c r="F101" i="13"/>
  <c r="Y31" i="12"/>
  <c r="AK31" i="12" s="1"/>
  <c r="D8" i="18"/>
  <c r="D9" i="18"/>
  <c r="I33" i="12"/>
  <c r="I15" i="12"/>
  <c r="J15" i="12" s="1"/>
  <c r="P15" i="12" s="1"/>
  <c r="I32" i="12"/>
  <c r="I14" i="12"/>
  <c r="M14" i="12" s="1"/>
  <c r="I37" i="12"/>
  <c r="K37" i="12" s="1"/>
  <c r="Q37" i="12" s="1"/>
  <c r="I30" i="12"/>
  <c r="N30" i="12" s="1"/>
  <c r="T30" i="12" s="1"/>
  <c r="I13" i="12"/>
  <c r="L13" i="12" s="1"/>
  <c r="R13" i="12" s="1"/>
  <c r="I27" i="12"/>
  <c r="I26" i="12"/>
  <c r="L26" i="12" s="1"/>
  <c r="I16" i="12"/>
  <c r="K16" i="12" s="1"/>
  <c r="Q16" i="12" s="1"/>
  <c r="I11" i="12"/>
  <c r="I10" i="12"/>
  <c r="I23" i="12"/>
  <c r="M23" i="12" s="1"/>
  <c r="S23" i="12" s="1"/>
  <c r="I18" i="12"/>
  <c r="J18" i="12" s="1"/>
  <c r="P18" i="12" s="1"/>
  <c r="V18" i="12"/>
  <c r="V16" i="12"/>
  <c r="V30" i="12"/>
  <c r="V37" i="12"/>
  <c r="V15" i="12"/>
  <c r="V14" i="12"/>
  <c r="V13" i="12"/>
  <c r="V11" i="12"/>
  <c r="V23" i="12"/>
  <c r="V33" i="12"/>
  <c r="V32" i="12"/>
  <c r="V26" i="12"/>
  <c r="V10" i="12"/>
  <c r="AD36" i="12" l="1"/>
  <c r="AJ36" i="12"/>
  <c r="AH35" i="12"/>
  <c r="AE34" i="12"/>
  <c r="AK34" i="12"/>
  <c r="AK35" i="12"/>
  <c r="AE35" i="12"/>
  <c r="AK36" i="12"/>
  <c r="AE36" i="12"/>
  <c r="AD25" i="12"/>
  <c r="AJ25" i="12"/>
  <c r="AJ35" i="12"/>
  <c r="AD35" i="12"/>
  <c r="AH25" i="12"/>
  <c r="AH17" i="12"/>
  <c r="AN17" i="12"/>
  <c r="AF34" i="12"/>
  <c r="L30" i="12"/>
  <c r="R30" i="12" s="1"/>
  <c r="Z31" i="12"/>
  <c r="AL31" i="12" s="1"/>
  <c r="Z35" i="12"/>
  <c r="AL35" i="12" s="1"/>
  <c r="AJ31" i="12"/>
  <c r="AH28" i="12"/>
  <c r="J37" i="12"/>
  <c r="P37" i="12" s="1"/>
  <c r="AH36" i="12"/>
  <c r="AF36" i="12"/>
  <c r="AF29" i="12"/>
  <c r="AL29" i="12"/>
  <c r="E18" i="17" s="1"/>
  <c r="AD24" i="12"/>
  <c r="AJ24" i="12"/>
  <c r="X22" i="12"/>
  <c r="AJ22" i="12" s="1"/>
  <c r="Z21" i="12"/>
  <c r="AL21" i="12" s="1"/>
  <c r="AG17" i="12"/>
  <c r="AM17" i="12"/>
  <c r="AE17" i="12"/>
  <c r="AK17" i="12"/>
  <c r="AD29" i="12"/>
  <c r="AF24" i="12"/>
  <c r="AK28" i="12"/>
  <c r="D17" i="17" s="1"/>
  <c r="AG36" i="12"/>
  <c r="AH24" i="12"/>
  <c r="AG20" i="12"/>
  <c r="AE31" i="12"/>
  <c r="AE25" i="12"/>
  <c r="AF28" i="12"/>
  <c r="AH31" i="12"/>
  <c r="AG35" i="12"/>
  <c r="AF25" i="12"/>
  <c r="AH34" i="12"/>
  <c r="P20" i="12"/>
  <c r="AG29" i="12"/>
  <c r="J30" i="12"/>
  <c r="P30" i="12" s="1"/>
  <c r="X30" i="12" s="1"/>
  <c r="AJ30" i="12" s="1"/>
  <c r="AB22" i="12"/>
  <c r="AN22" i="12" s="1"/>
  <c r="AA19" i="12"/>
  <c r="AM19" i="12" s="1"/>
  <c r="AB19" i="12"/>
  <c r="AN19" i="12" s="1"/>
  <c r="AG34" i="12"/>
  <c r="AM34" i="12"/>
  <c r="AJ19" i="12"/>
  <c r="AK22" i="12"/>
  <c r="AK21" i="12"/>
  <c r="Y20" i="12"/>
  <c r="AK20" i="12" s="1"/>
  <c r="AB20" i="12"/>
  <c r="AN20" i="12" s="1"/>
  <c r="Z22" i="12"/>
  <c r="AF22" i="12" s="1"/>
  <c r="AK29" i="12"/>
  <c r="D18" i="17" s="1"/>
  <c r="AE29" i="12"/>
  <c r="Z19" i="12"/>
  <c r="AL19" i="12" s="1"/>
  <c r="AK19" i="12"/>
  <c r="AA22" i="12"/>
  <c r="AM22" i="12" s="1"/>
  <c r="P21" i="12"/>
  <c r="AB21" i="12"/>
  <c r="AH21" i="12" s="1"/>
  <c r="Z17" i="12"/>
  <c r="AL17" i="12" s="1"/>
  <c r="AG31" i="12"/>
  <c r="AE21" i="12"/>
  <c r="AG24" i="12"/>
  <c r="AD28" i="12"/>
  <c r="AE19" i="12"/>
  <c r="AJ34" i="12"/>
  <c r="AH29" i="12"/>
  <c r="Z20" i="12"/>
  <c r="AF20" i="12" s="1"/>
  <c r="S21" i="12"/>
  <c r="AA25" i="12"/>
  <c r="AM25" i="12" s="1"/>
  <c r="AE22" i="12"/>
  <c r="AG28" i="12"/>
  <c r="P17" i="12"/>
  <c r="AD19" i="12"/>
  <c r="AE24" i="12"/>
  <c r="AL22" i="12"/>
  <c r="M33" i="12"/>
  <c r="S33" i="12" s="1"/>
  <c r="AA33" i="12" s="1"/>
  <c r="AM33" i="12" s="1"/>
  <c r="F295" i="13" s="1"/>
  <c r="X18" i="12"/>
  <c r="AD18" i="12" s="1"/>
  <c r="Y37" i="12"/>
  <c r="AE37" i="12" s="1"/>
  <c r="M30" i="12"/>
  <c r="S30" i="12" s="1"/>
  <c r="AA30" i="12" s="1"/>
  <c r="AG30" i="12" s="1"/>
  <c r="K30" i="12"/>
  <c r="Q30" i="12" s="1"/>
  <c r="Y30" i="12" s="1"/>
  <c r="AE30" i="12" s="1"/>
  <c r="N37" i="12"/>
  <c r="T37" i="12" s="1"/>
  <c r="AB37" i="12" s="1"/>
  <c r="L32" i="12"/>
  <c r="R32" i="12" s="1"/>
  <c r="L10" i="12"/>
  <c r="R10" i="12" s="1"/>
  <c r="Z10" i="12" s="1"/>
  <c r="AF10" i="12" s="1"/>
  <c r="D40" i="12"/>
  <c r="L27" i="12"/>
  <c r="R27" i="12" s="1"/>
  <c r="Z27" i="12" s="1"/>
  <c r="AL27" i="12" s="1"/>
  <c r="E16" i="17" s="1"/>
  <c r="F40" i="12"/>
  <c r="C40" i="12"/>
  <c r="E40" i="12"/>
  <c r="F47" i="12"/>
  <c r="AM9" i="12"/>
  <c r="F18" i="13" s="1"/>
  <c r="G40" i="12"/>
  <c r="AL9" i="12"/>
  <c r="E6" i="13" s="1"/>
  <c r="E47" i="12"/>
  <c r="D47" i="12"/>
  <c r="AK9" i="12"/>
  <c r="D6" i="13" s="1"/>
  <c r="AN9" i="12"/>
  <c r="G6" i="13" s="1"/>
  <c r="J11" i="12"/>
  <c r="P11" i="12" s="1"/>
  <c r="X11" i="12" s="1"/>
  <c r="M13" i="12"/>
  <c r="S13" i="12" s="1"/>
  <c r="AA13" i="12" s="1"/>
  <c r="P9" i="12"/>
  <c r="AD9" i="12" s="1"/>
  <c r="L37" i="12"/>
  <c r="R37" i="12" s="1"/>
  <c r="Z37" i="12" s="1"/>
  <c r="AF37" i="12" s="1"/>
  <c r="N13" i="12"/>
  <c r="T13" i="12" s="1"/>
  <c r="AB13" i="12" s="1"/>
  <c r="AN13" i="12" s="1"/>
  <c r="G103" i="13" s="1"/>
  <c r="G113" i="13" s="1"/>
  <c r="M37" i="12"/>
  <c r="S37" i="12" s="1"/>
  <c r="AA37" i="12" s="1"/>
  <c r="AM37" i="12" s="1"/>
  <c r="K13" i="12"/>
  <c r="Q13" i="12" s="1"/>
  <c r="Y13" i="12" s="1"/>
  <c r="AE13" i="12" s="1"/>
  <c r="J13" i="12"/>
  <c r="P13" i="12" s="1"/>
  <c r="X13" i="12" s="1"/>
  <c r="N14" i="12"/>
  <c r="T14" i="12" s="1"/>
  <c r="Y16" i="12"/>
  <c r="AK16" i="12" s="1"/>
  <c r="D175" i="13" s="1"/>
  <c r="D182" i="13" s="1"/>
  <c r="L16" i="12"/>
  <c r="R16" i="12" s="1"/>
  <c r="M16" i="12"/>
  <c r="S16" i="12" s="1"/>
  <c r="M10" i="12"/>
  <c r="S10" i="12" s="1"/>
  <c r="M11" i="12"/>
  <c r="S11" i="12" s="1"/>
  <c r="AA11" i="12" s="1"/>
  <c r="AG11" i="12" s="1"/>
  <c r="J27" i="12"/>
  <c r="P27" i="12" s="1"/>
  <c r="X27" i="12" s="1"/>
  <c r="AJ27" i="12" s="1"/>
  <c r="C16" i="17" s="1"/>
  <c r="K26" i="12"/>
  <c r="Q26" i="12" s="1"/>
  <c r="Y26" i="12" s="1"/>
  <c r="AK26" i="12" s="1"/>
  <c r="D247" i="13" s="1"/>
  <c r="N11" i="12"/>
  <c r="T11" i="12" s="1"/>
  <c r="AB11" i="12" s="1"/>
  <c r="L11" i="12"/>
  <c r="R11" i="12" s="1"/>
  <c r="Z11" i="12" s="1"/>
  <c r="AF11" i="12" s="1"/>
  <c r="K11" i="12"/>
  <c r="Q11" i="12" s="1"/>
  <c r="Y11" i="12" s="1"/>
  <c r="M27" i="12"/>
  <c r="S27" i="12" s="1"/>
  <c r="AA27" i="12" s="1"/>
  <c r="N16" i="12"/>
  <c r="T16" i="12" s="1"/>
  <c r="AB16" i="12" s="1"/>
  <c r="AN16" i="12" s="1"/>
  <c r="G175" i="13" s="1"/>
  <c r="G177" i="13" s="1"/>
  <c r="K27" i="12"/>
  <c r="Q27" i="12" s="1"/>
  <c r="Y27" i="12" s="1"/>
  <c r="AK27" i="12" s="1"/>
  <c r="D16" i="17" s="1"/>
  <c r="K10" i="12"/>
  <c r="Q10" i="12" s="1"/>
  <c r="Y10" i="12" s="1"/>
  <c r="N27" i="12"/>
  <c r="T27" i="12" s="1"/>
  <c r="N10" i="12"/>
  <c r="T10" i="12" s="1"/>
  <c r="AB10" i="12" s="1"/>
  <c r="K14" i="12"/>
  <c r="Q14" i="12" s="1"/>
  <c r="AA23" i="12"/>
  <c r="AM23" i="12" s="1"/>
  <c r="F223" i="13" s="1"/>
  <c r="F231" i="13" s="1"/>
  <c r="Z13" i="12"/>
  <c r="AL13" i="12" s="1"/>
  <c r="E103" i="13" s="1"/>
  <c r="E119" i="13" s="1"/>
  <c r="R26" i="12"/>
  <c r="M18" i="12"/>
  <c r="S18" i="12" s="1"/>
  <c r="AA18" i="12" s="1"/>
  <c r="AM18" i="12" s="1"/>
  <c r="F199" i="13" s="1"/>
  <c r="F205" i="13" s="1"/>
  <c r="N18" i="12"/>
  <c r="T18" i="12" s="1"/>
  <c r="AB18" i="12" s="1"/>
  <c r="AN18" i="12" s="1"/>
  <c r="G199" i="13" s="1"/>
  <c r="K23" i="12"/>
  <c r="M26" i="12"/>
  <c r="S26" i="12" s="1"/>
  <c r="AA26" i="12" s="1"/>
  <c r="K18" i="12"/>
  <c r="Q18" i="12" s="1"/>
  <c r="Y18" i="12" s="1"/>
  <c r="AE18" i="12" s="1"/>
  <c r="N26" i="12"/>
  <c r="J33" i="12"/>
  <c r="P33" i="12" s="1"/>
  <c r="X33" i="12" s="1"/>
  <c r="N32" i="12"/>
  <c r="T32" i="12" s="1"/>
  <c r="J26" i="12"/>
  <c r="P26" i="12" s="1"/>
  <c r="X26" i="12" s="1"/>
  <c r="AD26" i="12" s="1"/>
  <c r="K32" i="12"/>
  <c r="Q32" i="12" s="1"/>
  <c r="Y32" i="12" s="1"/>
  <c r="AE32" i="12" s="1"/>
  <c r="J16" i="12"/>
  <c r="P16" i="12" s="1"/>
  <c r="X16" i="12" s="1"/>
  <c r="AD16" i="12" s="1"/>
  <c r="J32" i="12"/>
  <c r="P32" i="12" s="1"/>
  <c r="X32" i="12" s="1"/>
  <c r="AD32" i="12" s="1"/>
  <c r="J14" i="12"/>
  <c r="P14" i="12" s="1"/>
  <c r="X14" i="12" s="1"/>
  <c r="AD14" i="12" s="1"/>
  <c r="K33" i="12"/>
  <c r="Q33" i="12" s="1"/>
  <c r="Y33" i="12" s="1"/>
  <c r="J10" i="12"/>
  <c r="L18" i="12"/>
  <c r="R18" i="12" s="1"/>
  <c r="Z18" i="12" s="1"/>
  <c r="AL18" i="12" s="1"/>
  <c r="E199" i="13" s="1"/>
  <c r="E205" i="13" s="1"/>
  <c r="J23" i="12"/>
  <c r="M32" i="12"/>
  <c r="S32" i="12" s="1"/>
  <c r="L14" i="12"/>
  <c r="R14" i="12" s="1"/>
  <c r="X37" i="12"/>
  <c r="AD37" i="12" s="1"/>
  <c r="L23" i="12"/>
  <c r="R23" i="12" s="1"/>
  <c r="Z23" i="12" s="1"/>
  <c r="AL23" i="12" s="1"/>
  <c r="E223" i="13" s="1"/>
  <c r="N33" i="12"/>
  <c r="T33" i="12" s="1"/>
  <c r="AB33" i="12" s="1"/>
  <c r="N23" i="12"/>
  <c r="T23" i="12" s="1"/>
  <c r="AB23" i="12" s="1"/>
  <c r="X15" i="12"/>
  <c r="AB30" i="12"/>
  <c r="AN30" i="12" s="1"/>
  <c r="K15" i="12"/>
  <c r="S14" i="12"/>
  <c r="R33" i="12"/>
  <c r="N15" i="12"/>
  <c r="L15" i="12"/>
  <c r="M15" i="12"/>
  <c r="AJ18" i="12"/>
  <c r="C199" i="13" s="1"/>
  <c r="AF31" i="12" l="1"/>
  <c r="AF21" i="12"/>
  <c r="AD22" i="12"/>
  <c r="AG25" i="12"/>
  <c r="AH19" i="12"/>
  <c r="AF35" i="12"/>
  <c r="AH22" i="12"/>
  <c r="AN21" i="12"/>
  <c r="AL20" i="12"/>
  <c r="AG23" i="12"/>
  <c r="X20" i="12"/>
  <c r="AJ20" i="12" s="1"/>
  <c r="AA21" i="12"/>
  <c r="AM21" i="12" s="1"/>
  <c r="X17" i="12"/>
  <c r="AJ17" i="12" s="1"/>
  <c r="AF19" i="12"/>
  <c r="D177" i="13"/>
  <c r="AG22" i="12"/>
  <c r="AE20" i="12"/>
  <c r="X21" i="12"/>
  <c r="AJ21" i="12" s="1"/>
  <c r="AE16" i="12"/>
  <c r="AH20" i="12"/>
  <c r="AF17" i="12"/>
  <c r="AG19" i="12"/>
  <c r="F226" i="13"/>
  <c r="F213" i="13"/>
  <c r="F229" i="13"/>
  <c r="F234" i="13"/>
  <c r="AK37" i="12"/>
  <c r="D183" i="13"/>
  <c r="D190" i="13"/>
  <c r="D191" i="13"/>
  <c r="D180" i="13"/>
  <c r="E212" i="13"/>
  <c r="E206" i="13"/>
  <c r="E217" i="13"/>
  <c r="D184" i="13"/>
  <c r="D189" i="13"/>
  <c r="D193" i="13"/>
  <c r="D181" i="13"/>
  <c r="D176" i="13"/>
  <c r="D192" i="13"/>
  <c r="D179" i="13"/>
  <c r="AG37" i="12"/>
  <c r="AN23" i="12"/>
  <c r="G223" i="13" s="1"/>
  <c r="G239" i="13" s="1"/>
  <c r="F225" i="13"/>
  <c r="D178" i="13"/>
  <c r="G112" i="13"/>
  <c r="F228" i="13"/>
  <c r="D188" i="13"/>
  <c r="F19" i="13"/>
  <c r="F15" i="13"/>
  <c r="F16" i="13"/>
  <c r="F10" i="13"/>
  <c r="F20" i="13"/>
  <c r="G108" i="13"/>
  <c r="F21" i="13"/>
  <c r="F22" i="13"/>
  <c r="F13" i="13"/>
  <c r="F17" i="13"/>
  <c r="G120" i="13"/>
  <c r="F14" i="13"/>
  <c r="F11" i="13"/>
  <c r="F23" i="13"/>
  <c r="F12" i="13"/>
  <c r="G117" i="13"/>
  <c r="F7" i="13"/>
  <c r="G116" i="13"/>
  <c r="F9" i="13"/>
  <c r="G114" i="13"/>
  <c r="G118" i="13"/>
  <c r="AE27" i="12"/>
  <c r="G121" i="13"/>
  <c r="AG13" i="12"/>
  <c r="D16" i="13"/>
  <c r="D12" i="13"/>
  <c r="D19" i="13"/>
  <c r="D21" i="13"/>
  <c r="D18" i="13"/>
  <c r="D17" i="13"/>
  <c r="D7" i="13"/>
  <c r="D20" i="13"/>
  <c r="D13" i="13"/>
  <c r="D8" i="13"/>
  <c r="D14" i="13"/>
  <c r="D9" i="13"/>
  <c r="D15" i="13"/>
  <c r="D10" i="13"/>
  <c r="D11" i="13"/>
  <c r="D23" i="13"/>
  <c r="D22" i="13"/>
  <c r="AM13" i="12"/>
  <c r="F103" i="13" s="1"/>
  <c r="F105" i="13" s="1"/>
  <c r="E13" i="13"/>
  <c r="E14" i="13"/>
  <c r="E18" i="13"/>
  <c r="E15" i="13"/>
  <c r="E17" i="13"/>
  <c r="E23" i="13"/>
  <c r="E16" i="13"/>
  <c r="E19" i="13"/>
  <c r="E12" i="13"/>
  <c r="E11" i="13"/>
  <c r="E10" i="13"/>
  <c r="E8" i="13"/>
  <c r="E9" i="13"/>
  <c r="E20" i="13"/>
  <c r="E21" i="13"/>
  <c r="E22" i="13"/>
  <c r="E7" i="13"/>
  <c r="AD27" i="12"/>
  <c r="G21" i="13"/>
  <c r="G20" i="13"/>
  <c r="G12" i="13"/>
  <c r="G22" i="13"/>
  <c r="G16" i="13"/>
  <c r="G23" i="13"/>
  <c r="G9" i="13"/>
  <c r="G15" i="13"/>
  <c r="G19" i="13"/>
  <c r="G7" i="13"/>
  <c r="G11" i="13"/>
  <c r="G10" i="13"/>
  <c r="G13" i="13"/>
  <c r="G18" i="13"/>
  <c r="G8" i="13"/>
  <c r="G14" i="13"/>
  <c r="G17" i="13"/>
  <c r="C47" i="12"/>
  <c r="I47" i="12" s="1"/>
  <c r="D16" i="18" s="1"/>
  <c r="AJ9" i="12"/>
  <c r="C6" i="13" s="1"/>
  <c r="G180" i="13"/>
  <c r="G190" i="13"/>
  <c r="AL37" i="12"/>
  <c r="F210" i="13"/>
  <c r="G104" i="13"/>
  <c r="G106" i="13"/>
  <c r="AM27" i="12"/>
  <c r="F16" i="17" s="1"/>
  <c r="G176" i="13"/>
  <c r="F215" i="13"/>
  <c r="AK18" i="12"/>
  <c r="D199" i="13" s="1"/>
  <c r="D203" i="13" s="1"/>
  <c r="G111" i="13"/>
  <c r="G184" i="13"/>
  <c r="F216" i="13"/>
  <c r="G188" i="13"/>
  <c r="G185" i="13"/>
  <c r="AL11" i="12"/>
  <c r="E55" i="13" s="1"/>
  <c r="E69" i="13" s="1"/>
  <c r="AJ16" i="12"/>
  <c r="C175" i="13" s="1"/>
  <c r="C192" i="13" s="1"/>
  <c r="F211" i="13"/>
  <c r="G105" i="13"/>
  <c r="G182" i="13"/>
  <c r="G109" i="13"/>
  <c r="AH16" i="12"/>
  <c r="F201" i="13"/>
  <c r="F217" i="13"/>
  <c r="G193" i="13"/>
  <c r="G179" i="13"/>
  <c r="F214" i="13"/>
  <c r="F206" i="13"/>
  <c r="G187" i="13"/>
  <c r="J40" i="12"/>
  <c r="C49" i="12" s="1"/>
  <c r="E107" i="13"/>
  <c r="G183" i="13"/>
  <c r="AK13" i="12"/>
  <c r="D103" i="13" s="1"/>
  <c r="D107" i="13" s="1"/>
  <c r="F212" i="13"/>
  <c r="G110" i="13"/>
  <c r="F203" i="13"/>
  <c r="G192" i="13"/>
  <c r="F208" i="13"/>
  <c r="AJ37" i="12"/>
  <c r="F202" i="13"/>
  <c r="E201" i="13"/>
  <c r="G115" i="13"/>
  <c r="G186" i="13"/>
  <c r="AN10" i="12"/>
  <c r="G31" i="13" s="1"/>
  <c r="E210" i="13"/>
  <c r="G178" i="13"/>
  <c r="F204" i="13"/>
  <c r="G107" i="13"/>
  <c r="E202" i="13"/>
  <c r="F230" i="13"/>
  <c r="D186" i="13"/>
  <c r="D187" i="13"/>
  <c r="G119" i="13"/>
  <c r="G191" i="13"/>
  <c r="G189" i="13"/>
  <c r="AH13" i="12"/>
  <c r="AH30" i="12"/>
  <c r="AH10" i="12"/>
  <c r="F200" i="13"/>
  <c r="AK30" i="12"/>
  <c r="F207" i="13"/>
  <c r="F209" i="13"/>
  <c r="E208" i="13"/>
  <c r="F241" i="13"/>
  <c r="F345" i="13" s="1"/>
  <c r="D185" i="13"/>
  <c r="AG18" i="12"/>
  <c r="G181" i="13"/>
  <c r="E111" i="13"/>
  <c r="E113" i="13"/>
  <c r="E204" i="13"/>
  <c r="E105" i="13"/>
  <c r="AB32" i="12"/>
  <c r="AN32" i="12" s="1"/>
  <c r="G271" i="13" s="1"/>
  <c r="G285" i="13" s="1"/>
  <c r="G341" i="13" s="1"/>
  <c r="G15" i="17" s="1"/>
  <c r="E117" i="13"/>
  <c r="E121" i="13"/>
  <c r="F240" i="13"/>
  <c r="AJ14" i="12"/>
  <c r="C127" i="13" s="1"/>
  <c r="C134" i="13" s="1"/>
  <c r="E112" i="13"/>
  <c r="E200" i="13"/>
  <c r="E207" i="13"/>
  <c r="F239" i="13"/>
  <c r="F233" i="13"/>
  <c r="AH33" i="12"/>
  <c r="AL10" i="12"/>
  <c r="E31" i="13" s="1"/>
  <c r="E49" i="13" s="1"/>
  <c r="AF18" i="12"/>
  <c r="E209" i="13"/>
  <c r="AM30" i="12"/>
  <c r="E216" i="13"/>
  <c r="E116" i="13"/>
  <c r="F235" i="13"/>
  <c r="E215" i="13"/>
  <c r="F224" i="13"/>
  <c r="AG27" i="12"/>
  <c r="E106" i="13"/>
  <c r="E213" i="13"/>
  <c r="E211" i="13"/>
  <c r="F227" i="13"/>
  <c r="F237" i="13"/>
  <c r="AH23" i="12"/>
  <c r="AJ26" i="12"/>
  <c r="C247" i="13" s="1"/>
  <c r="C259" i="13" s="1"/>
  <c r="E214" i="13"/>
  <c r="F238" i="13"/>
  <c r="E108" i="13"/>
  <c r="F232" i="13"/>
  <c r="AB27" i="12"/>
  <c r="AN27" i="12" s="1"/>
  <c r="G16" i="17" s="1"/>
  <c r="E203" i="13"/>
  <c r="F236" i="13"/>
  <c r="D253" i="13"/>
  <c r="D248" i="13"/>
  <c r="D263" i="13"/>
  <c r="D259" i="13"/>
  <c r="D265" i="13"/>
  <c r="D261" i="13"/>
  <c r="D257" i="13"/>
  <c r="D264" i="13"/>
  <c r="D256" i="13"/>
  <c r="D251" i="13"/>
  <c r="D258" i="13"/>
  <c r="D254" i="13"/>
  <c r="D255" i="13"/>
  <c r="D260" i="13"/>
  <c r="D262" i="13"/>
  <c r="D252" i="13"/>
  <c r="D250" i="13"/>
  <c r="D249" i="13"/>
  <c r="AE26" i="12"/>
  <c r="AG26" i="12"/>
  <c r="AM26" i="12"/>
  <c r="F247" i="13" s="1"/>
  <c r="F249" i="13" s="1"/>
  <c r="AK32" i="12"/>
  <c r="D271" i="13" s="1"/>
  <c r="D283" i="13" s="1"/>
  <c r="P23" i="12"/>
  <c r="Z26" i="12"/>
  <c r="AL26" i="12" s="1"/>
  <c r="E247" i="13" s="1"/>
  <c r="Q23" i="12"/>
  <c r="AJ32" i="12"/>
  <c r="C271" i="13" s="1"/>
  <c r="C274" i="13" s="1"/>
  <c r="AF13" i="12"/>
  <c r="AA32" i="12"/>
  <c r="AM32" i="12" s="1"/>
  <c r="F271" i="13" s="1"/>
  <c r="F282" i="13" s="1"/>
  <c r="AN33" i="12"/>
  <c r="G295" i="13" s="1"/>
  <c r="G313" i="13" s="1"/>
  <c r="P10" i="12"/>
  <c r="E109" i="13"/>
  <c r="E104" i="13"/>
  <c r="E114" i="13"/>
  <c r="E115" i="13"/>
  <c r="E110" i="13"/>
  <c r="E120" i="13"/>
  <c r="E118" i="13"/>
  <c r="T26" i="12"/>
  <c r="AB26" i="12" s="1"/>
  <c r="AH26" i="12" s="1"/>
  <c r="AF27" i="12"/>
  <c r="AN11" i="12"/>
  <c r="G55" i="13" s="1"/>
  <c r="AH11" i="12"/>
  <c r="AH37" i="12"/>
  <c r="AN37" i="12"/>
  <c r="AF23" i="12"/>
  <c r="AH18" i="12"/>
  <c r="AD15" i="12"/>
  <c r="AJ15" i="12"/>
  <c r="C151" i="13" s="1"/>
  <c r="AM11" i="12"/>
  <c r="F55" i="13" s="1"/>
  <c r="F65" i="13" s="1"/>
  <c r="AD11" i="12"/>
  <c r="AJ11" i="12"/>
  <c r="C55" i="13" s="1"/>
  <c r="AK11" i="12"/>
  <c r="D55" i="13" s="1"/>
  <c r="AE11" i="12"/>
  <c r="AD30" i="12"/>
  <c r="AE33" i="12"/>
  <c r="AK33" i="12"/>
  <c r="D295" i="13" s="1"/>
  <c r="AG33" i="12"/>
  <c r="AJ33" i="12"/>
  <c r="C295" i="13" s="1"/>
  <c r="AD33" i="12"/>
  <c r="E239" i="13"/>
  <c r="E229" i="13"/>
  <c r="E236" i="13"/>
  <c r="E233" i="13"/>
  <c r="E224" i="13"/>
  <c r="E226" i="13"/>
  <c r="E234" i="13"/>
  <c r="E225" i="13"/>
  <c r="E235" i="13"/>
  <c r="E232" i="13"/>
  <c r="E238" i="13"/>
  <c r="E228" i="13"/>
  <c r="E227" i="13"/>
  <c r="E240" i="13"/>
  <c r="E241" i="13"/>
  <c r="E345" i="13" s="1"/>
  <c r="E231" i="13"/>
  <c r="E237" i="13"/>
  <c r="E230" i="13"/>
  <c r="AK10" i="12"/>
  <c r="G207" i="13"/>
  <c r="G215" i="13"/>
  <c r="G209" i="13"/>
  <c r="G212" i="13"/>
  <c r="G206" i="13"/>
  <c r="G203" i="13"/>
  <c r="G204" i="13"/>
  <c r="G202" i="13"/>
  <c r="G200" i="13"/>
  <c r="G210" i="13"/>
  <c r="G201" i="13"/>
  <c r="G205" i="13"/>
  <c r="G211" i="13"/>
  <c r="G208" i="13"/>
  <c r="G213" i="13"/>
  <c r="G217" i="13"/>
  <c r="G214" i="13"/>
  <c r="G216" i="13"/>
  <c r="Y14" i="12"/>
  <c r="AK14" i="12" s="1"/>
  <c r="D127" i="13" s="1"/>
  <c r="AE14" i="12"/>
  <c r="AE10" i="12"/>
  <c r="C217" i="13"/>
  <c r="C202" i="13"/>
  <c r="C213" i="13"/>
  <c r="C210" i="13"/>
  <c r="C209" i="13"/>
  <c r="C203" i="13"/>
  <c r="C215" i="13"/>
  <c r="C214" i="13"/>
  <c r="C212" i="13"/>
  <c r="C201" i="13"/>
  <c r="C216" i="13"/>
  <c r="C207" i="13"/>
  <c r="C211" i="13"/>
  <c r="C208" i="13"/>
  <c r="C206" i="13"/>
  <c r="C200" i="13"/>
  <c r="C204" i="13"/>
  <c r="C205" i="13"/>
  <c r="AA14" i="12"/>
  <c r="AM14" i="12" s="1"/>
  <c r="F127" i="13" s="1"/>
  <c r="F313" i="13"/>
  <c r="F314" i="13"/>
  <c r="F348" i="13" s="1"/>
  <c r="F24" i="17" s="1"/>
  <c r="AA10" i="12"/>
  <c r="AG10" i="12" s="1"/>
  <c r="Z14" i="12"/>
  <c r="AF14" i="12" s="1"/>
  <c r="S15" i="12"/>
  <c r="Q15" i="12"/>
  <c r="K40" i="12"/>
  <c r="D49" i="12" s="1"/>
  <c r="G237" i="13"/>
  <c r="AB14" i="12"/>
  <c r="AH14" i="12" s="1"/>
  <c r="AJ13" i="12"/>
  <c r="AD13" i="12"/>
  <c r="AA16" i="12"/>
  <c r="AM16" i="12" s="1"/>
  <c r="F175" i="13" s="1"/>
  <c r="R15" i="12"/>
  <c r="R40" i="12" s="1"/>
  <c r="L40" i="12"/>
  <c r="E49" i="12" s="1"/>
  <c r="Z30" i="12"/>
  <c r="AL30" i="12" s="1"/>
  <c r="Z32" i="12"/>
  <c r="AL32" i="12" s="1"/>
  <c r="E271" i="13" s="1"/>
  <c r="T15" i="12"/>
  <c r="N40" i="12"/>
  <c r="G49" i="12" s="1"/>
  <c r="Z33" i="12"/>
  <c r="AL33" i="12" s="1"/>
  <c r="E295" i="13" s="1"/>
  <c r="Z16" i="12"/>
  <c r="AL16" i="12" s="1"/>
  <c r="E175" i="13" s="1"/>
  <c r="M40" i="12"/>
  <c r="F49" i="12" s="1"/>
  <c r="C249" i="13" l="1"/>
  <c r="AD17" i="12"/>
  <c r="AG21" i="12"/>
  <c r="D273" i="13"/>
  <c r="AD20" i="12"/>
  <c r="AF16" i="12"/>
  <c r="D282" i="13"/>
  <c r="AD21" i="12"/>
  <c r="D288" i="13"/>
  <c r="D279" i="13"/>
  <c r="F116" i="13"/>
  <c r="C184" i="13"/>
  <c r="C188" i="13"/>
  <c r="G227" i="13"/>
  <c r="C186" i="13"/>
  <c r="D284" i="13"/>
  <c r="D281" i="13"/>
  <c r="C144" i="13"/>
  <c r="G238" i="13"/>
  <c r="G230" i="13"/>
  <c r="D216" i="13"/>
  <c r="G224" i="13"/>
  <c r="D194" i="13"/>
  <c r="D197" i="13" s="1"/>
  <c r="G241" i="13"/>
  <c r="G345" i="13" s="1"/>
  <c r="G233" i="13"/>
  <c r="C191" i="13"/>
  <c r="C185" i="13"/>
  <c r="F251" i="13"/>
  <c r="G228" i="13"/>
  <c r="F264" i="13"/>
  <c r="C189" i="13"/>
  <c r="D212" i="13"/>
  <c r="G234" i="13"/>
  <c r="D215" i="13"/>
  <c r="F254" i="13"/>
  <c r="C180" i="13"/>
  <c r="G226" i="13"/>
  <c r="G236" i="13"/>
  <c r="F260" i="13"/>
  <c r="C183" i="13"/>
  <c r="D214" i="13"/>
  <c r="G240" i="13"/>
  <c r="G232" i="13"/>
  <c r="F259" i="13"/>
  <c r="C182" i="13"/>
  <c r="F263" i="13"/>
  <c r="F262" i="13"/>
  <c r="F218" i="13"/>
  <c r="F221" i="13" s="1"/>
  <c r="F258" i="13"/>
  <c r="C193" i="13"/>
  <c r="G235" i="13"/>
  <c r="G225" i="13"/>
  <c r="G229" i="13"/>
  <c r="G231" i="13"/>
  <c r="F248" i="13"/>
  <c r="C179" i="13"/>
  <c r="F108" i="13"/>
  <c r="F256" i="13"/>
  <c r="C177" i="13"/>
  <c r="F112" i="13"/>
  <c r="G287" i="13"/>
  <c r="F25" i="13"/>
  <c r="F28" i="13" s="1"/>
  <c r="D108" i="13"/>
  <c r="F104" i="13"/>
  <c r="D113" i="13"/>
  <c r="F109" i="13"/>
  <c r="D285" i="13"/>
  <c r="D341" i="13" s="1"/>
  <c r="D15" i="17" s="1"/>
  <c r="F119" i="13"/>
  <c r="F118" i="13"/>
  <c r="F117" i="13"/>
  <c r="F110" i="13"/>
  <c r="G283" i="13"/>
  <c r="G272" i="13"/>
  <c r="D105" i="13"/>
  <c r="F115" i="13"/>
  <c r="G277" i="13"/>
  <c r="F114" i="13"/>
  <c r="F121" i="13"/>
  <c r="G280" i="13"/>
  <c r="F107" i="13"/>
  <c r="F120" i="13"/>
  <c r="F106" i="13"/>
  <c r="G25" i="13"/>
  <c r="D274" i="13"/>
  <c r="F111" i="13"/>
  <c r="F113" i="13"/>
  <c r="G278" i="13"/>
  <c r="D25" i="13"/>
  <c r="D28" i="13" s="1"/>
  <c r="G276" i="13"/>
  <c r="G279" i="13"/>
  <c r="G122" i="13"/>
  <c r="G125" i="13" s="1"/>
  <c r="C10" i="13"/>
  <c r="C13" i="13"/>
  <c r="C20" i="13"/>
  <c r="C8" i="13"/>
  <c r="C19" i="13"/>
  <c r="C16" i="13"/>
  <c r="C14" i="13"/>
  <c r="C21" i="13"/>
  <c r="C15" i="13"/>
  <c r="C11" i="13"/>
  <c r="C7" i="13"/>
  <c r="C23" i="13"/>
  <c r="C22" i="13"/>
  <c r="C18" i="13"/>
  <c r="C9" i="13"/>
  <c r="C17" i="13"/>
  <c r="C12" i="13"/>
  <c r="G286" i="13"/>
  <c r="F276" i="13"/>
  <c r="F274" i="13"/>
  <c r="E25" i="13"/>
  <c r="E28" i="13" s="1"/>
  <c r="E62" i="13"/>
  <c r="E64" i="13"/>
  <c r="E66" i="13"/>
  <c r="E67" i="13"/>
  <c r="E72" i="13"/>
  <c r="E59" i="13"/>
  <c r="E63" i="13"/>
  <c r="E60" i="13"/>
  <c r="E58" i="13"/>
  <c r="E70" i="13"/>
  <c r="E73" i="13"/>
  <c r="E56" i="13"/>
  <c r="E65" i="13"/>
  <c r="E61" i="13"/>
  <c r="E57" i="13"/>
  <c r="E68" i="13"/>
  <c r="D117" i="13"/>
  <c r="D205" i="13"/>
  <c r="D120" i="13"/>
  <c r="D213" i="13"/>
  <c r="D207" i="13"/>
  <c r="C255" i="13"/>
  <c r="E32" i="13"/>
  <c r="E34" i="13"/>
  <c r="D206" i="13"/>
  <c r="D201" i="13"/>
  <c r="C176" i="13"/>
  <c r="E39" i="13"/>
  <c r="D118" i="13"/>
  <c r="D204" i="13"/>
  <c r="C181" i="13"/>
  <c r="G194" i="13"/>
  <c r="G197" i="13" s="1"/>
  <c r="E44" i="13"/>
  <c r="D119" i="13"/>
  <c r="D121" i="13"/>
  <c r="D106" i="13"/>
  <c r="D209" i="13"/>
  <c r="E37" i="13"/>
  <c r="E36" i="13"/>
  <c r="D202" i="13"/>
  <c r="D112" i="13"/>
  <c r="D104" i="13"/>
  <c r="D116" i="13"/>
  <c r="D211" i="13"/>
  <c r="D109" i="13"/>
  <c r="D115" i="13"/>
  <c r="D208" i="13"/>
  <c r="E42" i="13"/>
  <c r="D111" i="13"/>
  <c r="D110" i="13"/>
  <c r="E71" i="13"/>
  <c r="D200" i="13"/>
  <c r="D217" i="13"/>
  <c r="C190" i="13"/>
  <c r="C178" i="13"/>
  <c r="D114" i="13"/>
  <c r="D210" i="13"/>
  <c r="C187" i="13"/>
  <c r="E122" i="13"/>
  <c r="E125" i="13" s="1"/>
  <c r="E218" i="13"/>
  <c r="E221" i="13" s="1"/>
  <c r="C278" i="13"/>
  <c r="G274" i="13"/>
  <c r="F255" i="13"/>
  <c r="E40" i="13"/>
  <c r="F242" i="13"/>
  <c r="F245" i="13" s="1"/>
  <c r="AF26" i="12"/>
  <c r="AN26" i="12"/>
  <c r="G247" i="13" s="1"/>
  <c r="G259" i="13" s="1"/>
  <c r="C279" i="13"/>
  <c r="C284" i="13"/>
  <c r="C286" i="13"/>
  <c r="C273" i="13"/>
  <c r="C129" i="13"/>
  <c r="C288" i="13"/>
  <c r="C283" i="13"/>
  <c r="C280" i="13"/>
  <c r="C139" i="13"/>
  <c r="C275" i="13"/>
  <c r="C133" i="13"/>
  <c r="C141" i="13"/>
  <c r="C131" i="13"/>
  <c r="F278" i="13"/>
  <c r="F257" i="13"/>
  <c r="D286" i="13"/>
  <c r="E45" i="13"/>
  <c r="C142" i="13"/>
  <c r="C135" i="13"/>
  <c r="F289" i="13"/>
  <c r="F346" i="13" s="1"/>
  <c r="F20" i="17" s="1"/>
  <c r="C260" i="13"/>
  <c r="C253" i="13"/>
  <c r="C264" i="13"/>
  <c r="C263" i="13"/>
  <c r="C254" i="13"/>
  <c r="C251" i="13"/>
  <c r="C258" i="13"/>
  <c r="C262" i="13"/>
  <c r="C248" i="13"/>
  <c r="C250" i="13"/>
  <c r="C265" i="13"/>
  <c r="F69" i="13"/>
  <c r="C143" i="13"/>
  <c r="C128" i="13"/>
  <c r="C145" i="13"/>
  <c r="F71" i="13"/>
  <c r="F275" i="13"/>
  <c r="E38" i="13"/>
  <c r="E35" i="13"/>
  <c r="E33" i="13"/>
  <c r="E48" i="13"/>
  <c r="C140" i="13"/>
  <c r="C281" i="13"/>
  <c r="F280" i="13"/>
  <c r="G284" i="13"/>
  <c r="G275" i="13"/>
  <c r="F265" i="13"/>
  <c r="D289" i="13"/>
  <c r="D346" i="13" s="1"/>
  <c r="D20" i="17" s="1"/>
  <c r="C256" i="13"/>
  <c r="E47" i="13"/>
  <c r="E46" i="13"/>
  <c r="D266" i="13"/>
  <c r="D269" i="13" s="1"/>
  <c r="F253" i="13"/>
  <c r="D278" i="13"/>
  <c r="AH27" i="12"/>
  <c r="F284" i="13"/>
  <c r="C132" i="13"/>
  <c r="C130" i="13"/>
  <c r="C277" i="13"/>
  <c r="G288" i="13"/>
  <c r="C136" i="13"/>
  <c r="C282" i="13"/>
  <c r="G273" i="13"/>
  <c r="G282" i="13"/>
  <c r="D276" i="13"/>
  <c r="C252" i="13"/>
  <c r="E43" i="13"/>
  <c r="C138" i="13"/>
  <c r="F285" i="13"/>
  <c r="F341" i="13" s="1"/>
  <c r="F15" i="17" s="1"/>
  <c r="F281" i="13"/>
  <c r="G289" i="13"/>
  <c r="G346" i="13" s="1"/>
  <c r="G20" i="17" s="1"/>
  <c r="F272" i="13"/>
  <c r="F261" i="13"/>
  <c r="AF33" i="12"/>
  <c r="C137" i="13"/>
  <c r="C276" i="13"/>
  <c r="F277" i="13"/>
  <c r="G281" i="13"/>
  <c r="F252" i="13"/>
  <c r="D272" i="13"/>
  <c r="C261" i="13"/>
  <c r="C257" i="13"/>
  <c r="E41" i="13"/>
  <c r="AH32" i="12"/>
  <c r="G314" i="13"/>
  <c r="G348" i="13" s="1"/>
  <c r="G24" i="17" s="1"/>
  <c r="C285" i="13"/>
  <c r="C341" i="13" s="1"/>
  <c r="C15" i="17" s="1"/>
  <c r="F287" i="13"/>
  <c r="F288" i="13"/>
  <c r="AF30" i="12"/>
  <c r="C272" i="13"/>
  <c r="F283" i="13"/>
  <c r="F286" i="13"/>
  <c r="F250" i="13"/>
  <c r="D280" i="13"/>
  <c r="X10" i="12"/>
  <c r="AD10" i="12" s="1"/>
  <c r="P40" i="12"/>
  <c r="C289" i="13"/>
  <c r="C346" i="13" s="1"/>
  <c r="C20" i="17" s="1"/>
  <c r="C287" i="13"/>
  <c r="F279" i="13"/>
  <c r="F59" i="13"/>
  <c r="D275" i="13"/>
  <c r="E256" i="13"/>
  <c r="E254" i="13"/>
  <c r="E260" i="13"/>
  <c r="E248" i="13"/>
  <c r="E263" i="13"/>
  <c r="E262" i="13"/>
  <c r="E265" i="13"/>
  <c r="E249" i="13"/>
  <c r="E261" i="13"/>
  <c r="E257" i="13"/>
  <c r="E250" i="13"/>
  <c r="E259" i="13"/>
  <c r="E253" i="13"/>
  <c r="E252" i="13"/>
  <c r="E258" i="13"/>
  <c r="E251" i="13"/>
  <c r="E264" i="13"/>
  <c r="E255" i="13"/>
  <c r="D287" i="13"/>
  <c r="AG32" i="12"/>
  <c r="Y23" i="12"/>
  <c r="AK23" i="12" s="1"/>
  <c r="D223" i="13" s="1"/>
  <c r="X23" i="12"/>
  <c r="AJ23" i="12" s="1"/>
  <c r="C223" i="13" s="1"/>
  <c r="F273" i="13"/>
  <c r="D277" i="13"/>
  <c r="F66" i="13"/>
  <c r="F61" i="13"/>
  <c r="F68" i="13"/>
  <c r="F62" i="13"/>
  <c r="G65" i="13"/>
  <c r="G62" i="13"/>
  <c r="G58" i="13"/>
  <c r="G61" i="13"/>
  <c r="G59" i="13"/>
  <c r="G57" i="13"/>
  <c r="G73" i="13"/>
  <c r="G67" i="13"/>
  <c r="G70" i="13"/>
  <c r="G60" i="13"/>
  <c r="G56" i="13"/>
  <c r="G64" i="13"/>
  <c r="G69" i="13"/>
  <c r="G66" i="13"/>
  <c r="G71" i="13"/>
  <c r="G72" i="13"/>
  <c r="G63" i="13"/>
  <c r="G68" i="13"/>
  <c r="F70" i="13"/>
  <c r="C157" i="13"/>
  <c r="C153" i="13"/>
  <c r="C160" i="13"/>
  <c r="C165" i="13"/>
  <c r="C163" i="13"/>
  <c r="C159" i="13"/>
  <c r="C169" i="13"/>
  <c r="C155" i="13"/>
  <c r="C162" i="13"/>
  <c r="C164" i="13"/>
  <c r="C168" i="13"/>
  <c r="C167" i="13"/>
  <c r="C152" i="13"/>
  <c r="C158" i="13"/>
  <c r="C166" i="13"/>
  <c r="C156" i="13"/>
  <c r="C154" i="13"/>
  <c r="C161" i="13"/>
  <c r="F63" i="13"/>
  <c r="D71" i="13"/>
  <c r="D60" i="13"/>
  <c r="D59" i="13"/>
  <c r="D72" i="13"/>
  <c r="D67" i="13"/>
  <c r="D68" i="13"/>
  <c r="D73" i="13"/>
  <c r="D63" i="13"/>
  <c r="D66" i="13"/>
  <c r="D64" i="13"/>
  <c r="D69" i="13"/>
  <c r="D56" i="13"/>
  <c r="D57" i="13"/>
  <c r="D70" i="13"/>
  <c r="D62" i="13"/>
  <c r="D61" i="13"/>
  <c r="D58" i="13"/>
  <c r="D65" i="13"/>
  <c r="D313" i="13"/>
  <c r="D314" i="13"/>
  <c r="D348" i="13" s="1"/>
  <c r="D24" i="17" s="1"/>
  <c r="F64" i="13"/>
  <c r="F73" i="13"/>
  <c r="F57" i="13"/>
  <c r="AF32" i="12"/>
  <c r="F72" i="13"/>
  <c r="C314" i="13"/>
  <c r="C348" i="13" s="1"/>
  <c r="C24" i="17" s="1"/>
  <c r="C313" i="13"/>
  <c r="C73" i="13"/>
  <c r="C66" i="13"/>
  <c r="C70" i="13"/>
  <c r="C64" i="13"/>
  <c r="C69" i="13"/>
  <c r="C72" i="13"/>
  <c r="C56" i="13"/>
  <c r="C60" i="13"/>
  <c r="C57" i="13"/>
  <c r="C58" i="13"/>
  <c r="C59" i="13"/>
  <c r="C65" i="13"/>
  <c r="C63" i="13"/>
  <c r="C61" i="13"/>
  <c r="C71" i="13"/>
  <c r="C62" i="13"/>
  <c r="C67" i="13"/>
  <c r="C68" i="13"/>
  <c r="F56" i="13"/>
  <c r="F58" i="13"/>
  <c r="F67" i="13"/>
  <c r="F60" i="13"/>
  <c r="G347" i="13"/>
  <c r="AB15" i="12"/>
  <c r="AN15" i="12" s="1"/>
  <c r="G151" i="13" s="1"/>
  <c r="AN14" i="12"/>
  <c r="F133" i="13"/>
  <c r="F144" i="13"/>
  <c r="F137" i="13"/>
  <c r="F142" i="13"/>
  <c r="F138" i="13"/>
  <c r="F132" i="13"/>
  <c r="F130" i="13"/>
  <c r="F136" i="13"/>
  <c r="F129" i="13"/>
  <c r="F135" i="13"/>
  <c r="F141" i="13"/>
  <c r="F139" i="13"/>
  <c r="F145" i="13"/>
  <c r="F134" i="13"/>
  <c r="F128" i="13"/>
  <c r="F143" i="13"/>
  <c r="F131" i="13"/>
  <c r="F140" i="13"/>
  <c r="AG14" i="12"/>
  <c r="T40" i="12"/>
  <c r="I49" i="12"/>
  <c r="D13" i="18" s="1"/>
  <c r="N41" i="12"/>
  <c r="Y15" i="12"/>
  <c r="G32" i="13"/>
  <c r="G45" i="13"/>
  <c r="G33" i="13"/>
  <c r="G39" i="13"/>
  <c r="G46" i="13"/>
  <c r="G40" i="13"/>
  <c r="G34" i="13"/>
  <c r="G36" i="13"/>
  <c r="G47" i="13"/>
  <c r="G48" i="13"/>
  <c r="G37" i="13"/>
  <c r="G38" i="13"/>
  <c r="G44" i="13"/>
  <c r="G41" i="13"/>
  <c r="G42" i="13"/>
  <c r="G43" i="13"/>
  <c r="G35" i="13"/>
  <c r="G49" i="13"/>
  <c r="Q40" i="12"/>
  <c r="G218" i="13"/>
  <c r="G221" i="13" s="1"/>
  <c r="F315" i="13"/>
  <c r="F318" i="13" s="1"/>
  <c r="F347" i="13"/>
  <c r="F19" i="17" s="1"/>
  <c r="E242" i="13"/>
  <c r="E245" i="13" s="1"/>
  <c r="D31" i="13"/>
  <c r="AG16" i="12"/>
  <c r="AA15" i="12"/>
  <c r="AM15" i="12" s="1"/>
  <c r="F151" i="13" s="1"/>
  <c r="AL14" i="12"/>
  <c r="C218" i="13"/>
  <c r="C221" i="13" s="1"/>
  <c r="D128" i="13"/>
  <c r="D137" i="13"/>
  <c r="D132" i="13"/>
  <c r="D142" i="13"/>
  <c r="D140" i="13"/>
  <c r="D144" i="13"/>
  <c r="D143" i="13"/>
  <c r="D139" i="13"/>
  <c r="D136" i="13"/>
  <c r="D134" i="13"/>
  <c r="D145" i="13"/>
  <c r="D135" i="13"/>
  <c r="D130" i="13"/>
  <c r="D131" i="13"/>
  <c r="D129" i="13"/>
  <c r="D141" i="13"/>
  <c r="D133" i="13"/>
  <c r="D138" i="13"/>
  <c r="F179" i="13"/>
  <c r="F189" i="13"/>
  <c r="F193" i="13"/>
  <c r="F185" i="13"/>
  <c r="F178" i="13"/>
  <c r="F176" i="13"/>
  <c r="F192" i="13"/>
  <c r="F188" i="13"/>
  <c r="F180" i="13"/>
  <c r="F182" i="13"/>
  <c r="F186" i="13"/>
  <c r="F191" i="13"/>
  <c r="F183" i="13"/>
  <c r="F190" i="13"/>
  <c r="F177" i="13"/>
  <c r="F187" i="13"/>
  <c r="F181" i="13"/>
  <c r="F184" i="13"/>
  <c r="E191" i="13"/>
  <c r="E192" i="13"/>
  <c r="E190" i="13"/>
  <c r="E182" i="13"/>
  <c r="E181" i="13"/>
  <c r="E186" i="13"/>
  <c r="E183" i="13"/>
  <c r="E188" i="13"/>
  <c r="E185" i="13"/>
  <c r="E178" i="13"/>
  <c r="E189" i="13"/>
  <c r="E177" i="13"/>
  <c r="E184" i="13"/>
  <c r="E176" i="13"/>
  <c r="E187" i="13"/>
  <c r="E180" i="13"/>
  <c r="E193" i="13"/>
  <c r="E179" i="13"/>
  <c r="Z15" i="12"/>
  <c r="AL15" i="12" s="1"/>
  <c r="E151" i="13" s="1"/>
  <c r="E313" i="13"/>
  <c r="E314" i="13"/>
  <c r="E348" i="13" s="1"/>
  <c r="E24" i="17" s="1"/>
  <c r="E282" i="13"/>
  <c r="E279" i="13"/>
  <c r="E283" i="13"/>
  <c r="E275" i="13"/>
  <c r="E278" i="13"/>
  <c r="E274" i="13"/>
  <c r="E277" i="13"/>
  <c r="E289" i="13"/>
  <c r="E346" i="13" s="1"/>
  <c r="E20" i="17" s="1"/>
  <c r="E281" i="13"/>
  <c r="E288" i="13"/>
  <c r="E284" i="13"/>
  <c r="E272" i="13"/>
  <c r="E287" i="13"/>
  <c r="E286" i="13"/>
  <c r="E273" i="13"/>
  <c r="E280" i="13"/>
  <c r="E276" i="13"/>
  <c r="E285" i="13"/>
  <c r="E341" i="13" s="1"/>
  <c r="E15" i="17" s="1"/>
  <c r="S40" i="12"/>
  <c r="C103" i="13"/>
  <c r="AM10" i="12"/>
  <c r="G251" i="13" l="1"/>
  <c r="G19" i="17"/>
  <c r="D218" i="13"/>
  <c r="D221" i="13" s="1"/>
  <c r="G249" i="13"/>
  <c r="G265" i="13"/>
  <c r="G257" i="13"/>
  <c r="G242" i="13"/>
  <c r="G245" i="13" s="1"/>
  <c r="C194" i="13"/>
  <c r="C197" i="13" s="1"/>
  <c r="F122" i="13"/>
  <c r="F125" i="13" s="1"/>
  <c r="D122" i="13"/>
  <c r="D125" i="13" s="1"/>
  <c r="E74" i="13"/>
  <c r="E77" i="13" s="1"/>
  <c r="G290" i="13"/>
  <c r="G293" i="13" s="1"/>
  <c r="C25" i="13"/>
  <c r="C28" i="13" s="1"/>
  <c r="G258" i="13"/>
  <c r="G261" i="13"/>
  <c r="G262" i="13"/>
  <c r="G248" i="13"/>
  <c r="F290" i="13"/>
  <c r="F293" i="13" s="1"/>
  <c r="F266" i="13"/>
  <c r="F269" i="13" s="1"/>
  <c r="G264" i="13"/>
  <c r="G252" i="13"/>
  <c r="AD23" i="12"/>
  <c r="AD40" i="12" s="1"/>
  <c r="G253" i="13"/>
  <c r="AE23" i="12"/>
  <c r="C146" i="13"/>
  <c r="C149" i="13" s="1"/>
  <c r="G260" i="13"/>
  <c r="G255" i="13"/>
  <c r="G256" i="13"/>
  <c r="G250" i="13"/>
  <c r="G254" i="13"/>
  <c r="C266" i="13"/>
  <c r="C269" i="13" s="1"/>
  <c r="G263" i="13"/>
  <c r="C290" i="13"/>
  <c r="C293" i="13" s="1"/>
  <c r="E50" i="13"/>
  <c r="E53" i="13" s="1"/>
  <c r="AA40" i="12"/>
  <c r="F50" i="12" s="1"/>
  <c r="F52" i="12" s="1"/>
  <c r="F56" i="12" s="1"/>
  <c r="AF15" i="12"/>
  <c r="AF40" i="12" s="1"/>
  <c r="AG15" i="12"/>
  <c r="AG40" i="12" s="1"/>
  <c r="D290" i="13"/>
  <c r="D293" i="13" s="1"/>
  <c r="C227" i="13"/>
  <c r="C236" i="13"/>
  <c r="C240" i="13"/>
  <c r="C224" i="13"/>
  <c r="C232" i="13"/>
  <c r="C229" i="13"/>
  <c r="C239" i="13"/>
  <c r="C234" i="13"/>
  <c r="C228" i="13"/>
  <c r="C241" i="13"/>
  <c r="C345" i="13" s="1"/>
  <c r="C231" i="13"/>
  <c r="C235" i="13"/>
  <c r="C230" i="13"/>
  <c r="C225" i="13"/>
  <c r="C238" i="13"/>
  <c r="C237" i="13"/>
  <c r="C233" i="13"/>
  <c r="C226" i="13"/>
  <c r="D232" i="13"/>
  <c r="D229" i="13"/>
  <c r="D238" i="13"/>
  <c r="D234" i="13"/>
  <c r="D228" i="13"/>
  <c r="D233" i="13"/>
  <c r="D241" i="13"/>
  <c r="D345" i="13" s="1"/>
  <c r="D231" i="13"/>
  <c r="D227" i="13"/>
  <c r="D226" i="13"/>
  <c r="D239" i="13"/>
  <c r="D230" i="13"/>
  <c r="D225" i="13"/>
  <c r="D237" i="13"/>
  <c r="D235" i="13"/>
  <c r="D236" i="13"/>
  <c r="D224" i="13"/>
  <c r="D240" i="13"/>
  <c r="G315" i="13"/>
  <c r="G318" i="13" s="1"/>
  <c r="F74" i="13"/>
  <c r="F77" i="13" s="1"/>
  <c r="AJ10" i="12"/>
  <c r="X40" i="12"/>
  <c r="C50" i="12" s="1"/>
  <c r="C52" i="12" s="1"/>
  <c r="C56" i="12" s="1"/>
  <c r="D74" i="13"/>
  <c r="D77" i="13" s="1"/>
  <c r="C170" i="13"/>
  <c r="C173" i="13" s="1"/>
  <c r="E266" i="13"/>
  <c r="E269" i="13" s="1"/>
  <c r="C315" i="13"/>
  <c r="C318" i="13" s="1"/>
  <c r="C347" i="13"/>
  <c r="C74" i="13"/>
  <c r="C77" i="13" s="1"/>
  <c r="Z40" i="12"/>
  <c r="E50" i="12" s="1"/>
  <c r="E52" i="12" s="1"/>
  <c r="E56" i="12" s="1"/>
  <c r="AB40" i="12"/>
  <c r="G50" i="12" s="1"/>
  <c r="G52" i="12" s="1"/>
  <c r="G56" i="12" s="1"/>
  <c r="G74" i="13"/>
  <c r="G77" i="13" s="1"/>
  <c r="AH15" i="12"/>
  <c r="AH40" i="12" s="1"/>
  <c r="D347" i="13"/>
  <c r="D315" i="13"/>
  <c r="D318" i="13" s="1"/>
  <c r="E290" i="13"/>
  <c r="E152" i="13"/>
  <c r="E169" i="13"/>
  <c r="E155" i="13"/>
  <c r="E168" i="13"/>
  <c r="E160" i="13"/>
  <c r="E165" i="13"/>
  <c r="E167" i="13"/>
  <c r="E154" i="13"/>
  <c r="E166" i="13"/>
  <c r="E158" i="13"/>
  <c r="E164" i="13"/>
  <c r="E163" i="13"/>
  <c r="E153" i="13"/>
  <c r="E157" i="13"/>
  <c r="E159" i="13"/>
  <c r="E156" i="13"/>
  <c r="E161" i="13"/>
  <c r="E162" i="13"/>
  <c r="F194" i="13"/>
  <c r="F197" i="13" s="1"/>
  <c r="C109" i="13"/>
  <c r="C112" i="13"/>
  <c r="C115" i="13"/>
  <c r="C121" i="13"/>
  <c r="C117" i="13"/>
  <c r="C105" i="13"/>
  <c r="C120" i="13"/>
  <c r="C106" i="13"/>
  <c r="C119" i="13"/>
  <c r="C104" i="13"/>
  <c r="C108" i="13"/>
  <c r="C110" i="13"/>
  <c r="C118" i="13"/>
  <c r="C113" i="13"/>
  <c r="C116" i="13"/>
  <c r="C111" i="13"/>
  <c r="C107" i="13"/>
  <c r="C114" i="13"/>
  <c r="G127" i="13"/>
  <c r="AN40" i="12"/>
  <c r="G28" i="17" s="1"/>
  <c r="D146" i="13"/>
  <c r="D149" i="13" s="1"/>
  <c r="G50" i="13"/>
  <c r="G53" i="13" s="1"/>
  <c r="AK15" i="12"/>
  <c r="Y40" i="12"/>
  <c r="E127" i="13"/>
  <c r="AL40" i="12"/>
  <c r="E28" i="17" s="1"/>
  <c r="AE15" i="12"/>
  <c r="D32" i="13"/>
  <c r="D47" i="13"/>
  <c r="D45" i="13"/>
  <c r="D42" i="13"/>
  <c r="D40" i="13"/>
  <c r="D36" i="13"/>
  <c r="D33" i="13"/>
  <c r="D43" i="13"/>
  <c r="D44" i="13"/>
  <c r="D37" i="13"/>
  <c r="D41" i="13"/>
  <c r="D35" i="13"/>
  <c r="D49" i="13"/>
  <c r="D39" i="13"/>
  <c r="D38" i="13"/>
  <c r="D48" i="13"/>
  <c r="D46" i="13"/>
  <c r="D34" i="13"/>
  <c r="E347" i="13"/>
  <c r="E19" i="17" s="1"/>
  <c r="E315" i="13"/>
  <c r="E318" i="13" s="1"/>
  <c r="G168" i="13"/>
  <c r="G152" i="13"/>
  <c r="G160" i="13"/>
  <c r="G161" i="13"/>
  <c r="G154" i="13"/>
  <c r="G165" i="13"/>
  <c r="G159" i="13"/>
  <c r="G166" i="13"/>
  <c r="G156" i="13"/>
  <c r="G169" i="13"/>
  <c r="G167" i="13"/>
  <c r="G162" i="13"/>
  <c r="G164" i="13"/>
  <c r="G153" i="13"/>
  <c r="G157" i="13"/>
  <c r="G155" i="13"/>
  <c r="G158" i="13"/>
  <c r="G163" i="13"/>
  <c r="F146" i="13"/>
  <c r="F149" i="13" s="1"/>
  <c r="E194" i="13"/>
  <c r="E197" i="13" s="1"/>
  <c r="F168" i="13"/>
  <c r="F161" i="13"/>
  <c r="F158" i="13"/>
  <c r="F153" i="13"/>
  <c r="F162" i="13"/>
  <c r="F160" i="13"/>
  <c r="F169" i="13"/>
  <c r="F152" i="13"/>
  <c r="F155" i="13"/>
  <c r="F159" i="13"/>
  <c r="F154" i="13"/>
  <c r="F166" i="13"/>
  <c r="F163" i="13"/>
  <c r="F165" i="13"/>
  <c r="F157" i="13"/>
  <c r="F156" i="13"/>
  <c r="F167" i="13"/>
  <c r="F164" i="13"/>
  <c r="AM40" i="12"/>
  <c r="F28" i="17" s="1"/>
  <c r="F31" i="13"/>
  <c r="T41" i="12"/>
  <c r="G266" i="13" l="1"/>
  <c r="G269" i="13" s="1"/>
  <c r="D19" i="17"/>
  <c r="C19" i="17"/>
  <c r="AE40" i="12"/>
  <c r="AH41" i="12" s="1"/>
  <c r="C31" i="13"/>
  <c r="AJ40" i="12"/>
  <c r="C28" i="17" s="1"/>
  <c r="D242" i="13"/>
  <c r="D245" i="13" s="1"/>
  <c r="C242" i="13"/>
  <c r="C245" i="13" s="1"/>
  <c r="D50" i="12"/>
  <c r="AB41" i="12"/>
  <c r="E170" i="13"/>
  <c r="E173" i="13" s="1"/>
  <c r="E293" i="13"/>
  <c r="D151" i="13"/>
  <c r="AK40" i="12"/>
  <c r="C122" i="13"/>
  <c r="G170" i="13"/>
  <c r="D50" i="13"/>
  <c r="D53" i="13" s="1"/>
  <c r="E136" i="13"/>
  <c r="E336" i="13" s="1"/>
  <c r="E10" i="17" s="1"/>
  <c r="E137" i="13"/>
  <c r="E337" i="13" s="1"/>
  <c r="E132" i="13"/>
  <c r="E332" i="13" s="1"/>
  <c r="E135" i="13"/>
  <c r="E335" i="13" s="1"/>
  <c r="E9" i="17" s="1"/>
  <c r="E141" i="13"/>
  <c r="E143" i="13"/>
  <c r="E343" i="13" s="1"/>
  <c r="E22" i="17" s="1"/>
  <c r="E128" i="13"/>
  <c r="E144" i="13"/>
  <c r="E344" i="13" s="1"/>
  <c r="E23" i="17" s="1"/>
  <c r="E140" i="13"/>
  <c r="E340" i="13" s="1"/>
  <c r="E14" i="17" s="1"/>
  <c r="E133" i="13"/>
  <c r="E333" i="13" s="1"/>
  <c r="E139" i="13"/>
  <c r="E339" i="13" s="1"/>
  <c r="E13" i="17" s="1"/>
  <c r="E138" i="13"/>
  <c r="E338" i="13" s="1"/>
  <c r="E12" i="17" s="1"/>
  <c r="E145" i="13"/>
  <c r="E129" i="13"/>
  <c r="E329" i="13" s="1"/>
  <c r="E131" i="13"/>
  <c r="E331" i="13" s="1"/>
  <c r="E142" i="13"/>
  <c r="E342" i="13" s="1"/>
  <c r="E21" i="17" s="1"/>
  <c r="E134" i="13"/>
  <c r="E334" i="13" s="1"/>
  <c r="E8" i="17" s="1"/>
  <c r="E130" i="13"/>
  <c r="E330" i="13" s="1"/>
  <c r="F37" i="13"/>
  <c r="F333" i="13" s="1"/>
  <c r="F43" i="13"/>
  <c r="F339" i="13" s="1"/>
  <c r="F13" i="17" s="1"/>
  <c r="F32" i="13"/>
  <c r="F49" i="13"/>
  <c r="F38" i="13"/>
  <c r="F334" i="13" s="1"/>
  <c r="F8" i="17" s="1"/>
  <c r="F44" i="13"/>
  <c r="F340" i="13" s="1"/>
  <c r="F14" i="17" s="1"/>
  <c r="F39" i="13"/>
  <c r="F335" i="13" s="1"/>
  <c r="F9" i="17" s="1"/>
  <c r="F45" i="13"/>
  <c r="F46" i="13"/>
  <c r="F342" i="13" s="1"/>
  <c r="F21" i="17" s="1"/>
  <c r="F36" i="13"/>
  <c r="F332" i="13" s="1"/>
  <c r="F40" i="13"/>
  <c r="F336" i="13" s="1"/>
  <c r="F10" i="17" s="1"/>
  <c r="F41" i="13"/>
  <c r="F337" i="13" s="1"/>
  <c r="F42" i="13"/>
  <c r="F338" i="13" s="1"/>
  <c r="F12" i="17" s="1"/>
  <c r="F47" i="13"/>
  <c r="F343" i="13" s="1"/>
  <c r="F22" i="17" s="1"/>
  <c r="F35" i="13"/>
  <c r="F331" i="13" s="1"/>
  <c r="F33" i="13"/>
  <c r="F329" i="13" s="1"/>
  <c r="F48" i="13"/>
  <c r="F344" i="13" s="1"/>
  <c r="F23" i="17" s="1"/>
  <c r="F34" i="13"/>
  <c r="F330" i="13" s="1"/>
  <c r="F170" i="13"/>
  <c r="G139" i="13"/>
  <c r="G339" i="13" s="1"/>
  <c r="G13" i="17" s="1"/>
  <c r="G136" i="13"/>
  <c r="G336" i="13" s="1"/>
  <c r="G10" i="17" s="1"/>
  <c r="G142" i="13"/>
  <c r="G342" i="13" s="1"/>
  <c r="G21" i="17" s="1"/>
  <c r="G143" i="13"/>
  <c r="G343" i="13" s="1"/>
  <c r="G22" i="17" s="1"/>
  <c r="G134" i="13"/>
  <c r="G334" i="13" s="1"/>
  <c r="G8" i="17" s="1"/>
  <c r="G144" i="13"/>
  <c r="G344" i="13" s="1"/>
  <c r="G23" i="17" s="1"/>
  <c r="G132" i="13"/>
  <c r="G332" i="13" s="1"/>
  <c r="G133" i="13"/>
  <c r="G333" i="13" s="1"/>
  <c r="G145" i="13"/>
  <c r="G131" i="13"/>
  <c r="G331" i="13" s="1"/>
  <c r="G141" i="13"/>
  <c r="G138" i="13"/>
  <c r="G338" i="13" s="1"/>
  <c r="G12" i="17" s="1"/>
  <c r="G128" i="13"/>
  <c r="G130" i="13"/>
  <c r="G330" i="13" s="1"/>
  <c r="G137" i="13"/>
  <c r="G337" i="13" s="1"/>
  <c r="G135" i="13"/>
  <c r="G335" i="13" s="1"/>
  <c r="G9" i="17" s="1"/>
  <c r="G129" i="13"/>
  <c r="G329" i="13" s="1"/>
  <c r="G140" i="13"/>
  <c r="G340" i="13" s="1"/>
  <c r="G14" i="17" s="1"/>
  <c r="E6" i="17" l="1"/>
  <c r="F6" i="17"/>
  <c r="G6" i="17"/>
  <c r="C48" i="13"/>
  <c r="C344" i="13" s="1"/>
  <c r="C23" i="17" s="1"/>
  <c r="C40" i="13"/>
  <c r="C336" i="13" s="1"/>
  <c r="C10" i="17" s="1"/>
  <c r="C37" i="13"/>
  <c r="C333" i="13" s="1"/>
  <c r="C47" i="13"/>
  <c r="C343" i="13" s="1"/>
  <c r="C22" i="17" s="1"/>
  <c r="C38" i="13"/>
  <c r="C334" i="13" s="1"/>
  <c r="C8" i="17" s="1"/>
  <c r="C49" i="13"/>
  <c r="C41" i="13"/>
  <c r="C337" i="13" s="1"/>
  <c r="C42" i="13"/>
  <c r="C338" i="13" s="1"/>
  <c r="C12" i="17" s="1"/>
  <c r="C34" i="13"/>
  <c r="C330" i="13" s="1"/>
  <c r="C43" i="13"/>
  <c r="C339" i="13" s="1"/>
  <c r="C13" i="17" s="1"/>
  <c r="C39" i="13"/>
  <c r="C335" i="13" s="1"/>
  <c r="C9" i="17" s="1"/>
  <c r="C32" i="13"/>
  <c r="C44" i="13"/>
  <c r="C340" i="13" s="1"/>
  <c r="C14" i="17" s="1"/>
  <c r="C46" i="13"/>
  <c r="C342" i="13" s="1"/>
  <c r="C21" i="17" s="1"/>
  <c r="C36" i="13"/>
  <c r="C332" i="13" s="1"/>
  <c r="C33" i="13"/>
  <c r="C329" i="13" s="1"/>
  <c r="C45" i="13"/>
  <c r="C35" i="13"/>
  <c r="C331" i="13" s="1"/>
  <c r="F328" i="13"/>
  <c r="F50" i="13"/>
  <c r="F53" i="13" s="1"/>
  <c r="D155" i="13"/>
  <c r="D331" i="13" s="1"/>
  <c r="D153" i="13"/>
  <c r="D329" i="13" s="1"/>
  <c r="D165" i="13"/>
  <c r="D168" i="13"/>
  <c r="D344" i="13" s="1"/>
  <c r="D23" i="17" s="1"/>
  <c r="D161" i="13"/>
  <c r="D337" i="13" s="1"/>
  <c r="D164" i="13"/>
  <c r="D340" i="13" s="1"/>
  <c r="D14" i="17" s="1"/>
  <c r="D162" i="13"/>
  <c r="D338" i="13" s="1"/>
  <c r="D12" i="17" s="1"/>
  <c r="D160" i="13"/>
  <c r="D336" i="13" s="1"/>
  <c r="D10" i="17" s="1"/>
  <c r="D156" i="13"/>
  <c r="D332" i="13" s="1"/>
  <c r="D152" i="13"/>
  <c r="D159" i="13"/>
  <c r="D335" i="13" s="1"/>
  <c r="D9" i="17" s="1"/>
  <c r="D167" i="13"/>
  <c r="D343" i="13" s="1"/>
  <c r="D22" i="17" s="1"/>
  <c r="D154" i="13"/>
  <c r="D330" i="13" s="1"/>
  <c r="D169" i="13"/>
  <c r="D158" i="13"/>
  <c r="D334" i="13" s="1"/>
  <c r="D8" i="17" s="1"/>
  <c r="D166" i="13"/>
  <c r="D342" i="13" s="1"/>
  <c r="D21" i="17" s="1"/>
  <c r="D157" i="13"/>
  <c r="D333" i="13" s="1"/>
  <c r="D163" i="13"/>
  <c r="D339" i="13" s="1"/>
  <c r="D13" i="17" s="1"/>
  <c r="E146" i="13"/>
  <c r="E328" i="13"/>
  <c r="F7" i="17"/>
  <c r="G173" i="13"/>
  <c r="E7" i="17"/>
  <c r="C125" i="13"/>
  <c r="G146" i="13"/>
  <c r="G149" i="13" s="1"/>
  <c r="G328" i="13"/>
  <c r="F173" i="13"/>
  <c r="D52" i="12"/>
  <c r="I50" i="12"/>
  <c r="D14" i="18" s="1"/>
  <c r="D18" i="18" s="1"/>
  <c r="G7" i="17"/>
  <c r="D28" i="17"/>
  <c r="AN41" i="12"/>
  <c r="C7" i="17" l="1"/>
  <c r="D6" i="17"/>
  <c r="C6" i="17"/>
  <c r="F322" i="13"/>
  <c r="C50" i="13"/>
  <c r="C328" i="13"/>
  <c r="D7" i="17"/>
  <c r="E5" i="17"/>
  <c r="E25" i="17" s="1"/>
  <c r="E29" i="17" s="1"/>
  <c r="E350" i="13"/>
  <c r="E149" i="13"/>
  <c r="E322" i="13"/>
  <c r="G322" i="13"/>
  <c r="D170" i="13"/>
  <c r="D328" i="13"/>
  <c r="G350" i="13"/>
  <c r="G5" i="17"/>
  <c r="G25" i="17" s="1"/>
  <c r="G29" i="17" s="1"/>
  <c r="D56" i="12"/>
  <c r="I56" i="12" s="1"/>
  <c r="I52" i="12"/>
  <c r="F5" i="17"/>
  <c r="F25" i="17" s="1"/>
  <c r="F29" i="17" s="1"/>
  <c r="F350" i="13"/>
  <c r="F352" i="13" l="1"/>
  <c r="C350" i="13"/>
  <c r="C5" i="17"/>
  <c r="C25" i="17" s="1"/>
  <c r="C29" i="17" s="1"/>
  <c r="C53" i="13"/>
  <c r="C322" i="13"/>
  <c r="G352" i="13"/>
  <c r="D173" i="13"/>
  <c r="D322" i="13"/>
  <c r="D5" i="17"/>
  <c r="D25" i="17" s="1"/>
  <c r="D350" i="13"/>
  <c r="E352" i="13"/>
  <c r="H322" i="13" l="1"/>
  <c r="C352" i="13"/>
  <c r="H25" i="17"/>
  <c r="D29" i="17"/>
  <c r="D352" i="13"/>
  <c r="H35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D.Craig</author>
  </authors>
  <commentList>
    <comment ref="C4" authorId="0" shapeId="0" xr:uid="{FA4ABF32-0394-4E0C-B512-FE0DDFC72C2A}">
      <text>
        <r>
          <rPr>
            <sz val="9"/>
            <color indexed="81"/>
            <rFont val="Tahoma"/>
            <family val="2"/>
          </rPr>
          <t xml:space="preserve">
Source: Proposal SEM Sheet "R8 ($2020)"</t>
        </r>
      </text>
    </comment>
    <comment ref="J11" authorId="0" shapeId="0" xr:uid="{EF0AC326-2B40-46A3-A4E9-53A784D7B7CD}">
      <text>
        <r>
          <rPr>
            <sz val="9"/>
            <color indexed="81"/>
            <rFont val="Tahoma"/>
            <family val="2"/>
          </rPr>
          <t>Overheads only apply to gross capex excluding gifted assets.</t>
        </r>
      </text>
    </comment>
  </commentList>
</comments>
</file>

<file path=xl/sharedStrings.xml><?xml version="1.0" encoding="utf-8"?>
<sst xmlns="http://schemas.openxmlformats.org/spreadsheetml/2006/main" count="497" uniqueCount="154">
  <si>
    <t>Overview of calculation of Business and Labour Overheads in Proposal Capex</t>
  </si>
  <si>
    <t>Worksheet</t>
  </si>
  <si>
    <t>Explanation</t>
  </si>
  <si>
    <t>Business overheads:</t>
  </si>
  <si>
    <t>Labour overheads:</t>
  </si>
  <si>
    <t>2-Proposal Overheads</t>
  </si>
  <si>
    <t>Application of the average rates calculated in worksheet 1, to the Proposal Capex categories that attract business and labour overheads</t>
  </si>
  <si>
    <t>Results in estimated overheads in the Proposal of:</t>
  </si>
  <si>
    <t>Business Overheads</t>
  </si>
  <si>
    <t>Labour Overheads</t>
  </si>
  <si>
    <t>Plus Asset replacement capex</t>
  </si>
  <si>
    <t xml:space="preserve">Equals </t>
  </si>
  <si>
    <t>Estimated immediately deductible capex</t>
  </si>
  <si>
    <t>3-Categorised</t>
  </si>
  <si>
    <t>Calculation of estimated allocation of immediately deductible capex</t>
  </si>
  <si>
    <t>to asset classes</t>
  </si>
  <si>
    <t>4-Summary</t>
  </si>
  <si>
    <t>Summary of worksheet 3 - allocation of immediately deductible capex to asset classes.</t>
  </si>
  <si>
    <t>Values Copied to PTRM input sheet</t>
  </si>
  <si>
    <t>SA Power Networks</t>
  </si>
  <si>
    <t xml:space="preserve">Capitalised Business OH and Labour OH Analysis </t>
  </si>
  <si>
    <t>Average Overhead Rates (excl asset replacement)</t>
  </si>
  <si>
    <t>Business OH Rate</t>
  </si>
  <si>
    <t xml:space="preserve">updated for 2022/23 actual </t>
  </si>
  <si>
    <t>Labour OH Rate to total cost</t>
  </si>
  <si>
    <t>Capital Expenditure Analysis</t>
  </si>
  <si>
    <t>Proposal Capex</t>
  </si>
  <si>
    <t>Network Overheads in Proposal</t>
  </si>
  <si>
    <t>Proposal Excluding network OH</t>
  </si>
  <si>
    <t>Labour Overheads in Proposal</t>
  </si>
  <si>
    <t>Immediate Deduction for Tax</t>
  </si>
  <si>
    <t>Regulatory costing = Direct Costs plus Network Overheads</t>
  </si>
  <si>
    <t>Excluding Asset replacement</t>
  </si>
  <si>
    <t>Sheets</t>
  </si>
  <si>
    <t>Category</t>
  </si>
  <si>
    <t>2025-26</t>
  </si>
  <si>
    <t>2026-27</t>
  </si>
  <si>
    <t>2027-28</t>
  </si>
  <si>
    <t>2028-29</t>
  </si>
  <si>
    <t>2029-30</t>
  </si>
  <si>
    <t>Bus OH Rate</t>
  </si>
  <si>
    <t>Labour OH %</t>
  </si>
  <si>
    <t>Summarisation 1</t>
  </si>
  <si>
    <t>C-1</t>
  </si>
  <si>
    <t>Asset Replacement and Refurbishment</t>
  </si>
  <si>
    <t>C-2</t>
  </si>
  <si>
    <t>Augmentation/Capacity</t>
  </si>
  <si>
    <t>C-3</t>
  </si>
  <si>
    <t>Connections</t>
  </si>
  <si>
    <t>C-4</t>
  </si>
  <si>
    <t>Contributions</t>
  </si>
  <si>
    <t>C-5</t>
  </si>
  <si>
    <t>Reliability</t>
  </si>
  <si>
    <t>C-6</t>
  </si>
  <si>
    <t>Environmental</t>
  </si>
  <si>
    <t>C-7</t>
  </si>
  <si>
    <t>Safety Augex</t>
  </si>
  <si>
    <t>C-8</t>
  </si>
  <si>
    <t>Safety Repex</t>
  </si>
  <si>
    <t>C-9</t>
  </si>
  <si>
    <t>Telecommunications</t>
  </si>
  <si>
    <t>C-10</t>
  </si>
  <si>
    <t>PLEC (Undergrounding)</t>
  </si>
  <si>
    <t>C-11</t>
  </si>
  <si>
    <t>Strategic - Abnormal</t>
  </si>
  <si>
    <t>C-12</t>
  </si>
  <si>
    <t>Strategic - Asset Condition Monitoring</t>
  </si>
  <si>
    <t>C-13</t>
  </si>
  <si>
    <t>Strategic - Demand Management</t>
  </si>
  <si>
    <t>C-14</t>
  </si>
  <si>
    <t>Strategic - NER Compliance</t>
  </si>
  <si>
    <t>C-15</t>
  </si>
  <si>
    <t>Strategic - Network Security</t>
  </si>
  <si>
    <t>C-16</t>
  </si>
  <si>
    <t>Strategic - Property - Substation Land</t>
  </si>
  <si>
    <t>C-17</t>
  </si>
  <si>
    <t>Strategic - SCADA</t>
  </si>
  <si>
    <t>C-18</t>
  </si>
  <si>
    <t>Bushfire</t>
  </si>
  <si>
    <t>C-19</t>
  </si>
  <si>
    <t>Heavy Vehicle Fleet - 15 Year</t>
  </si>
  <si>
    <t>C-20</t>
  </si>
  <si>
    <t>Heavy Vehicle Fleet - 10 Year</t>
  </si>
  <si>
    <t>C-21</t>
  </si>
  <si>
    <t>Light Vehicle Fleet</t>
  </si>
  <si>
    <t>C-22</t>
  </si>
  <si>
    <t>Plant and Tools (other)</t>
  </si>
  <si>
    <t>C-23</t>
  </si>
  <si>
    <t>Property - Land</t>
  </si>
  <si>
    <t>C-24</t>
  </si>
  <si>
    <t>Property - Buildings/Fitouts/Other</t>
  </si>
  <si>
    <t>C-25</t>
  </si>
  <si>
    <t>Information Technology</t>
  </si>
  <si>
    <t>C-26</t>
  </si>
  <si>
    <t>Easements</t>
  </si>
  <si>
    <t>C-27</t>
  </si>
  <si>
    <t>Equity Raising Costs</t>
  </si>
  <si>
    <t>C-28</t>
  </si>
  <si>
    <t>Superannuation</t>
  </si>
  <si>
    <t>C-29</t>
  </si>
  <si>
    <t>Telecommunications (N/N)</t>
  </si>
  <si>
    <t>C-30</t>
  </si>
  <si>
    <t>Spare - Not in Use</t>
  </si>
  <si>
    <t>C-31</t>
  </si>
  <si>
    <t>Categorised Expenditure</t>
  </si>
  <si>
    <t>Categorised Expenditure - Proportion</t>
  </si>
  <si>
    <t>2020/21</t>
  </si>
  <si>
    <t>2021/22</t>
  </si>
  <si>
    <t>2022/23</t>
  </si>
  <si>
    <t>2023/24</t>
  </si>
  <si>
    <t>2024/25</t>
  </si>
  <si>
    <t>Sub-transmission lines</t>
  </si>
  <si>
    <t>Sub-transmission lines - Underground</t>
  </si>
  <si>
    <t>Distribution Lines</t>
  </si>
  <si>
    <t>Distribution Lines - Underground</t>
  </si>
  <si>
    <t>Substations - Distribution</t>
  </si>
  <si>
    <t>Substations - Sub-Transmission</t>
  </si>
  <si>
    <t>Distribution Transformers</t>
  </si>
  <si>
    <t>LVS</t>
  </si>
  <si>
    <t>Communications</t>
  </si>
  <si>
    <t>Land</t>
  </si>
  <si>
    <t>Substation Land</t>
  </si>
  <si>
    <t>Buildings (Building Structure)</t>
  </si>
  <si>
    <t>Dist line - Refurb &amp; short</t>
  </si>
  <si>
    <t>Sub - Refurb &amp; short</t>
  </si>
  <si>
    <t>Electronic Network</t>
  </si>
  <si>
    <t>Total by category</t>
  </si>
  <si>
    <t>Total of Network Category</t>
  </si>
  <si>
    <t>Check</t>
  </si>
  <si>
    <t>Capacity Augmentation</t>
  </si>
  <si>
    <t>no overheads applicable to land</t>
  </si>
  <si>
    <t>IT Assets - Network</t>
  </si>
  <si>
    <t>Buildings</t>
  </si>
  <si>
    <t>Buildings - Fitouts, Fittings, Plant</t>
  </si>
  <si>
    <t>IT</t>
  </si>
  <si>
    <t>IT Assets (Computers, software, and office machines)</t>
  </si>
  <si>
    <t>IT Software</t>
  </si>
  <si>
    <t>Totals categorised above</t>
  </si>
  <si>
    <t>Totals by Asset Class</t>
  </si>
  <si>
    <t>Forecast for Imediately Deductible Capex</t>
  </si>
  <si>
    <t>Summary for input to PTRM</t>
  </si>
  <si>
    <t>Gross capex</t>
  </si>
  <si>
    <t>Heavy Vehicles - EWP's</t>
  </si>
  <si>
    <t>Light Vehicles</t>
  </si>
  <si>
    <t>IT Assets</t>
  </si>
  <si>
    <t>Plant &amp; Tools/Office Furniture  (Furniture, plant and equipment)</t>
  </si>
  <si>
    <t>Distribution Lines-Refurbish and Shorter Life</t>
  </si>
  <si>
    <t>Substations-Refurbish and Shorter Life</t>
  </si>
  <si>
    <t>Network Electronics</t>
  </si>
  <si>
    <t>Total Adjustment</t>
  </si>
  <si>
    <t>Notes</t>
  </si>
  <si>
    <t>1-Overheads</t>
  </si>
  <si>
    <t>Average overhead rates:</t>
  </si>
  <si>
    <t>$'M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</si>
</sst>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_);_(* \(#,##0.0\);_(* &quot;-&quot;??_);_(@_)"/>
    <numFmt numFmtId="166" formatCode="_-* #,##0.000_-;\-* #,##0.000_-;_-* &quot;-&quot;??_-;_-@_-"/>
    <numFmt numFmtId="167" formatCode="_-* #,##0_-;\-* #,##0_-;_-* &quot;-&quot;??_-;_-@_-"/>
    <numFmt numFmtId="168" formatCode="###,000"/>
    <numFmt numFmtId="169" formatCode="_(#,##0.0\x_);\(#,##0.0\x\);_(#,##0.0\x_)"/>
    <numFmt numFmtId="170" formatCode="0.0"/>
    <numFmt numFmtId="171" formatCode="_-* #,##0.0_-;\-* #,##0.0_-;_-* &quot;-&quot;_-;_-@_-"/>
    <numFmt numFmtId="172" formatCode="_-&quot;$&quot;* #,##0.0_-;\-&quot;$&quot;* #,##0.0_-;_-&quot;$&quot;* &quot;-&quot;??_-;_-@_-"/>
    <numFmt numFmtId="173" formatCode="_-&quot;$&quot;* #,##0_-;\-&quot;$&quot;* #,##0_-;_-&quot;$&quot;* &quot;-&quot;??_-;_-@_-"/>
  </numFmts>
  <fonts count="4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color theme="0"/>
      <name val="Calibri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14"/>
      <color theme="1"/>
      <name val="Calibri"/>
      <family val="2"/>
    </font>
    <font>
      <sz val="10"/>
      <name val="Arial Narrow"/>
      <family val="2"/>
    </font>
    <font>
      <b/>
      <sz val="10"/>
      <name val="Calibri"/>
      <family val="2"/>
      <scheme val="minor"/>
    </font>
    <font>
      <b/>
      <sz val="10"/>
      <name val="Arial Narrow"/>
      <family val="2"/>
    </font>
    <font>
      <sz val="10"/>
      <color rgb="FF0070C0"/>
      <name val="Arial Narrow"/>
      <family val="2"/>
    </font>
    <font>
      <sz val="10"/>
      <color rgb="FF0070C0"/>
      <name val="Arial"/>
      <family val="2"/>
    </font>
    <font>
      <b/>
      <sz val="12"/>
      <color theme="0"/>
      <name val="Calibri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i/>
      <sz val="12"/>
      <color rgb="FFC00000"/>
      <name val="Arial"/>
      <family val="2"/>
    </font>
    <font>
      <b/>
      <sz val="20"/>
      <color theme="1"/>
      <name val="Calibri"/>
      <family val="2"/>
    </font>
    <font>
      <b/>
      <sz val="12"/>
      <color theme="5" tint="-0.249977111117893"/>
      <name val="Calibri"/>
      <family val="2"/>
    </font>
    <font>
      <b/>
      <sz val="16"/>
      <color theme="5" tint="-0.249977111117893"/>
      <name val="Calibri"/>
      <family val="2"/>
    </font>
    <font>
      <i/>
      <u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rgb="FF7F7F7F"/>
      <name val="Calibri"/>
      <family val="2"/>
    </font>
    <font>
      <sz val="11"/>
      <color rgb="FF0000FF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8"/>
      <color indexed="9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lightGray"/>
    </fill>
    <fill>
      <patternFill patternType="solid">
        <fgColor theme="8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8" fillId="0" borderId="0" applyFill="0" applyBorder="0" applyAlignment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4" borderId="2" applyNumberFormat="0" applyAlignment="0" applyProtection="0">
      <alignment horizontal="left" vertical="center" indent="1"/>
    </xf>
    <xf numFmtId="168" fontId="11" fillId="5" borderId="2" applyNumberFormat="0" applyAlignment="0" applyProtection="0">
      <alignment horizontal="left" vertical="center" indent="1"/>
    </xf>
    <xf numFmtId="0" fontId="12" fillId="6" borderId="2" applyNumberFormat="0" applyAlignment="0" applyProtection="0">
      <alignment horizontal="left" vertical="center" indent="1"/>
    </xf>
    <xf numFmtId="0" fontId="10" fillId="4" borderId="3" applyNumberFormat="0" applyAlignment="0" applyProtection="0">
      <alignment horizontal="left" vertical="center" indent="1"/>
    </xf>
    <xf numFmtId="168" fontId="10" fillId="0" borderId="3" applyNumberFormat="0" applyProtection="0">
      <alignment horizontal="right" vertical="center"/>
    </xf>
    <xf numFmtId="168" fontId="11" fillId="0" borderId="4" applyNumberFormat="0" applyProtection="0">
      <alignment horizontal="right" vertical="center"/>
    </xf>
    <xf numFmtId="0" fontId="12" fillId="7" borderId="2" applyNumberFormat="0" applyAlignment="0" applyProtection="0">
      <alignment horizontal="left" vertical="center" indent="1"/>
    </xf>
    <xf numFmtId="0" fontId="12" fillId="8" borderId="2" applyNumberFormat="0" applyAlignment="0" applyProtection="0">
      <alignment horizontal="left" vertical="center" indent="1"/>
    </xf>
    <xf numFmtId="0" fontId="12" fillId="9" borderId="2" applyNumberFormat="0" applyAlignment="0" applyProtection="0">
      <alignment horizontal="left" vertical="center" indent="1"/>
    </xf>
    <xf numFmtId="0" fontId="12" fillId="10" borderId="3" applyNumberFormat="0" applyAlignment="0" applyProtection="0">
      <alignment horizontal="left" vertical="center" indent="1"/>
    </xf>
    <xf numFmtId="9" fontId="6" fillId="0" borderId="0" applyFont="0" applyFill="0" applyBorder="0" applyAlignment="0" applyProtection="0"/>
    <xf numFmtId="0" fontId="1" fillId="1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/>
    <xf numFmtId="0" fontId="7" fillId="0" borderId="0" xfId="4" applyFont="1"/>
    <xf numFmtId="0" fontId="6" fillId="0" borderId="0" xfId="4"/>
    <xf numFmtId="0" fontId="9" fillId="2" borderId="0" xfId="2" applyFont="1"/>
    <xf numFmtId="0" fontId="13" fillId="0" borderId="0" xfId="0" applyFont="1"/>
    <xf numFmtId="169" fontId="9" fillId="2" borderId="0" xfId="2" applyNumberFormat="1" applyFont="1" applyAlignment="1">
      <alignment horizontal="left" vertical="center"/>
    </xf>
    <xf numFmtId="169" fontId="9" fillId="2" borderId="0" xfId="2" applyNumberFormat="1" applyFont="1" applyAlignment="1">
      <alignment horizontal="right" vertical="center"/>
    </xf>
    <xf numFmtId="0" fontId="14" fillId="0" borderId="0" xfId="4" applyFont="1" applyAlignment="1" applyProtection="1">
      <alignment vertical="center"/>
      <protection locked="0"/>
    </xf>
    <xf numFmtId="170" fontId="14" fillId="0" borderId="0" xfId="4" applyNumberFormat="1" applyFont="1" applyAlignment="1" applyProtection="1">
      <alignment vertical="center"/>
      <protection locked="0"/>
    </xf>
    <xf numFmtId="0" fontId="16" fillId="0" borderId="5" xfId="4" applyFont="1" applyBorder="1" applyAlignment="1" applyProtection="1">
      <alignment vertical="center"/>
      <protection locked="0"/>
    </xf>
    <xf numFmtId="10" fontId="17" fillId="0" borderId="0" xfId="18" applyNumberFormat="1" applyFont="1" applyFill="1" applyAlignment="1" applyProtection="1">
      <alignment vertical="center"/>
      <protection locked="0"/>
    </xf>
    <xf numFmtId="0" fontId="18" fillId="0" borderId="0" xfId="4" applyFont="1"/>
    <xf numFmtId="0" fontId="17" fillId="0" borderId="0" xfId="4" applyFont="1" applyAlignment="1" applyProtection="1">
      <alignment vertical="center"/>
      <protection locked="0"/>
    </xf>
    <xf numFmtId="0" fontId="2" fillId="2" borderId="0" xfId="2" applyFont="1"/>
    <xf numFmtId="0" fontId="19" fillId="2" borderId="0" xfId="2" applyFont="1"/>
    <xf numFmtId="0" fontId="20" fillId="0" borderId="0" xfId="0" applyFont="1"/>
    <xf numFmtId="43" fontId="0" fillId="0" borderId="0" xfId="0" applyNumberFormat="1"/>
    <xf numFmtId="165" fontId="0" fillId="0" borderId="0" xfId="0" applyNumberFormat="1"/>
    <xf numFmtId="0" fontId="6" fillId="0" borderId="0" xfId="0" applyFont="1"/>
    <xf numFmtId="166" fontId="7" fillId="0" borderId="1" xfId="0" applyNumberFormat="1" applyFont="1" applyBorder="1" applyAlignment="1">
      <alignment vertical="center"/>
    </xf>
    <xf numFmtId="0" fontId="22" fillId="0" borderId="0" xfId="4" applyFont="1"/>
    <xf numFmtId="0" fontId="23" fillId="0" borderId="0" xfId="0" applyFont="1"/>
    <xf numFmtId="0" fontId="3" fillId="0" borderId="0" xfId="0" applyFont="1"/>
    <xf numFmtId="0" fontId="24" fillId="0" borderId="0" xfId="0" applyFont="1"/>
    <xf numFmtId="0" fontId="25" fillId="0" borderId="0" xfId="0" applyFont="1"/>
    <xf numFmtId="172" fontId="0" fillId="0" borderId="0" xfId="20" applyNumberFormat="1" applyFont="1"/>
    <xf numFmtId="173" fontId="0" fillId="0" borderId="0" xfId="20" applyNumberFormat="1" applyFont="1"/>
    <xf numFmtId="10" fontId="3" fillId="0" borderId="0" xfId="0" applyNumberFormat="1" applyFont="1"/>
    <xf numFmtId="0" fontId="6" fillId="0" borderId="0" xfId="4" applyAlignment="1">
      <alignment horizontal="left" indent="6"/>
    </xf>
    <xf numFmtId="172" fontId="0" fillId="0" borderId="6" xfId="20" applyNumberFormat="1" applyFont="1" applyBorder="1"/>
    <xf numFmtId="172" fontId="0" fillId="0" borderId="0" xfId="20" applyNumberFormat="1" applyFont="1" applyBorder="1"/>
    <xf numFmtId="0" fontId="26" fillId="0" borderId="0" xfId="0" applyFont="1"/>
    <xf numFmtId="0" fontId="27" fillId="0" borderId="0" xfId="0" applyFont="1"/>
    <xf numFmtId="166" fontId="7" fillId="0" borderId="7" xfId="0" applyNumberFormat="1" applyFont="1" applyBorder="1" applyAlignment="1">
      <alignment vertical="center"/>
    </xf>
    <xf numFmtId="43" fontId="6" fillId="0" borderId="5" xfId="4" applyNumberFormat="1" applyBorder="1" applyAlignment="1">
      <alignment horizontal="center"/>
    </xf>
    <xf numFmtId="0" fontId="0" fillId="0" borderId="0" xfId="0" applyAlignment="1">
      <alignment horizontal="left" indent="1"/>
    </xf>
    <xf numFmtId="0" fontId="30" fillId="0" borderId="0" xfId="4" applyFont="1" applyAlignment="1" applyProtection="1">
      <alignment vertical="center"/>
      <protection locked="0"/>
    </xf>
    <xf numFmtId="0" fontId="31" fillId="0" borderId="0" xfId="4" applyFont="1" applyAlignment="1" applyProtection="1">
      <alignment vertical="center"/>
      <protection locked="0"/>
    </xf>
    <xf numFmtId="0" fontId="31" fillId="0" borderId="0" xfId="4" applyFont="1"/>
    <xf numFmtId="0" fontId="30" fillId="0" borderId="8" xfId="4" applyFont="1" applyBorder="1" applyAlignment="1" applyProtection="1">
      <alignment vertical="center"/>
      <protection locked="0"/>
    </xf>
    <xf numFmtId="0" fontId="30" fillId="0" borderId="5" xfId="4" applyFont="1" applyBorder="1" applyAlignment="1" applyProtection="1">
      <alignment vertical="center"/>
      <protection locked="0"/>
    </xf>
    <xf numFmtId="43" fontId="32" fillId="0" borderId="0" xfId="21" applyFont="1"/>
    <xf numFmtId="0" fontId="32" fillId="0" borderId="0" xfId="4" applyFont="1" applyAlignment="1" applyProtection="1">
      <alignment vertical="center"/>
      <protection locked="0"/>
    </xf>
    <xf numFmtId="43" fontId="32" fillId="0" borderId="0" xfId="21" applyFont="1" applyAlignment="1" applyProtection="1">
      <alignment vertical="center"/>
      <protection locked="0"/>
    </xf>
    <xf numFmtId="9" fontId="33" fillId="0" borderId="0" xfId="18" applyFont="1" applyFill="1" applyAlignment="1" applyProtection="1">
      <alignment vertical="center"/>
      <protection locked="0"/>
    </xf>
    <xf numFmtId="170" fontId="32" fillId="0" borderId="0" xfId="4" applyNumberFormat="1" applyFont="1" applyAlignment="1" applyProtection="1">
      <alignment vertical="center"/>
      <protection locked="0"/>
    </xf>
    <xf numFmtId="10" fontId="34" fillId="0" borderId="0" xfId="18" applyNumberFormat="1" applyFont="1" applyFill="1" applyAlignment="1" applyProtection="1">
      <alignment vertical="center"/>
      <protection locked="0"/>
    </xf>
    <xf numFmtId="171" fontId="32" fillId="0" borderId="8" xfId="4" applyNumberFormat="1" applyFont="1" applyBorder="1" applyAlignment="1" applyProtection="1">
      <alignment vertical="center"/>
      <protection locked="0"/>
    </xf>
    <xf numFmtId="9" fontId="32" fillId="0" borderId="8" xfId="1" applyFont="1" applyFill="1" applyBorder="1" applyAlignment="1" applyProtection="1">
      <alignment vertical="center"/>
      <protection locked="0"/>
    </xf>
    <xf numFmtId="0" fontId="15" fillId="0" borderId="9" xfId="4" applyFont="1" applyBorder="1" applyAlignment="1" applyProtection="1">
      <alignment horizontal="center" vertical="center"/>
      <protection locked="0"/>
    </xf>
    <xf numFmtId="0" fontId="15" fillId="0" borderId="0" xfId="4" applyFont="1"/>
    <xf numFmtId="0" fontId="35" fillId="0" borderId="0" xfId="4" applyFont="1"/>
    <xf numFmtId="0" fontId="32" fillId="0" borderId="0" xfId="4" applyFont="1"/>
    <xf numFmtId="0" fontId="36" fillId="0" borderId="0" xfId="4" applyFont="1"/>
    <xf numFmtId="0" fontId="37" fillId="0" borderId="0" xfId="4" applyFont="1"/>
    <xf numFmtId="10" fontId="5" fillId="0" borderId="0" xfId="0" applyNumberFormat="1" applyFont="1"/>
    <xf numFmtId="0" fontId="38" fillId="0" borderId="0" xfId="4" applyFont="1"/>
    <xf numFmtId="166" fontId="32" fillId="0" borderId="0" xfId="4" applyNumberFormat="1" applyFont="1"/>
    <xf numFmtId="0" fontId="39" fillId="0" borderId="0" xfId="4" applyFont="1"/>
    <xf numFmtId="0" fontId="40" fillId="0" borderId="0" xfId="4" applyFont="1" applyAlignment="1">
      <alignment horizontal="right"/>
    </xf>
    <xf numFmtId="0" fontId="41" fillId="0" borderId="0" xfId="5" applyFont="1" applyFill="1" applyAlignment="1">
      <alignment vertical="center"/>
    </xf>
    <xf numFmtId="166" fontId="39" fillId="0" borderId="0" xfId="6" applyNumberFormat="1" applyFont="1" applyFill="1"/>
    <xf numFmtId="0" fontId="42" fillId="0" borderId="0" xfId="4" applyFont="1"/>
    <xf numFmtId="165" fontId="43" fillId="0" borderId="0" xfId="3" applyFont="1" applyFill="1" applyBorder="1"/>
    <xf numFmtId="165" fontId="39" fillId="11" borderId="0" xfId="3" applyFont="1" applyFill="1" applyBorder="1"/>
    <xf numFmtId="165" fontId="39" fillId="0" borderId="0" xfId="3" applyFont="1" applyFill="1" applyBorder="1"/>
    <xf numFmtId="164" fontId="39" fillId="0" borderId="0" xfId="1" applyNumberFormat="1" applyFont="1"/>
    <xf numFmtId="165" fontId="42" fillId="0" borderId="0" xfId="4" applyNumberFormat="1" applyFont="1"/>
    <xf numFmtId="165" fontId="32" fillId="0" borderId="0" xfId="4" applyNumberFormat="1" applyFont="1"/>
    <xf numFmtId="10" fontId="39" fillId="0" borderId="0" xfId="4" applyNumberFormat="1" applyFont="1" applyAlignment="1">
      <alignment horizontal="center"/>
    </xf>
    <xf numFmtId="43" fontId="32" fillId="0" borderId="0" xfId="4" applyNumberFormat="1" applyFont="1"/>
    <xf numFmtId="0" fontId="39" fillId="0" borderId="0" xfId="4" applyFont="1" applyAlignment="1">
      <alignment horizontal="center"/>
    </xf>
    <xf numFmtId="165" fontId="39" fillId="3" borderId="0" xfId="3" applyFont="1" applyFill="1" applyBorder="1"/>
    <xf numFmtId="164" fontId="39" fillId="0" borderId="0" xfId="1" applyNumberFormat="1" applyFont="1" applyFill="1"/>
    <xf numFmtId="0" fontId="40" fillId="0" borderId="0" xfId="4" applyFont="1"/>
    <xf numFmtId="165" fontId="40" fillId="0" borderId="1" xfId="3" applyFont="1" applyFill="1" applyBorder="1"/>
    <xf numFmtId="165" fontId="40" fillId="0" borderId="0" xfId="4" applyNumberFormat="1" applyFont="1"/>
    <xf numFmtId="167" fontId="32" fillId="0" borderId="0" xfId="4" applyNumberFormat="1" applyFont="1"/>
    <xf numFmtId="0" fontId="44" fillId="2" borderId="0" xfId="2" applyFont="1"/>
    <xf numFmtId="165" fontId="40" fillId="0" borderId="0" xfId="3" applyFont="1" applyFill="1" applyBorder="1"/>
    <xf numFmtId="0" fontId="28" fillId="0" borderId="0" xfId="22"/>
    <xf numFmtId="10" fontId="29" fillId="0" borderId="0" xfId="19" applyNumberFormat="1" applyFont="1" applyFill="1" applyBorder="1"/>
  </cellXfs>
  <cellStyles count="23">
    <cellStyle name="60% - Accent5" xfId="19" builtinId="48"/>
    <cellStyle name="Accent2" xfId="2" builtinId="33"/>
    <cellStyle name="Comma" xfId="21" builtinId="3"/>
    <cellStyle name="Comma 2" xfId="6" xr:uid="{DFB2C15D-7B45-460D-B541-CA30D2994C8D}"/>
    <cellStyle name="Currency" xfId="20" builtinId="4"/>
    <cellStyle name="Explanatory Text" xfId="22" builtinId="53"/>
    <cellStyle name="Heading 2 2" xfId="5" xr:uid="{701C9F2F-B8D0-4DC8-8B77-29C8243C323D}"/>
    <cellStyle name="Nbr-Comma()" xfId="3" xr:uid="{DE157B1D-529D-4819-95C6-3DDACE6CA9C2}"/>
    <cellStyle name="Normal" xfId="0" builtinId="0"/>
    <cellStyle name="Normal 2" xfId="4" xr:uid="{75D2D790-B1EB-4D49-9ABE-7DCA1333BCF3}"/>
    <cellStyle name="Percent" xfId="1" builtinId="5"/>
    <cellStyle name="Percent 2" xfId="7" xr:uid="{24C8788A-B123-41D8-AEB7-12B84C73030E}"/>
    <cellStyle name="Percent 2 2 2" xfId="18" xr:uid="{F0AFA4F9-2B26-4138-A3D8-72C1B10338D6}"/>
    <cellStyle name="SAPDataCell" xfId="13" xr:uid="{C5B8D2E7-B105-47D9-9067-6C38E653069D}"/>
    <cellStyle name="SAPDataTotalCell" xfId="12" xr:uid="{68134C66-FE67-4F77-89FE-274F5A4BEFD6}"/>
    <cellStyle name="SAPDimensionCell" xfId="8" xr:uid="{3E0E44F9-6C61-42DC-A991-67AF7B9E0982}"/>
    <cellStyle name="SAPHierarchyCell0" xfId="10" xr:uid="{8AC91AD2-89B4-4BA1-AD99-2A7D075B007A}"/>
    <cellStyle name="SAPHierarchyCell1" xfId="14" xr:uid="{AA71FD23-E180-4459-92A1-325EAB71B47D}"/>
    <cellStyle name="SAPHierarchyCell2" xfId="15" xr:uid="{D9BB550A-CAA4-4E76-A7CF-28EF08B1E885}"/>
    <cellStyle name="SAPHierarchyCell3" xfId="16" xr:uid="{8E3FE963-B265-48A4-8813-D23D00FEE212}"/>
    <cellStyle name="SAPHierarchyCell4" xfId="17" xr:uid="{1673C602-6AE8-49AD-9E5D-967035EEFC3A}"/>
    <cellStyle name="SAPMemberCell" xfId="9" xr:uid="{911B19F2-8359-4C45-831F-2DB8F69DF3BD}"/>
    <cellStyle name="SAPMemberTotalCell" xfId="11" xr:uid="{A34ABB26-5AAA-40C7-A158-B9DAD4166381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91ACD-C6C4-4898-A462-CDEF79752606}">
  <dimension ref="A2:H25"/>
  <sheetViews>
    <sheetView showGridLines="0" workbookViewId="0"/>
  </sheetViews>
  <sheetFormatPr defaultRowHeight="15" x14ac:dyDescent="0.25"/>
  <cols>
    <col min="1" max="1" width="22.42578125" customWidth="1"/>
    <col min="3" max="3" width="40.42578125" customWidth="1"/>
    <col min="4" max="4" width="13.85546875" customWidth="1"/>
    <col min="5" max="5" width="33.140625" bestFit="1" customWidth="1"/>
    <col min="6" max="6" width="11.28515625" customWidth="1"/>
    <col min="7" max="7" width="36" bestFit="1" customWidth="1"/>
    <col min="8" max="8" width="6.140625" bestFit="1" customWidth="1"/>
  </cols>
  <sheetData>
    <row r="2" spans="1:8" ht="21" x14ac:dyDescent="0.35">
      <c r="A2" s="25" t="s">
        <v>0</v>
      </c>
    </row>
    <row r="5" spans="1:8" ht="15.75" x14ac:dyDescent="0.25">
      <c r="A5" s="24" t="s">
        <v>1</v>
      </c>
      <c r="C5" s="24" t="s">
        <v>2</v>
      </c>
    </row>
    <row r="7" spans="1:8" x14ac:dyDescent="0.25">
      <c r="A7" s="23" t="s">
        <v>151</v>
      </c>
      <c r="C7" t="s">
        <v>152</v>
      </c>
    </row>
    <row r="8" spans="1:8" x14ac:dyDescent="0.25">
      <c r="C8" s="36" t="s">
        <v>3</v>
      </c>
      <c r="D8" s="28">
        <f>'1-Overheads Rates'!C7</f>
        <v>8.6977247940727295E-2</v>
      </c>
      <c r="E8" s="33" t="str">
        <f>+'1-Overheads Rates'!E7</f>
        <v xml:space="preserve">updated for 2022/23 actual </v>
      </c>
    </row>
    <row r="9" spans="1:8" x14ac:dyDescent="0.25">
      <c r="C9" s="36" t="s">
        <v>4</v>
      </c>
      <c r="D9" s="28">
        <f>'1-Overheads Rates'!C8</f>
        <v>5.3005357402835296E-2</v>
      </c>
      <c r="E9" s="33" t="str">
        <f>+'1-Overheads Rates'!E8</f>
        <v xml:space="preserve">updated for 2022/23 actual </v>
      </c>
    </row>
    <row r="10" spans="1:8" x14ac:dyDescent="0.25">
      <c r="D10" s="27"/>
      <c r="F10" s="27"/>
      <c r="H10" s="28"/>
    </row>
    <row r="11" spans="1:8" x14ac:dyDescent="0.25">
      <c r="A11" s="23" t="s">
        <v>5</v>
      </c>
      <c r="C11" t="s">
        <v>6</v>
      </c>
    </row>
    <row r="12" spans="1:8" ht="18" customHeight="1" x14ac:dyDescent="0.25">
      <c r="C12" t="s">
        <v>7</v>
      </c>
    </row>
    <row r="13" spans="1:8" x14ac:dyDescent="0.25">
      <c r="C13" s="29" t="s">
        <v>8</v>
      </c>
      <c r="D13" s="26">
        <f>+'2-Proposal Overheads'!I49</f>
        <v>160.52145777681324</v>
      </c>
    </row>
    <row r="14" spans="1:8" x14ac:dyDescent="0.25">
      <c r="C14" s="29" t="s">
        <v>9</v>
      </c>
      <c r="D14" s="26">
        <f>+'2-Proposal Overheads'!I50</f>
        <v>62.996692825967941</v>
      </c>
    </row>
    <row r="15" spans="1:8" x14ac:dyDescent="0.25">
      <c r="C15" s="2"/>
      <c r="D15" s="26"/>
    </row>
    <row r="16" spans="1:8" x14ac:dyDescent="0.25">
      <c r="C16" s="3" t="s">
        <v>10</v>
      </c>
      <c r="D16" s="26">
        <f>+'2-Proposal Overheads'!I47</f>
        <v>909.37740101153906</v>
      </c>
    </row>
    <row r="17" spans="1:4" x14ac:dyDescent="0.25">
      <c r="C17" s="3" t="s">
        <v>11</v>
      </c>
      <c r="D17" s="26"/>
    </row>
    <row r="18" spans="1:4" ht="15.75" thickBot="1" x14ac:dyDescent="0.3">
      <c r="C18" s="2" t="s">
        <v>12</v>
      </c>
      <c r="D18" s="30">
        <f>SUM(D13:D16)</f>
        <v>1132.8955516143203</v>
      </c>
    </row>
    <row r="19" spans="1:4" ht="15.75" thickTop="1" x14ac:dyDescent="0.25">
      <c r="C19" s="2"/>
      <c r="D19" s="31"/>
    </row>
    <row r="20" spans="1:4" x14ac:dyDescent="0.25">
      <c r="C20" s="2"/>
      <c r="D20" s="31"/>
    </row>
    <row r="21" spans="1:4" x14ac:dyDescent="0.25">
      <c r="A21" s="23" t="s">
        <v>13</v>
      </c>
      <c r="C21" s="3" t="s">
        <v>14</v>
      </c>
    </row>
    <row r="22" spans="1:4" x14ac:dyDescent="0.25">
      <c r="C22" s="3" t="s">
        <v>15</v>
      </c>
    </row>
    <row r="24" spans="1:4" x14ac:dyDescent="0.25">
      <c r="A24" s="23" t="s">
        <v>16</v>
      </c>
      <c r="C24" t="s">
        <v>17</v>
      </c>
    </row>
    <row r="25" spans="1:4" x14ac:dyDescent="0.25">
      <c r="C25" s="32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3F0C-73FA-4998-A721-8EB8057F1B0A}">
  <sheetPr>
    <pageSetUpPr fitToPage="1"/>
  </sheetPr>
  <dimension ref="A1:F14"/>
  <sheetViews>
    <sheetView showGridLines="0" workbookViewId="0"/>
  </sheetViews>
  <sheetFormatPr defaultRowHeight="15" x14ac:dyDescent="0.25"/>
  <cols>
    <col min="1" max="1" width="60.140625" customWidth="1"/>
    <col min="2" max="3" width="13.42578125" customWidth="1"/>
    <col min="4" max="4" width="4.140625" customWidth="1"/>
    <col min="5" max="6" width="13.42578125" customWidth="1"/>
  </cols>
  <sheetData>
    <row r="1" spans="1:6" ht="18.75" x14ac:dyDescent="0.3">
      <c r="A1" s="5" t="s">
        <v>19</v>
      </c>
    </row>
    <row r="2" spans="1:6" ht="18.75" x14ac:dyDescent="0.3">
      <c r="A2" s="5" t="s">
        <v>20</v>
      </c>
    </row>
    <row r="3" spans="1:6" ht="18.75" x14ac:dyDescent="0.3">
      <c r="A3" s="5"/>
    </row>
    <row r="6" spans="1:6" ht="18.75" x14ac:dyDescent="0.3">
      <c r="A6" s="4" t="s">
        <v>21</v>
      </c>
      <c r="B6" s="4"/>
      <c r="C6" s="4"/>
      <c r="D6" s="4"/>
      <c r="E6" s="4" t="s">
        <v>150</v>
      </c>
      <c r="F6" s="4"/>
    </row>
    <row r="7" spans="1:6" x14ac:dyDescent="0.25">
      <c r="A7" t="s">
        <v>22</v>
      </c>
      <c r="C7" s="82">
        <v>8.6977247940727295E-2</v>
      </c>
      <c r="E7" t="s">
        <v>23</v>
      </c>
    </row>
    <row r="8" spans="1:6" x14ac:dyDescent="0.25">
      <c r="A8" t="s">
        <v>24</v>
      </c>
      <c r="C8" s="82">
        <v>5.3005357402835296E-2</v>
      </c>
      <c r="E8" t="s">
        <v>23</v>
      </c>
    </row>
    <row r="14" spans="1:6" x14ac:dyDescent="0.25">
      <c r="A14" s="3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4D44-C422-468B-BFAF-9B8CD5654637}">
  <sheetPr>
    <pageSetUpPr fitToPage="1"/>
  </sheetPr>
  <dimension ref="A1:AN56"/>
  <sheetViews>
    <sheetView showGridLines="0" zoomScaleNormal="100" workbookViewId="0"/>
  </sheetViews>
  <sheetFormatPr defaultColWidth="9.140625" defaultRowHeight="12.75" x14ac:dyDescent="0.2"/>
  <cols>
    <col min="1" max="1" width="9" style="53" customWidth="1"/>
    <col min="2" max="2" width="36.28515625" style="53" customWidth="1"/>
    <col min="3" max="7" width="10.28515625" style="53" customWidth="1"/>
    <col min="8" max="8" width="4" style="53" customWidth="1"/>
    <col min="9" max="14" width="10.28515625" style="53" customWidth="1"/>
    <col min="15" max="15" width="2.140625" style="53" customWidth="1"/>
    <col min="16" max="20" width="10.28515625" style="53" customWidth="1"/>
    <col min="21" max="21" width="2.28515625" style="53" customWidth="1"/>
    <col min="22" max="22" width="10.28515625" style="53" customWidth="1"/>
    <col min="23" max="23" width="1.28515625" style="53" customWidth="1"/>
    <col min="24" max="28" width="10.28515625" style="53" customWidth="1"/>
    <col min="29" max="29" width="2.28515625" style="53" customWidth="1"/>
    <col min="30" max="34" width="10.28515625" style="53" customWidth="1"/>
    <col min="35" max="35" width="5.85546875" style="53" customWidth="1"/>
    <col min="36" max="40" width="10.28515625" style="53" customWidth="1"/>
    <col min="41" max="16384" width="9.140625" style="53"/>
  </cols>
  <sheetData>
    <row r="1" spans="1:40" ht="21" x14ac:dyDescent="0.35">
      <c r="A1" s="51" t="str">
        <f ca="1">RIGHT(CELL("filename",A1),LEN(CELL("filename",A1))-FIND("]",CELL("filename",A1)))</f>
        <v>2-Proposal Overheads</v>
      </c>
      <c r="B1" s="52" t="s">
        <v>25</v>
      </c>
      <c r="J1" s="1"/>
      <c r="K1" s="1"/>
      <c r="L1" s="1"/>
      <c r="M1" s="1"/>
      <c r="N1" s="1"/>
    </row>
    <row r="2" spans="1:40" ht="15" x14ac:dyDescent="0.25">
      <c r="H2" s="1"/>
      <c r="I2" s="1"/>
      <c r="J2" s="1"/>
      <c r="K2" s="1"/>
      <c r="L2" s="1"/>
      <c r="M2" s="1"/>
      <c r="N2" s="1"/>
    </row>
    <row r="3" spans="1:40" ht="27" customHeight="1" x14ac:dyDescent="0.25">
      <c r="B3" s="54"/>
      <c r="C3" s="54"/>
      <c r="D3" s="54"/>
      <c r="E3" s="54"/>
      <c r="F3" s="54"/>
      <c r="H3" s="1"/>
      <c r="I3" s="1"/>
      <c r="J3" s="1"/>
      <c r="K3" s="1"/>
      <c r="L3" s="1"/>
      <c r="M3" s="1"/>
      <c r="N3" s="1"/>
      <c r="X3" s="55"/>
    </row>
    <row r="4" spans="1:40" ht="27" customHeight="1" x14ac:dyDescent="0.25">
      <c r="B4" s="54"/>
      <c r="C4" s="51" t="s">
        <v>26</v>
      </c>
      <c r="D4" s="54"/>
      <c r="E4" s="54"/>
      <c r="F4" s="54"/>
      <c r="H4" s="1"/>
      <c r="I4" s="1"/>
      <c r="J4" s="51" t="s">
        <v>27</v>
      </c>
      <c r="K4" s="1"/>
      <c r="M4" s="1"/>
      <c r="N4" s="56"/>
      <c r="P4" s="51" t="s">
        <v>28</v>
      </c>
      <c r="X4" s="51" t="s">
        <v>29</v>
      </c>
      <c r="Y4" s="1"/>
      <c r="AA4" s="1"/>
      <c r="AB4" s="56"/>
      <c r="AD4" s="51" t="s">
        <v>28</v>
      </c>
      <c r="AJ4" s="51" t="s">
        <v>30</v>
      </c>
    </row>
    <row r="5" spans="1:40" x14ac:dyDescent="0.2">
      <c r="B5" s="54"/>
      <c r="C5" s="57" t="s">
        <v>31</v>
      </c>
      <c r="D5" s="54"/>
      <c r="E5" s="54"/>
      <c r="F5" s="54"/>
      <c r="J5" s="55" t="s">
        <v>32</v>
      </c>
      <c r="P5" s="58"/>
      <c r="X5" s="55" t="s">
        <v>32</v>
      </c>
    </row>
    <row r="6" spans="1:40" ht="15" x14ac:dyDescent="0.25">
      <c r="B6" s="54"/>
      <c r="C6" s="59"/>
      <c r="D6" s="54"/>
      <c r="E6" s="54"/>
      <c r="F6" s="54"/>
      <c r="G6" s="60" t="s">
        <v>153</v>
      </c>
      <c r="H6" s="1"/>
      <c r="I6" s="1"/>
      <c r="J6" s="54"/>
      <c r="K6" s="54"/>
      <c r="L6" s="54"/>
      <c r="M6" s="54"/>
      <c r="N6" s="60" t="str">
        <f>$G$6</f>
        <v>$'M June 2025</v>
      </c>
      <c r="P6" s="54"/>
      <c r="Q6" s="54"/>
      <c r="R6" s="54"/>
      <c r="S6" s="54"/>
      <c r="T6" s="60" t="str">
        <f>$G$6</f>
        <v>$'M June 2025</v>
      </c>
      <c r="X6" s="54"/>
      <c r="Y6" s="54"/>
      <c r="Z6" s="54"/>
      <c r="AA6" s="54"/>
      <c r="AB6" s="60" t="str">
        <f>$G$6</f>
        <v>$'M June 2025</v>
      </c>
      <c r="AD6" s="54"/>
      <c r="AE6" s="54"/>
      <c r="AF6" s="54"/>
      <c r="AG6" s="54"/>
      <c r="AH6" s="60" t="str">
        <f>$G$6</f>
        <v>$'M June 2025</v>
      </c>
      <c r="AJ6" s="54"/>
      <c r="AK6" s="54"/>
      <c r="AL6" s="54"/>
      <c r="AM6" s="54"/>
      <c r="AN6" s="60" t="str">
        <f>$G$6</f>
        <v>$'M June 2025</v>
      </c>
    </row>
    <row r="7" spans="1:40" ht="30.75" customHeight="1" thickBot="1" x14ac:dyDescent="0.25">
      <c r="A7" s="50" t="s">
        <v>33</v>
      </c>
      <c r="B7" s="50" t="s">
        <v>34</v>
      </c>
      <c r="C7" s="50" t="s">
        <v>35</v>
      </c>
      <c r="D7" s="50" t="s">
        <v>36</v>
      </c>
      <c r="E7" s="50" t="s">
        <v>37</v>
      </c>
      <c r="F7" s="50" t="s">
        <v>38</v>
      </c>
      <c r="G7" s="50" t="s">
        <v>39</v>
      </c>
      <c r="I7" s="50" t="s">
        <v>40</v>
      </c>
      <c r="J7" s="50" t="s">
        <v>35</v>
      </c>
      <c r="K7" s="50" t="s">
        <v>36</v>
      </c>
      <c r="L7" s="50" t="s">
        <v>37</v>
      </c>
      <c r="M7" s="50" t="s">
        <v>38</v>
      </c>
      <c r="N7" s="50" t="s">
        <v>39</v>
      </c>
      <c r="P7" s="50" t="s">
        <v>35</v>
      </c>
      <c r="Q7" s="50" t="s">
        <v>36</v>
      </c>
      <c r="R7" s="50" t="s">
        <v>37</v>
      </c>
      <c r="S7" s="50" t="s">
        <v>38</v>
      </c>
      <c r="T7" s="50" t="s">
        <v>39</v>
      </c>
      <c r="V7" s="50" t="s">
        <v>41</v>
      </c>
      <c r="X7" s="50" t="s">
        <v>35</v>
      </c>
      <c r="Y7" s="50" t="s">
        <v>36</v>
      </c>
      <c r="Z7" s="50" t="s">
        <v>37</v>
      </c>
      <c r="AA7" s="50" t="s">
        <v>38</v>
      </c>
      <c r="AB7" s="50" t="s">
        <v>39</v>
      </c>
      <c r="AD7" s="50" t="s">
        <v>35</v>
      </c>
      <c r="AE7" s="50" t="s">
        <v>36</v>
      </c>
      <c r="AF7" s="50" t="s">
        <v>37</v>
      </c>
      <c r="AG7" s="50" t="s">
        <v>38</v>
      </c>
      <c r="AH7" s="50" t="s">
        <v>39</v>
      </c>
      <c r="AJ7" s="50" t="s">
        <v>35</v>
      </c>
      <c r="AK7" s="50" t="s">
        <v>36</v>
      </c>
      <c r="AL7" s="50" t="s">
        <v>37</v>
      </c>
      <c r="AM7" s="50" t="s">
        <v>38</v>
      </c>
      <c r="AN7" s="50" t="s">
        <v>39</v>
      </c>
    </row>
    <row r="8" spans="1:40" x14ac:dyDescent="0.2">
      <c r="A8" s="51" t="s">
        <v>42</v>
      </c>
      <c r="B8" s="61"/>
      <c r="C8" s="62"/>
      <c r="D8" s="62"/>
      <c r="E8" s="62"/>
      <c r="F8" s="62"/>
      <c r="G8" s="62"/>
      <c r="V8" s="59"/>
      <c r="AI8" s="63"/>
    </row>
    <row r="9" spans="1:40" ht="21" customHeight="1" x14ac:dyDescent="0.2">
      <c r="A9" s="53" t="s">
        <v>43</v>
      </c>
      <c r="B9" s="53" t="s">
        <v>44</v>
      </c>
      <c r="C9" s="64">
        <v>170.75363154042458</v>
      </c>
      <c r="D9" s="64">
        <v>176.50136876683365</v>
      </c>
      <c r="E9" s="64">
        <v>194.77088442654025</v>
      </c>
      <c r="F9" s="64">
        <v>181.45439795594078</v>
      </c>
      <c r="G9" s="64">
        <v>185.89711832179992</v>
      </c>
      <c r="J9" s="65"/>
      <c r="K9" s="65"/>
      <c r="L9" s="65"/>
      <c r="M9" s="65"/>
      <c r="N9" s="65"/>
      <c r="O9" s="66"/>
      <c r="P9" s="66">
        <f t="shared" ref="P9:T24" si="0">+C9-J9</f>
        <v>170.75363154042458</v>
      </c>
      <c r="Q9" s="66">
        <f t="shared" si="0"/>
        <v>176.50136876683365</v>
      </c>
      <c r="R9" s="66">
        <f t="shared" si="0"/>
        <v>194.77088442654025</v>
      </c>
      <c r="S9" s="66">
        <f t="shared" si="0"/>
        <v>181.45439795594078</v>
      </c>
      <c r="T9" s="66">
        <f t="shared" si="0"/>
        <v>185.89711832179992</v>
      </c>
      <c r="V9" s="67"/>
      <c r="X9" s="66"/>
      <c r="Y9" s="66"/>
      <c r="Z9" s="66"/>
      <c r="AA9" s="66"/>
      <c r="AB9" s="66"/>
      <c r="AC9" s="66"/>
      <c r="AD9" s="80">
        <f>+P9-X9</f>
        <v>170.75363154042458</v>
      </c>
      <c r="AE9" s="80">
        <f t="shared" ref="AE9:AH24" si="1">+Q9-Y9</f>
        <v>176.50136876683365</v>
      </c>
      <c r="AF9" s="80">
        <f t="shared" si="1"/>
        <v>194.77088442654025</v>
      </c>
      <c r="AG9" s="80">
        <f t="shared" si="1"/>
        <v>181.45439795594078</v>
      </c>
      <c r="AH9" s="80">
        <f t="shared" si="1"/>
        <v>185.89711832179992</v>
      </c>
      <c r="AI9" s="68"/>
      <c r="AJ9" s="69">
        <f>+AD9</f>
        <v>170.75363154042458</v>
      </c>
      <c r="AK9" s="69">
        <f t="shared" ref="AK9:AN9" si="2">+AE9</f>
        <v>176.50136876683365</v>
      </c>
      <c r="AL9" s="69">
        <f t="shared" si="2"/>
        <v>194.77088442654025</v>
      </c>
      <c r="AM9" s="69">
        <f t="shared" si="2"/>
        <v>181.45439795594078</v>
      </c>
      <c r="AN9" s="69">
        <f t="shared" si="2"/>
        <v>185.89711832179992</v>
      </c>
    </row>
    <row r="10" spans="1:40" x14ac:dyDescent="0.2">
      <c r="A10" s="53" t="s">
        <v>45</v>
      </c>
      <c r="B10" s="53" t="s">
        <v>46</v>
      </c>
      <c r="C10" s="64">
        <v>131.63610946480594</v>
      </c>
      <c r="D10" s="64">
        <v>112.62085271302954</v>
      </c>
      <c r="E10" s="64">
        <v>113.60570173941629</v>
      </c>
      <c r="F10" s="64">
        <v>115.37820204985496</v>
      </c>
      <c r="G10" s="64">
        <v>122.9851536895839</v>
      </c>
      <c r="I10" s="70">
        <f>'1-Overheads Rates'!$C$7</f>
        <v>8.6977247940727295E-2</v>
      </c>
      <c r="J10" s="66">
        <f>C10-(C10*(1/(1+$I10)))</f>
        <v>10.533197960273668</v>
      </c>
      <c r="K10" s="66">
        <f t="shared" ref="K10:N10" si="3">D10-(D10*(1/(1+$I10)))</f>
        <v>9.0116438483645709</v>
      </c>
      <c r="L10" s="66">
        <f t="shared" si="3"/>
        <v>9.0904490470147721</v>
      </c>
      <c r="M10" s="66">
        <f t="shared" si="3"/>
        <v>9.2322801656220008</v>
      </c>
      <c r="N10" s="66">
        <f t="shared" si="3"/>
        <v>9.8409697403994727</v>
      </c>
      <c r="O10" s="66"/>
      <c r="P10" s="66">
        <f t="shared" si="0"/>
        <v>121.10291150453227</v>
      </c>
      <c r="Q10" s="66">
        <f t="shared" si="0"/>
        <v>103.60920886466496</v>
      </c>
      <c r="R10" s="66">
        <f t="shared" si="0"/>
        <v>104.51525269240152</v>
      </c>
      <c r="S10" s="66">
        <f t="shared" si="0"/>
        <v>106.14592188423296</v>
      </c>
      <c r="T10" s="66">
        <f t="shared" si="0"/>
        <v>113.14418394918442</v>
      </c>
      <c r="V10" s="67">
        <f>'1-Overheads Rates'!$C$8</f>
        <v>5.3005357402835296E-2</v>
      </c>
      <c r="X10" s="66">
        <f t="shared" ref="X10:Y37" si="4">P10*$V10</f>
        <v>6.4191031068216677</v>
      </c>
      <c r="Y10" s="66">
        <f>Q10*$V10</f>
        <v>5.4918431460965778</v>
      </c>
      <c r="Z10" s="66">
        <f t="shared" ref="Z10:AB37" si="5">R10*$V10</f>
        <v>5.5398683230083865</v>
      </c>
      <c r="AA10" s="66">
        <f t="shared" si="5"/>
        <v>5.6263025263272048</v>
      </c>
      <c r="AB10" s="66">
        <f t="shared" si="5"/>
        <v>5.9972479082786609</v>
      </c>
      <c r="AC10" s="66"/>
      <c r="AD10" s="66">
        <f t="shared" ref="AD10:AH37" si="6">+P10-X10</f>
        <v>114.68380839771061</v>
      </c>
      <c r="AE10" s="66">
        <f t="shared" si="1"/>
        <v>98.117365718568379</v>
      </c>
      <c r="AF10" s="66">
        <f t="shared" si="1"/>
        <v>98.975384369393126</v>
      </c>
      <c r="AG10" s="66">
        <f t="shared" si="1"/>
        <v>100.51961935790575</v>
      </c>
      <c r="AH10" s="66">
        <f t="shared" si="1"/>
        <v>107.14693604090576</v>
      </c>
      <c r="AJ10" s="71">
        <f>+J10+X10</f>
        <v>16.952301067095334</v>
      </c>
      <c r="AK10" s="71">
        <f t="shared" ref="AK10:AN25" si="7">+K10+Y10</f>
        <v>14.503486994461149</v>
      </c>
      <c r="AL10" s="71">
        <f t="shared" si="7"/>
        <v>14.630317370023159</v>
      </c>
      <c r="AM10" s="71">
        <f t="shared" si="7"/>
        <v>14.858582691949206</v>
      </c>
      <c r="AN10" s="71">
        <f t="shared" si="7"/>
        <v>15.838217648678134</v>
      </c>
    </row>
    <row r="11" spans="1:40" x14ac:dyDescent="0.2">
      <c r="A11" s="53" t="s">
        <v>47</v>
      </c>
      <c r="B11" s="53" t="s">
        <v>48</v>
      </c>
      <c r="C11" s="64">
        <v>150.33986343312469</v>
      </c>
      <c r="D11" s="64">
        <v>146.44898752694269</v>
      </c>
      <c r="E11" s="64">
        <v>150.22506738885616</v>
      </c>
      <c r="F11" s="64">
        <v>152.36995643819606</v>
      </c>
      <c r="G11" s="64">
        <v>145.85275422888799</v>
      </c>
      <c r="I11" s="70">
        <f>'1-Overheads Rates'!$C$7</f>
        <v>8.6977247940727295E-2</v>
      </c>
      <c r="J11" s="66">
        <f>(C11-C41)-((C11-C41)*(1/(1+$I11)))</f>
        <v>12.029826385023853</v>
      </c>
      <c r="K11" s="66">
        <f t="shared" ref="K11:N11" si="8">(D11-D41)-((D11-D41)*(1/(1+$I11)))</f>
        <v>11.718488057529214</v>
      </c>
      <c r="L11" s="66">
        <f t="shared" si="8"/>
        <v>12.020640687693145</v>
      </c>
      <c r="M11" s="66">
        <f t="shared" si="8"/>
        <v>12.192269437975824</v>
      </c>
      <c r="N11" s="66">
        <f t="shared" si="8"/>
        <v>11.670778934368002</v>
      </c>
      <c r="O11" s="66"/>
      <c r="P11" s="66">
        <f t="shared" si="0"/>
        <v>138.31003704810084</v>
      </c>
      <c r="Q11" s="66">
        <f t="shared" si="0"/>
        <v>134.73049946941347</v>
      </c>
      <c r="R11" s="66">
        <f t="shared" si="0"/>
        <v>138.20442670116302</v>
      </c>
      <c r="S11" s="66">
        <f t="shared" si="0"/>
        <v>140.17768700022023</v>
      </c>
      <c r="T11" s="66">
        <f t="shared" si="0"/>
        <v>134.18197529451999</v>
      </c>
      <c r="V11" s="67">
        <f>'1-Overheads Rates'!$C$8</f>
        <v>5.3005357402835296E-2</v>
      </c>
      <c r="X11" s="66">
        <f>(P11+P12)*$V11</f>
        <v>1.6512120922722382</v>
      </c>
      <c r="Y11" s="66">
        <f t="shared" ref="Y11:AB11" si="9">(Q11+Q12)*$V11</f>
        <v>1.7348786913633054</v>
      </c>
      <c r="Z11" s="66">
        <f t="shared" si="9"/>
        <v>1.8304647285875855</v>
      </c>
      <c r="AA11" s="66">
        <f t="shared" si="9"/>
        <v>1.9101171373888353</v>
      </c>
      <c r="AB11" s="66">
        <f t="shared" si="9"/>
        <v>1.9404579424864086</v>
      </c>
      <c r="AC11" s="66"/>
      <c r="AD11" s="66">
        <f t="shared" si="6"/>
        <v>136.65882495582861</v>
      </c>
      <c r="AE11" s="66">
        <f t="shared" si="1"/>
        <v>132.99562077805018</v>
      </c>
      <c r="AF11" s="66">
        <f t="shared" si="1"/>
        <v>136.37396197257544</v>
      </c>
      <c r="AG11" s="66">
        <f t="shared" si="1"/>
        <v>138.26756986283141</v>
      </c>
      <c r="AH11" s="66">
        <f t="shared" si="1"/>
        <v>132.24151735203358</v>
      </c>
      <c r="AJ11" s="71">
        <f t="shared" ref="AJ11:AN37" si="10">+J11+X11</f>
        <v>13.681038477296092</v>
      </c>
      <c r="AK11" s="71">
        <f t="shared" si="7"/>
        <v>13.45336674889252</v>
      </c>
      <c r="AL11" s="71">
        <f t="shared" si="7"/>
        <v>13.851105416280731</v>
      </c>
      <c r="AM11" s="71">
        <f t="shared" si="7"/>
        <v>14.10238657536466</v>
      </c>
      <c r="AN11" s="71">
        <f t="shared" si="7"/>
        <v>13.611236876854411</v>
      </c>
    </row>
    <row r="12" spans="1:40" x14ac:dyDescent="0.2">
      <c r="A12" s="53" t="s">
        <v>49</v>
      </c>
      <c r="B12" s="53" t="s">
        <v>50</v>
      </c>
      <c r="C12" s="64">
        <v>-107.15824083016017</v>
      </c>
      <c r="D12" s="64">
        <v>-102.00024772941661</v>
      </c>
      <c r="E12" s="64">
        <v>-103.67084711077858</v>
      </c>
      <c r="F12" s="64">
        <v>-104.1413836720087</v>
      </c>
      <c r="G12" s="64">
        <v>-97.573261806577122</v>
      </c>
      <c r="I12" s="72"/>
      <c r="J12" s="73"/>
      <c r="K12" s="73"/>
      <c r="L12" s="73"/>
      <c r="M12" s="73"/>
      <c r="N12" s="73"/>
      <c r="O12" s="66"/>
      <c r="P12" s="66">
        <f t="shared" si="0"/>
        <v>-107.15824083016017</v>
      </c>
      <c r="Q12" s="66">
        <f t="shared" si="0"/>
        <v>-102.00024772941661</v>
      </c>
      <c r="R12" s="66">
        <f t="shared" si="0"/>
        <v>-103.67084711077858</v>
      </c>
      <c r="S12" s="66">
        <f t="shared" si="0"/>
        <v>-104.1413836720087</v>
      </c>
      <c r="T12" s="66">
        <f t="shared" si="0"/>
        <v>-97.573261806577122</v>
      </c>
      <c r="V12" s="67"/>
      <c r="X12" s="66"/>
      <c r="Y12" s="66"/>
      <c r="Z12" s="66"/>
      <c r="AA12" s="66"/>
      <c r="AB12" s="66"/>
      <c r="AC12" s="66"/>
      <c r="AD12" s="66">
        <f t="shared" si="6"/>
        <v>-107.15824083016017</v>
      </c>
      <c r="AE12" s="66">
        <f t="shared" si="1"/>
        <v>-102.00024772941661</v>
      </c>
      <c r="AF12" s="66">
        <f t="shared" si="1"/>
        <v>-103.67084711077858</v>
      </c>
      <c r="AG12" s="66">
        <f t="shared" si="1"/>
        <v>-104.1413836720087</v>
      </c>
      <c r="AH12" s="66">
        <f t="shared" si="1"/>
        <v>-97.573261806577122</v>
      </c>
      <c r="AJ12" s="71">
        <f t="shared" si="10"/>
        <v>0</v>
      </c>
      <c r="AK12" s="71">
        <f t="shared" si="7"/>
        <v>0</v>
      </c>
      <c r="AL12" s="71">
        <f t="shared" si="7"/>
        <v>0</v>
      </c>
      <c r="AM12" s="71">
        <f t="shared" si="7"/>
        <v>0</v>
      </c>
      <c r="AN12" s="71">
        <f t="shared" si="7"/>
        <v>0</v>
      </c>
    </row>
    <row r="13" spans="1:40" x14ac:dyDescent="0.2">
      <c r="A13" s="53" t="s">
        <v>51</v>
      </c>
      <c r="B13" s="53" t="s">
        <v>52</v>
      </c>
      <c r="C13" s="64">
        <v>8.3726536357668611</v>
      </c>
      <c r="D13" s="64">
        <v>8.431900271229674</v>
      </c>
      <c r="E13" s="64">
        <v>8.8632962463620668</v>
      </c>
      <c r="F13" s="64">
        <v>8.4542415324722295</v>
      </c>
      <c r="G13" s="64">
        <v>8.6070917615679523</v>
      </c>
      <c r="I13" s="70">
        <f>'1-Overheads Rates'!$C$7</f>
        <v>8.6977247940727295E-2</v>
      </c>
      <c r="J13" s="66">
        <f>C13-(C13*(1/(1+$I13)))</f>
        <v>0.66995916665188293</v>
      </c>
      <c r="K13" s="66">
        <f t="shared" ref="K13:N23" si="11">D13-(D13*(1/(1+$I13)))</f>
        <v>0.6746999368124964</v>
      </c>
      <c r="L13" s="66">
        <f t="shared" si="11"/>
        <v>0.70921918251042193</v>
      </c>
      <c r="M13" s="66">
        <f t="shared" si="11"/>
        <v>0.67648762962951103</v>
      </c>
      <c r="N13" s="66">
        <f t="shared" si="11"/>
        <v>0.68871832930518639</v>
      </c>
      <c r="O13" s="66"/>
      <c r="P13" s="66">
        <f t="shared" si="0"/>
        <v>7.7026944691149781</v>
      </c>
      <c r="Q13" s="66">
        <f t="shared" si="0"/>
        <v>7.7572003344171776</v>
      </c>
      <c r="R13" s="66">
        <f t="shared" si="0"/>
        <v>8.1540770638516449</v>
      </c>
      <c r="S13" s="66">
        <f t="shared" si="0"/>
        <v>7.7777539028427185</v>
      </c>
      <c r="T13" s="66">
        <f t="shared" si="0"/>
        <v>7.9183734322627659</v>
      </c>
      <c r="V13" s="67">
        <f>'1-Overheads Rates'!$C$8</f>
        <v>5.3005357402835296E-2</v>
      </c>
      <c r="X13" s="66">
        <f t="shared" si="4"/>
        <v>0.4082840733002821</v>
      </c>
      <c r="Y13" s="66">
        <f t="shared" si="4"/>
        <v>0.41117317617117599</v>
      </c>
      <c r="Z13" s="66">
        <f t="shared" si="5"/>
        <v>0.43220976905971825</v>
      </c>
      <c r="AA13" s="66">
        <f t="shared" si="5"/>
        <v>0.4122626254114754</v>
      </c>
      <c r="AB13" s="66">
        <f t="shared" si="5"/>
        <v>0.41971621382620355</v>
      </c>
      <c r="AC13" s="66"/>
      <c r="AD13" s="66">
        <f t="shared" si="6"/>
        <v>7.2944103958146957</v>
      </c>
      <c r="AE13" s="66">
        <f t="shared" si="1"/>
        <v>7.3460271582460015</v>
      </c>
      <c r="AF13" s="66">
        <f t="shared" si="1"/>
        <v>7.7218672947919265</v>
      </c>
      <c r="AG13" s="66">
        <f t="shared" si="1"/>
        <v>7.3654912774312429</v>
      </c>
      <c r="AH13" s="66">
        <f t="shared" si="1"/>
        <v>7.4986572184365627</v>
      </c>
      <c r="AJ13" s="71">
        <f t="shared" si="10"/>
        <v>1.0782432399521651</v>
      </c>
      <c r="AK13" s="71">
        <f t="shared" si="7"/>
        <v>1.0858731129836725</v>
      </c>
      <c r="AL13" s="71">
        <f t="shared" si="7"/>
        <v>1.1414289515701401</v>
      </c>
      <c r="AM13" s="71">
        <f t="shared" si="7"/>
        <v>1.0887502550409864</v>
      </c>
      <c r="AN13" s="71">
        <f t="shared" si="7"/>
        <v>1.10843454313139</v>
      </c>
    </row>
    <row r="14" spans="1:40" x14ac:dyDescent="0.2">
      <c r="A14" s="53" t="s">
        <v>53</v>
      </c>
      <c r="B14" s="53" t="s">
        <v>54</v>
      </c>
      <c r="C14" s="64"/>
      <c r="D14" s="64"/>
      <c r="E14" s="64"/>
      <c r="F14" s="64"/>
      <c r="G14" s="64"/>
      <c r="I14" s="70">
        <f>'1-Overheads Rates'!$C$7</f>
        <v>8.6977247940727295E-2</v>
      </c>
      <c r="J14" s="66">
        <f t="shared" ref="J14:J23" si="12">C14-(C14*(1/(1+$I14)))</f>
        <v>0</v>
      </c>
      <c r="K14" s="66">
        <f t="shared" si="11"/>
        <v>0</v>
      </c>
      <c r="L14" s="66">
        <f t="shared" si="11"/>
        <v>0</v>
      </c>
      <c r="M14" s="66">
        <f t="shared" si="11"/>
        <v>0</v>
      </c>
      <c r="N14" s="66">
        <f t="shared" si="11"/>
        <v>0</v>
      </c>
      <c r="O14" s="66"/>
      <c r="P14" s="66">
        <f t="shared" si="0"/>
        <v>0</v>
      </c>
      <c r="Q14" s="66">
        <f t="shared" si="0"/>
        <v>0</v>
      </c>
      <c r="R14" s="66">
        <f t="shared" si="0"/>
        <v>0</v>
      </c>
      <c r="S14" s="66">
        <f t="shared" si="0"/>
        <v>0</v>
      </c>
      <c r="T14" s="66">
        <f t="shared" si="0"/>
        <v>0</v>
      </c>
      <c r="V14" s="67">
        <f>'1-Overheads Rates'!$C$8</f>
        <v>5.3005357402835296E-2</v>
      </c>
      <c r="X14" s="66">
        <f t="shared" si="4"/>
        <v>0</v>
      </c>
      <c r="Y14" s="66">
        <f t="shared" si="4"/>
        <v>0</v>
      </c>
      <c r="Z14" s="66">
        <f t="shared" si="5"/>
        <v>0</v>
      </c>
      <c r="AA14" s="66">
        <f t="shared" si="5"/>
        <v>0</v>
      </c>
      <c r="AB14" s="66">
        <f t="shared" si="5"/>
        <v>0</v>
      </c>
      <c r="AC14" s="66"/>
      <c r="AD14" s="66">
        <f t="shared" si="6"/>
        <v>0</v>
      </c>
      <c r="AE14" s="66">
        <f t="shared" si="1"/>
        <v>0</v>
      </c>
      <c r="AF14" s="66">
        <f t="shared" si="1"/>
        <v>0</v>
      </c>
      <c r="AG14" s="66">
        <f t="shared" si="1"/>
        <v>0</v>
      </c>
      <c r="AH14" s="66">
        <f t="shared" si="1"/>
        <v>0</v>
      </c>
      <c r="AJ14" s="71">
        <f t="shared" si="10"/>
        <v>0</v>
      </c>
      <c r="AK14" s="71">
        <f t="shared" si="7"/>
        <v>0</v>
      </c>
      <c r="AL14" s="71">
        <f t="shared" si="7"/>
        <v>0</v>
      </c>
      <c r="AM14" s="71">
        <f t="shared" si="7"/>
        <v>0</v>
      </c>
      <c r="AN14" s="71">
        <f t="shared" si="7"/>
        <v>0</v>
      </c>
    </row>
    <row r="15" spans="1:40" x14ac:dyDescent="0.2">
      <c r="A15" s="53" t="s">
        <v>55</v>
      </c>
      <c r="B15" s="53" t="s">
        <v>56</v>
      </c>
      <c r="C15" s="64"/>
      <c r="D15" s="64"/>
      <c r="E15" s="64"/>
      <c r="F15" s="64"/>
      <c r="G15" s="64"/>
      <c r="I15" s="70">
        <f>'1-Overheads Rates'!$C$7</f>
        <v>8.6977247940727295E-2</v>
      </c>
      <c r="J15" s="66">
        <f t="shared" si="12"/>
        <v>0</v>
      </c>
      <c r="K15" s="66">
        <f t="shared" si="11"/>
        <v>0</v>
      </c>
      <c r="L15" s="66">
        <f t="shared" si="11"/>
        <v>0</v>
      </c>
      <c r="M15" s="66">
        <f t="shared" si="11"/>
        <v>0</v>
      </c>
      <c r="N15" s="66">
        <f t="shared" si="11"/>
        <v>0</v>
      </c>
      <c r="O15" s="66"/>
      <c r="P15" s="66">
        <f t="shared" si="0"/>
        <v>0</v>
      </c>
      <c r="Q15" s="66">
        <f t="shared" si="0"/>
        <v>0</v>
      </c>
      <c r="R15" s="66">
        <f t="shared" si="0"/>
        <v>0</v>
      </c>
      <c r="S15" s="66">
        <f t="shared" si="0"/>
        <v>0</v>
      </c>
      <c r="T15" s="66">
        <f t="shared" si="0"/>
        <v>0</v>
      </c>
      <c r="V15" s="67">
        <f>'1-Overheads Rates'!$C$8</f>
        <v>5.3005357402835296E-2</v>
      </c>
      <c r="X15" s="66">
        <f t="shared" si="4"/>
        <v>0</v>
      </c>
      <c r="Y15" s="66">
        <f t="shared" si="4"/>
        <v>0</v>
      </c>
      <c r="Z15" s="66">
        <f t="shared" si="5"/>
        <v>0</v>
      </c>
      <c r="AA15" s="66">
        <f t="shared" si="5"/>
        <v>0</v>
      </c>
      <c r="AB15" s="66">
        <f t="shared" si="5"/>
        <v>0</v>
      </c>
      <c r="AC15" s="66"/>
      <c r="AD15" s="66">
        <f t="shared" si="6"/>
        <v>0</v>
      </c>
      <c r="AE15" s="66">
        <f t="shared" si="1"/>
        <v>0</v>
      </c>
      <c r="AF15" s="66">
        <f t="shared" si="1"/>
        <v>0</v>
      </c>
      <c r="AG15" s="66">
        <f t="shared" si="1"/>
        <v>0</v>
      </c>
      <c r="AH15" s="66">
        <f t="shared" si="1"/>
        <v>0</v>
      </c>
      <c r="AJ15" s="71">
        <f t="shared" si="10"/>
        <v>0</v>
      </c>
      <c r="AK15" s="71">
        <f t="shared" si="7"/>
        <v>0</v>
      </c>
      <c r="AL15" s="71">
        <f t="shared" si="7"/>
        <v>0</v>
      </c>
      <c r="AM15" s="71">
        <f t="shared" si="7"/>
        <v>0</v>
      </c>
      <c r="AN15" s="71">
        <f t="shared" si="7"/>
        <v>0</v>
      </c>
    </row>
    <row r="16" spans="1:40" x14ac:dyDescent="0.2">
      <c r="A16" s="53" t="s">
        <v>57</v>
      </c>
      <c r="B16" s="53" t="s">
        <v>58</v>
      </c>
      <c r="C16" s="64"/>
      <c r="D16" s="64"/>
      <c r="E16" s="64"/>
      <c r="F16" s="64"/>
      <c r="G16" s="64"/>
      <c r="I16" s="70">
        <f>'1-Overheads Rates'!$C$7</f>
        <v>8.6977247940727295E-2</v>
      </c>
      <c r="J16" s="66">
        <f t="shared" si="12"/>
        <v>0</v>
      </c>
      <c r="K16" s="66">
        <f t="shared" si="11"/>
        <v>0</v>
      </c>
      <c r="L16" s="66">
        <f t="shared" si="11"/>
        <v>0</v>
      </c>
      <c r="M16" s="66">
        <f t="shared" si="11"/>
        <v>0</v>
      </c>
      <c r="N16" s="66">
        <f t="shared" si="11"/>
        <v>0</v>
      </c>
      <c r="O16" s="66"/>
      <c r="P16" s="66">
        <f t="shared" si="0"/>
        <v>0</v>
      </c>
      <c r="Q16" s="66">
        <f t="shared" si="0"/>
        <v>0</v>
      </c>
      <c r="R16" s="66">
        <f t="shared" si="0"/>
        <v>0</v>
      </c>
      <c r="S16" s="66">
        <f t="shared" si="0"/>
        <v>0</v>
      </c>
      <c r="T16" s="66">
        <f t="shared" si="0"/>
        <v>0</v>
      </c>
      <c r="V16" s="67">
        <f>'1-Overheads Rates'!$C$8</f>
        <v>5.3005357402835296E-2</v>
      </c>
      <c r="X16" s="66">
        <f t="shared" si="4"/>
        <v>0</v>
      </c>
      <c r="Y16" s="66">
        <f t="shared" si="4"/>
        <v>0</v>
      </c>
      <c r="Z16" s="66">
        <f t="shared" si="5"/>
        <v>0</v>
      </c>
      <c r="AA16" s="66">
        <f t="shared" si="5"/>
        <v>0</v>
      </c>
      <c r="AB16" s="66">
        <f t="shared" si="5"/>
        <v>0</v>
      </c>
      <c r="AC16" s="66"/>
      <c r="AD16" s="66">
        <f t="shared" si="6"/>
        <v>0</v>
      </c>
      <c r="AE16" s="66">
        <f t="shared" si="1"/>
        <v>0</v>
      </c>
      <c r="AF16" s="66">
        <f t="shared" si="1"/>
        <v>0</v>
      </c>
      <c r="AG16" s="66">
        <f t="shared" si="1"/>
        <v>0</v>
      </c>
      <c r="AH16" s="66">
        <f t="shared" si="1"/>
        <v>0</v>
      </c>
      <c r="AJ16" s="71">
        <f t="shared" si="10"/>
        <v>0</v>
      </c>
      <c r="AK16" s="71">
        <f t="shared" si="7"/>
        <v>0</v>
      </c>
      <c r="AL16" s="71">
        <f t="shared" si="7"/>
        <v>0</v>
      </c>
      <c r="AM16" s="71">
        <f t="shared" si="7"/>
        <v>0</v>
      </c>
      <c r="AN16" s="71">
        <f t="shared" si="7"/>
        <v>0</v>
      </c>
    </row>
    <row r="17" spans="1:40" x14ac:dyDescent="0.2">
      <c r="A17" s="53" t="s">
        <v>59</v>
      </c>
      <c r="B17" s="53" t="s">
        <v>60</v>
      </c>
      <c r="C17" s="64"/>
      <c r="D17" s="64"/>
      <c r="E17" s="64"/>
      <c r="F17" s="64"/>
      <c r="G17" s="64"/>
      <c r="I17" s="72"/>
      <c r="J17" s="66">
        <f t="shared" si="12"/>
        <v>0</v>
      </c>
      <c r="K17" s="66">
        <f t="shared" si="11"/>
        <v>0</v>
      </c>
      <c r="L17" s="66">
        <f t="shared" si="11"/>
        <v>0</v>
      </c>
      <c r="M17" s="66">
        <f t="shared" si="11"/>
        <v>0</v>
      </c>
      <c r="N17" s="66">
        <f t="shared" si="11"/>
        <v>0</v>
      </c>
      <c r="O17" s="66"/>
      <c r="P17" s="66">
        <f t="shared" si="0"/>
        <v>0</v>
      </c>
      <c r="Q17" s="66">
        <f t="shared" si="0"/>
        <v>0</v>
      </c>
      <c r="R17" s="66">
        <f t="shared" si="0"/>
        <v>0</v>
      </c>
      <c r="S17" s="66">
        <f t="shared" si="0"/>
        <v>0</v>
      </c>
      <c r="T17" s="66">
        <f t="shared" si="0"/>
        <v>0</v>
      </c>
      <c r="V17" s="67"/>
      <c r="X17" s="66">
        <f t="shared" si="4"/>
        <v>0</v>
      </c>
      <c r="Y17" s="66">
        <f t="shared" si="4"/>
        <v>0</v>
      </c>
      <c r="Z17" s="66">
        <f t="shared" si="5"/>
        <v>0</v>
      </c>
      <c r="AA17" s="66">
        <f t="shared" si="5"/>
        <v>0</v>
      </c>
      <c r="AB17" s="66">
        <f t="shared" si="5"/>
        <v>0</v>
      </c>
      <c r="AC17" s="66"/>
      <c r="AD17" s="66">
        <f t="shared" si="6"/>
        <v>0</v>
      </c>
      <c r="AE17" s="66">
        <f t="shared" si="1"/>
        <v>0</v>
      </c>
      <c r="AF17" s="66">
        <f t="shared" si="1"/>
        <v>0</v>
      </c>
      <c r="AG17" s="66">
        <f t="shared" si="1"/>
        <v>0</v>
      </c>
      <c r="AH17" s="66">
        <f t="shared" si="1"/>
        <v>0</v>
      </c>
      <c r="AJ17" s="71">
        <f t="shared" si="10"/>
        <v>0</v>
      </c>
      <c r="AK17" s="71">
        <f t="shared" si="7"/>
        <v>0</v>
      </c>
      <c r="AL17" s="71">
        <f t="shared" si="7"/>
        <v>0</v>
      </c>
      <c r="AM17" s="71">
        <f t="shared" si="7"/>
        <v>0</v>
      </c>
      <c r="AN17" s="71">
        <f t="shared" si="7"/>
        <v>0</v>
      </c>
    </row>
    <row r="18" spans="1:40" x14ac:dyDescent="0.2">
      <c r="A18" s="53" t="s">
        <v>61</v>
      </c>
      <c r="B18" s="53" t="s">
        <v>62</v>
      </c>
      <c r="C18" s="64"/>
      <c r="D18" s="64"/>
      <c r="E18" s="64"/>
      <c r="F18" s="64"/>
      <c r="G18" s="64"/>
      <c r="I18" s="70">
        <f>'1-Overheads Rates'!$C$7</f>
        <v>8.6977247940727295E-2</v>
      </c>
      <c r="J18" s="66">
        <f t="shared" si="12"/>
        <v>0</v>
      </c>
      <c r="K18" s="66">
        <f t="shared" si="11"/>
        <v>0</v>
      </c>
      <c r="L18" s="66">
        <f t="shared" si="11"/>
        <v>0</v>
      </c>
      <c r="M18" s="66">
        <f t="shared" si="11"/>
        <v>0</v>
      </c>
      <c r="N18" s="66">
        <f t="shared" si="11"/>
        <v>0</v>
      </c>
      <c r="O18" s="66"/>
      <c r="P18" s="66">
        <f t="shared" si="0"/>
        <v>0</v>
      </c>
      <c r="Q18" s="66">
        <f t="shared" si="0"/>
        <v>0</v>
      </c>
      <c r="R18" s="66">
        <f t="shared" si="0"/>
        <v>0</v>
      </c>
      <c r="S18" s="66">
        <f t="shared" si="0"/>
        <v>0</v>
      </c>
      <c r="T18" s="66">
        <f t="shared" si="0"/>
        <v>0</v>
      </c>
      <c r="V18" s="67">
        <f>'1-Overheads Rates'!$C$8</f>
        <v>5.3005357402835296E-2</v>
      </c>
      <c r="X18" s="66">
        <f t="shared" si="4"/>
        <v>0</v>
      </c>
      <c r="Y18" s="66">
        <f t="shared" si="4"/>
        <v>0</v>
      </c>
      <c r="Z18" s="66">
        <f t="shared" si="5"/>
        <v>0</v>
      </c>
      <c r="AA18" s="66">
        <f t="shared" si="5"/>
        <v>0</v>
      </c>
      <c r="AB18" s="66">
        <f t="shared" si="5"/>
        <v>0</v>
      </c>
      <c r="AC18" s="66"/>
      <c r="AD18" s="66">
        <f t="shared" si="6"/>
        <v>0</v>
      </c>
      <c r="AE18" s="66">
        <f t="shared" si="1"/>
        <v>0</v>
      </c>
      <c r="AF18" s="66">
        <f t="shared" si="1"/>
        <v>0</v>
      </c>
      <c r="AG18" s="66">
        <f t="shared" si="1"/>
        <v>0</v>
      </c>
      <c r="AH18" s="66">
        <f t="shared" si="1"/>
        <v>0</v>
      </c>
      <c r="AJ18" s="71">
        <f t="shared" si="10"/>
        <v>0</v>
      </c>
      <c r="AK18" s="71">
        <f t="shared" si="7"/>
        <v>0</v>
      </c>
      <c r="AL18" s="71">
        <f t="shared" si="7"/>
        <v>0</v>
      </c>
      <c r="AM18" s="71">
        <f t="shared" si="7"/>
        <v>0</v>
      </c>
      <c r="AN18" s="71">
        <f t="shared" si="7"/>
        <v>0</v>
      </c>
    </row>
    <row r="19" spans="1:40" x14ac:dyDescent="0.2">
      <c r="A19" s="53" t="s">
        <v>63</v>
      </c>
      <c r="B19" s="53" t="s">
        <v>64</v>
      </c>
      <c r="C19" s="64"/>
      <c r="D19" s="64"/>
      <c r="E19" s="64"/>
      <c r="F19" s="64"/>
      <c r="G19" s="64"/>
      <c r="I19" s="72"/>
      <c r="J19" s="66">
        <f t="shared" si="12"/>
        <v>0</v>
      </c>
      <c r="K19" s="66">
        <f t="shared" si="11"/>
        <v>0</v>
      </c>
      <c r="L19" s="66">
        <f t="shared" si="11"/>
        <v>0</v>
      </c>
      <c r="M19" s="66">
        <f t="shared" si="11"/>
        <v>0</v>
      </c>
      <c r="N19" s="66">
        <f t="shared" si="11"/>
        <v>0</v>
      </c>
      <c r="O19" s="66"/>
      <c r="P19" s="66">
        <f t="shared" si="0"/>
        <v>0</v>
      </c>
      <c r="Q19" s="66">
        <f t="shared" si="0"/>
        <v>0</v>
      </c>
      <c r="R19" s="66">
        <f t="shared" si="0"/>
        <v>0</v>
      </c>
      <c r="S19" s="66">
        <f t="shared" si="0"/>
        <v>0</v>
      </c>
      <c r="T19" s="66">
        <f t="shared" si="0"/>
        <v>0</v>
      </c>
      <c r="V19" s="67"/>
      <c r="X19" s="66">
        <f t="shared" si="4"/>
        <v>0</v>
      </c>
      <c r="Y19" s="66">
        <f t="shared" si="4"/>
        <v>0</v>
      </c>
      <c r="Z19" s="66">
        <f t="shared" si="5"/>
        <v>0</v>
      </c>
      <c r="AA19" s="66">
        <f t="shared" si="5"/>
        <v>0</v>
      </c>
      <c r="AB19" s="66">
        <f t="shared" si="5"/>
        <v>0</v>
      </c>
      <c r="AC19" s="66"/>
      <c r="AD19" s="66">
        <f t="shared" si="6"/>
        <v>0</v>
      </c>
      <c r="AE19" s="66">
        <f t="shared" si="1"/>
        <v>0</v>
      </c>
      <c r="AF19" s="66">
        <f t="shared" si="1"/>
        <v>0</v>
      </c>
      <c r="AG19" s="66">
        <f t="shared" si="1"/>
        <v>0</v>
      </c>
      <c r="AH19" s="66">
        <f t="shared" si="1"/>
        <v>0</v>
      </c>
      <c r="AJ19" s="71">
        <f t="shared" si="10"/>
        <v>0</v>
      </c>
      <c r="AK19" s="71">
        <f t="shared" si="7"/>
        <v>0</v>
      </c>
      <c r="AL19" s="71">
        <f t="shared" si="7"/>
        <v>0</v>
      </c>
      <c r="AM19" s="71">
        <f t="shared" si="7"/>
        <v>0</v>
      </c>
      <c r="AN19" s="71">
        <f t="shared" si="7"/>
        <v>0</v>
      </c>
    </row>
    <row r="20" spans="1:40" x14ac:dyDescent="0.2">
      <c r="A20" s="53" t="s">
        <v>65</v>
      </c>
      <c r="B20" s="53" t="s">
        <v>66</v>
      </c>
      <c r="C20" s="64"/>
      <c r="D20" s="64"/>
      <c r="E20" s="64"/>
      <c r="F20" s="64"/>
      <c r="G20" s="64"/>
      <c r="I20" s="72"/>
      <c r="J20" s="66">
        <f t="shared" si="12"/>
        <v>0</v>
      </c>
      <c r="K20" s="66">
        <f t="shared" si="11"/>
        <v>0</v>
      </c>
      <c r="L20" s="66">
        <f t="shared" si="11"/>
        <v>0</v>
      </c>
      <c r="M20" s="66">
        <f t="shared" si="11"/>
        <v>0</v>
      </c>
      <c r="N20" s="66">
        <f t="shared" si="11"/>
        <v>0</v>
      </c>
      <c r="O20" s="66"/>
      <c r="P20" s="66">
        <f t="shared" si="0"/>
        <v>0</v>
      </c>
      <c r="Q20" s="66">
        <f t="shared" si="0"/>
        <v>0</v>
      </c>
      <c r="R20" s="66">
        <f t="shared" si="0"/>
        <v>0</v>
      </c>
      <c r="S20" s="66">
        <f t="shared" si="0"/>
        <v>0</v>
      </c>
      <c r="T20" s="66">
        <f t="shared" si="0"/>
        <v>0</v>
      </c>
      <c r="V20" s="67"/>
      <c r="X20" s="66">
        <f t="shared" si="4"/>
        <v>0</v>
      </c>
      <c r="Y20" s="66">
        <f t="shared" si="4"/>
        <v>0</v>
      </c>
      <c r="Z20" s="66">
        <f t="shared" si="5"/>
        <v>0</v>
      </c>
      <c r="AA20" s="66">
        <f t="shared" si="5"/>
        <v>0</v>
      </c>
      <c r="AB20" s="66">
        <f t="shared" si="5"/>
        <v>0</v>
      </c>
      <c r="AC20" s="66"/>
      <c r="AD20" s="66">
        <f t="shared" si="6"/>
        <v>0</v>
      </c>
      <c r="AE20" s="66">
        <f t="shared" si="1"/>
        <v>0</v>
      </c>
      <c r="AF20" s="66">
        <f t="shared" si="1"/>
        <v>0</v>
      </c>
      <c r="AG20" s="66">
        <f t="shared" si="1"/>
        <v>0</v>
      </c>
      <c r="AH20" s="66">
        <f t="shared" si="1"/>
        <v>0</v>
      </c>
      <c r="AJ20" s="71">
        <f t="shared" si="10"/>
        <v>0</v>
      </c>
      <c r="AK20" s="71">
        <f t="shared" si="7"/>
        <v>0</v>
      </c>
      <c r="AL20" s="71">
        <f t="shared" si="7"/>
        <v>0</v>
      </c>
      <c r="AM20" s="71">
        <f t="shared" si="7"/>
        <v>0</v>
      </c>
      <c r="AN20" s="71">
        <f t="shared" si="7"/>
        <v>0</v>
      </c>
    </row>
    <row r="21" spans="1:40" x14ac:dyDescent="0.2">
      <c r="A21" s="53" t="s">
        <v>67</v>
      </c>
      <c r="B21" s="53" t="s">
        <v>68</v>
      </c>
      <c r="C21" s="64"/>
      <c r="D21" s="64"/>
      <c r="E21" s="64"/>
      <c r="F21" s="64"/>
      <c r="G21" s="64"/>
      <c r="I21" s="72"/>
      <c r="J21" s="66">
        <f t="shared" si="12"/>
        <v>0</v>
      </c>
      <c r="K21" s="66">
        <f t="shared" si="11"/>
        <v>0</v>
      </c>
      <c r="L21" s="66">
        <f t="shared" si="11"/>
        <v>0</v>
      </c>
      <c r="M21" s="66">
        <f t="shared" si="11"/>
        <v>0</v>
      </c>
      <c r="N21" s="66">
        <f t="shared" si="11"/>
        <v>0</v>
      </c>
      <c r="O21" s="66"/>
      <c r="P21" s="66">
        <f t="shared" si="0"/>
        <v>0</v>
      </c>
      <c r="Q21" s="66">
        <f t="shared" si="0"/>
        <v>0</v>
      </c>
      <c r="R21" s="66">
        <f t="shared" si="0"/>
        <v>0</v>
      </c>
      <c r="S21" s="66">
        <f t="shared" si="0"/>
        <v>0</v>
      </c>
      <c r="T21" s="66">
        <f t="shared" si="0"/>
        <v>0</v>
      </c>
      <c r="V21" s="67"/>
      <c r="X21" s="66">
        <f t="shared" si="4"/>
        <v>0</v>
      </c>
      <c r="Y21" s="66">
        <f t="shared" si="4"/>
        <v>0</v>
      </c>
      <c r="Z21" s="66">
        <f t="shared" si="5"/>
        <v>0</v>
      </c>
      <c r="AA21" s="66">
        <f t="shared" si="5"/>
        <v>0</v>
      </c>
      <c r="AB21" s="66">
        <f t="shared" si="5"/>
        <v>0</v>
      </c>
      <c r="AC21" s="66"/>
      <c r="AD21" s="66">
        <f t="shared" si="6"/>
        <v>0</v>
      </c>
      <c r="AE21" s="66">
        <f t="shared" si="1"/>
        <v>0</v>
      </c>
      <c r="AF21" s="66">
        <f t="shared" si="1"/>
        <v>0</v>
      </c>
      <c r="AG21" s="66">
        <f t="shared" si="1"/>
        <v>0</v>
      </c>
      <c r="AH21" s="66">
        <f t="shared" si="1"/>
        <v>0</v>
      </c>
      <c r="AJ21" s="71">
        <f t="shared" si="10"/>
        <v>0</v>
      </c>
      <c r="AK21" s="71">
        <f t="shared" si="7"/>
        <v>0</v>
      </c>
      <c r="AL21" s="71">
        <f t="shared" si="7"/>
        <v>0</v>
      </c>
      <c r="AM21" s="71">
        <f t="shared" si="7"/>
        <v>0</v>
      </c>
      <c r="AN21" s="71">
        <f t="shared" si="7"/>
        <v>0</v>
      </c>
    </row>
    <row r="22" spans="1:40" x14ac:dyDescent="0.2">
      <c r="A22" s="53" t="s">
        <v>69</v>
      </c>
      <c r="B22" s="53" t="s">
        <v>70</v>
      </c>
      <c r="C22" s="64"/>
      <c r="D22" s="64"/>
      <c r="E22" s="64"/>
      <c r="F22" s="64"/>
      <c r="G22" s="64"/>
      <c r="I22" s="72"/>
      <c r="J22" s="66">
        <f t="shared" si="12"/>
        <v>0</v>
      </c>
      <c r="K22" s="66">
        <f t="shared" si="11"/>
        <v>0</v>
      </c>
      <c r="L22" s="66">
        <f t="shared" si="11"/>
        <v>0</v>
      </c>
      <c r="M22" s="66">
        <f t="shared" si="11"/>
        <v>0</v>
      </c>
      <c r="N22" s="66">
        <f t="shared" si="11"/>
        <v>0</v>
      </c>
      <c r="O22" s="66"/>
      <c r="P22" s="66">
        <f t="shared" si="0"/>
        <v>0</v>
      </c>
      <c r="Q22" s="66">
        <f t="shared" si="0"/>
        <v>0</v>
      </c>
      <c r="R22" s="66">
        <f t="shared" si="0"/>
        <v>0</v>
      </c>
      <c r="S22" s="66">
        <f t="shared" si="0"/>
        <v>0</v>
      </c>
      <c r="T22" s="66">
        <f t="shared" si="0"/>
        <v>0</v>
      </c>
      <c r="V22" s="67"/>
      <c r="X22" s="66">
        <f t="shared" si="4"/>
        <v>0</v>
      </c>
      <c r="Y22" s="66">
        <f t="shared" si="4"/>
        <v>0</v>
      </c>
      <c r="Z22" s="66">
        <f t="shared" si="5"/>
        <v>0</v>
      </c>
      <c r="AA22" s="66">
        <f t="shared" si="5"/>
        <v>0</v>
      </c>
      <c r="AB22" s="66">
        <f t="shared" si="5"/>
        <v>0</v>
      </c>
      <c r="AC22" s="66"/>
      <c r="AD22" s="66">
        <f t="shared" si="6"/>
        <v>0</v>
      </c>
      <c r="AE22" s="66">
        <f t="shared" si="1"/>
        <v>0</v>
      </c>
      <c r="AF22" s="66">
        <f t="shared" si="1"/>
        <v>0</v>
      </c>
      <c r="AG22" s="66">
        <f t="shared" si="1"/>
        <v>0</v>
      </c>
      <c r="AH22" s="66">
        <f t="shared" si="1"/>
        <v>0</v>
      </c>
      <c r="AJ22" s="71">
        <f t="shared" si="10"/>
        <v>0</v>
      </c>
      <c r="AK22" s="71">
        <f t="shared" si="7"/>
        <v>0</v>
      </c>
      <c r="AL22" s="71">
        <f t="shared" si="7"/>
        <v>0</v>
      </c>
      <c r="AM22" s="71">
        <f t="shared" si="7"/>
        <v>0</v>
      </c>
      <c r="AN22" s="71">
        <f t="shared" si="7"/>
        <v>0</v>
      </c>
    </row>
    <row r="23" spans="1:40" x14ac:dyDescent="0.2">
      <c r="A23" s="53" t="s">
        <v>71</v>
      </c>
      <c r="B23" s="53" t="s">
        <v>72</v>
      </c>
      <c r="C23" s="64"/>
      <c r="D23" s="64"/>
      <c r="E23" s="64"/>
      <c r="F23" s="64"/>
      <c r="G23" s="64"/>
      <c r="I23" s="70">
        <f>'1-Overheads Rates'!$C$7</f>
        <v>8.6977247940727295E-2</v>
      </c>
      <c r="J23" s="66">
        <f t="shared" si="12"/>
        <v>0</v>
      </c>
      <c r="K23" s="66">
        <f t="shared" si="11"/>
        <v>0</v>
      </c>
      <c r="L23" s="66">
        <f t="shared" si="11"/>
        <v>0</v>
      </c>
      <c r="M23" s="66">
        <f t="shared" si="11"/>
        <v>0</v>
      </c>
      <c r="N23" s="66">
        <f t="shared" si="11"/>
        <v>0</v>
      </c>
      <c r="O23" s="66"/>
      <c r="P23" s="66">
        <f t="shared" si="0"/>
        <v>0</v>
      </c>
      <c r="Q23" s="66">
        <f t="shared" si="0"/>
        <v>0</v>
      </c>
      <c r="R23" s="66">
        <f t="shared" si="0"/>
        <v>0</v>
      </c>
      <c r="S23" s="66">
        <f t="shared" si="0"/>
        <v>0</v>
      </c>
      <c r="T23" s="66">
        <f t="shared" si="0"/>
        <v>0</v>
      </c>
      <c r="V23" s="67">
        <f>'1-Overheads Rates'!$C$8</f>
        <v>5.3005357402835296E-2</v>
      </c>
      <c r="X23" s="66">
        <f t="shared" si="4"/>
        <v>0</v>
      </c>
      <c r="Y23" s="66">
        <f t="shared" si="4"/>
        <v>0</v>
      </c>
      <c r="Z23" s="66">
        <f t="shared" si="5"/>
        <v>0</v>
      </c>
      <c r="AA23" s="66">
        <f t="shared" si="5"/>
        <v>0</v>
      </c>
      <c r="AB23" s="66">
        <f t="shared" si="5"/>
        <v>0</v>
      </c>
      <c r="AC23" s="66"/>
      <c r="AD23" s="66">
        <f t="shared" si="6"/>
        <v>0</v>
      </c>
      <c r="AE23" s="66">
        <f t="shared" si="1"/>
        <v>0</v>
      </c>
      <c r="AF23" s="66">
        <f t="shared" si="1"/>
        <v>0</v>
      </c>
      <c r="AG23" s="66">
        <f t="shared" si="1"/>
        <v>0</v>
      </c>
      <c r="AH23" s="66">
        <f t="shared" si="1"/>
        <v>0</v>
      </c>
      <c r="AJ23" s="71">
        <f t="shared" si="10"/>
        <v>0</v>
      </c>
      <c r="AK23" s="71">
        <f t="shared" si="7"/>
        <v>0</v>
      </c>
      <c r="AL23" s="71">
        <f t="shared" si="7"/>
        <v>0</v>
      </c>
      <c r="AM23" s="71">
        <f t="shared" si="7"/>
        <v>0</v>
      </c>
      <c r="AN23" s="71">
        <f t="shared" si="7"/>
        <v>0</v>
      </c>
    </row>
    <row r="24" spans="1:40" x14ac:dyDescent="0.2">
      <c r="A24" s="53" t="s">
        <v>73</v>
      </c>
      <c r="B24" s="53" t="s">
        <v>74</v>
      </c>
      <c r="C24" s="64"/>
      <c r="D24" s="64"/>
      <c r="E24" s="64"/>
      <c r="F24" s="64"/>
      <c r="G24" s="64"/>
      <c r="I24" s="72"/>
      <c r="P24" s="66">
        <f t="shared" si="0"/>
        <v>0</v>
      </c>
      <c r="Q24" s="66">
        <f t="shared" si="0"/>
        <v>0</v>
      </c>
      <c r="R24" s="66">
        <f t="shared" si="0"/>
        <v>0</v>
      </c>
      <c r="S24" s="66">
        <f t="shared" si="0"/>
        <v>0</v>
      </c>
      <c r="T24" s="66">
        <f t="shared" si="0"/>
        <v>0</v>
      </c>
      <c r="V24" s="67"/>
      <c r="X24" s="66">
        <f t="shared" si="4"/>
        <v>0</v>
      </c>
      <c r="Y24" s="66">
        <f t="shared" si="4"/>
        <v>0</v>
      </c>
      <c r="Z24" s="66">
        <f t="shared" si="5"/>
        <v>0</v>
      </c>
      <c r="AA24" s="66">
        <f t="shared" si="5"/>
        <v>0</v>
      </c>
      <c r="AB24" s="66">
        <f t="shared" si="5"/>
        <v>0</v>
      </c>
      <c r="AC24" s="66"/>
      <c r="AD24" s="66">
        <f t="shared" si="6"/>
        <v>0</v>
      </c>
      <c r="AE24" s="66">
        <f t="shared" si="1"/>
        <v>0</v>
      </c>
      <c r="AF24" s="66">
        <f t="shared" si="1"/>
        <v>0</v>
      </c>
      <c r="AG24" s="66">
        <f t="shared" si="1"/>
        <v>0</v>
      </c>
      <c r="AH24" s="66">
        <f t="shared" si="1"/>
        <v>0</v>
      </c>
      <c r="AJ24" s="71">
        <f t="shared" si="10"/>
        <v>0</v>
      </c>
      <c r="AK24" s="71">
        <f t="shared" si="7"/>
        <v>0</v>
      </c>
      <c r="AL24" s="71">
        <f t="shared" si="7"/>
        <v>0</v>
      </c>
      <c r="AM24" s="71">
        <f t="shared" si="7"/>
        <v>0</v>
      </c>
      <c r="AN24" s="71">
        <f t="shared" si="7"/>
        <v>0</v>
      </c>
    </row>
    <row r="25" spans="1:40" x14ac:dyDescent="0.2">
      <c r="A25" s="53" t="s">
        <v>75</v>
      </c>
      <c r="B25" s="53" t="s">
        <v>76</v>
      </c>
      <c r="C25" s="64"/>
      <c r="D25" s="64"/>
      <c r="E25" s="64"/>
      <c r="F25" s="64"/>
      <c r="G25" s="64"/>
      <c r="I25" s="72"/>
      <c r="P25" s="66">
        <f t="shared" ref="P25:T39" si="13">+C25-J25</f>
        <v>0</v>
      </c>
      <c r="Q25" s="66">
        <f t="shared" si="13"/>
        <v>0</v>
      </c>
      <c r="R25" s="66">
        <f t="shared" si="13"/>
        <v>0</v>
      </c>
      <c r="S25" s="66">
        <f t="shared" si="13"/>
        <v>0</v>
      </c>
      <c r="T25" s="66">
        <f t="shared" si="13"/>
        <v>0</v>
      </c>
      <c r="V25" s="67"/>
      <c r="X25" s="66">
        <f t="shared" si="4"/>
        <v>0</v>
      </c>
      <c r="Y25" s="66">
        <f t="shared" si="4"/>
        <v>0</v>
      </c>
      <c r="Z25" s="66">
        <f t="shared" si="5"/>
        <v>0</v>
      </c>
      <c r="AA25" s="66">
        <f t="shared" si="5"/>
        <v>0</v>
      </c>
      <c r="AB25" s="66">
        <f t="shared" si="5"/>
        <v>0</v>
      </c>
      <c r="AC25" s="66"/>
      <c r="AD25" s="66">
        <f t="shared" si="6"/>
        <v>0</v>
      </c>
      <c r="AE25" s="66">
        <f t="shared" si="6"/>
        <v>0</v>
      </c>
      <c r="AF25" s="66">
        <f t="shared" si="6"/>
        <v>0</v>
      </c>
      <c r="AG25" s="66">
        <f t="shared" si="6"/>
        <v>0</v>
      </c>
      <c r="AH25" s="66">
        <f t="shared" si="6"/>
        <v>0</v>
      </c>
      <c r="AJ25" s="71">
        <f t="shared" si="10"/>
        <v>0</v>
      </c>
      <c r="AK25" s="71">
        <f t="shared" si="7"/>
        <v>0</v>
      </c>
      <c r="AL25" s="71">
        <f t="shared" si="7"/>
        <v>0</v>
      </c>
      <c r="AM25" s="71">
        <f t="shared" si="7"/>
        <v>0</v>
      </c>
      <c r="AN25" s="71">
        <f t="shared" si="7"/>
        <v>0</v>
      </c>
    </row>
    <row r="26" spans="1:40" x14ac:dyDescent="0.2">
      <c r="A26" s="53" t="s">
        <v>77</v>
      </c>
      <c r="B26" s="53" t="s">
        <v>78</v>
      </c>
      <c r="C26" s="64"/>
      <c r="D26" s="64"/>
      <c r="E26" s="64"/>
      <c r="F26" s="64"/>
      <c r="G26" s="64"/>
      <c r="I26" s="70">
        <f>'1-Overheads Rates'!$C$7</f>
        <v>8.6977247940727295E-2</v>
      </c>
      <c r="J26" s="66">
        <f>C26-(C26*(1/(1+$I26)))</f>
        <v>0</v>
      </c>
      <c r="K26" s="66">
        <f t="shared" ref="K26:N27" si="14">D26-(D26*(1/(1+$I26)))</f>
        <v>0</v>
      </c>
      <c r="L26" s="66">
        <f t="shared" si="14"/>
        <v>0</v>
      </c>
      <c r="M26" s="66">
        <f t="shared" si="14"/>
        <v>0</v>
      </c>
      <c r="N26" s="66">
        <f t="shared" si="14"/>
        <v>0</v>
      </c>
      <c r="P26" s="66">
        <f t="shared" si="13"/>
        <v>0</v>
      </c>
      <c r="Q26" s="66">
        <f t="shared" si="13"/>
        <v>0</v>
      </c>
      <c r="R26" s="66">
        <f t="shared" si="13"/>
        <v>0</v>
      </c>
      <c r="S26" s="66">
        <f t="shared" si="13"/>
        <v>0</v>
      </c>
      <c r="T26" s="66">
        <f t="shared" si="13"/>
        <v>0</v>
      </c>
      <c r="V26" s="67">
        <f>'1-Overheads Rates'!$C$8</f>
        <v>5.3005357402835296E-2</v>
      </c>
      <c r="X26" s="66">
        <f t="shared" si="4"/>
        <v>0</v>
      </c>
      <c r="Y26" s="66">
        <f t="shared" si="4"/>
        <v>0</v>
      </c>
      <c r="Z26" s="66">
        <f t="shared" si="5"/>
        <v>0</v>
      </c>
      <c r="AA26" s="66">
        <f t="shared" si="5"/>
        <v>0</v>
      </c>
      <c r="AB26" s="66">
        <f t="shared" si="5"/>
        <v>0</v>
      </c>
      <c r="AC26" s="66"/>
      <c r="AD26" s="66">
        <f t="shared" si="6"/>
        <v>0</v>
      </c>
      <c r="AE26" s="66">
        <f t="shared" si="6"/>
        <v>0</v>
      </c>
      <c r="AF26" s="66">
        <f t="shared" si="6"/>
        <v>0</v>
      </c>
      <c r="AG26" s="66">
        <f t="shared" si="6"/>
        <v>0</v>
      </c>
      <c r="AH26" s="66">
        <f t="shared" si="6"/>
        <v>0</v>
      </c>
      <c r="AJ26" s="71">
        <f t="shared" si="10"/>
        <v>0</v>
      </c>
      <c r="AK26" s="71">
        <f t="shared" si="10"/>
        <v>0</v>
      </c>
      <c r="AL26" s="71">
        <f t="shared" si="10"/>
        <v>0</v>
      </c>
      <c r="AM26" s="71">
        <f t="shared" si="10"/>
        <v>0</v>
      </c>
      <c r="AN26" s="71">
        <f t="shared" si="10"/>
        <v>0</v>
      </c>
    </row>
    <row r="27" spans="1:40" x14ac:dyDescent="0.2">
      <c r="A27" s="53" t="s">
        <v>79</v>
      </c>
      <c r="B27" s="53" t="s">
        <v>80</v>
      </c>
      <c r="C27" s="64">
        <v>28.655794404499492</v>
      </c>
      <c r="D27" s="64">
        <v>25.098413266494127</v>
      </c>
      <c r="E27" s="64">
        <v>32.213082905800348</v>
      </c>
      <c r="F27" s="64">
        <v>39.181101856870853</v>
      </c>
      <c r="G27" s="64">
        <v>29.763456490201136</v>
      </c>
      <c r="I27" s="70">
        <f>'1-Overheads Rates'!$C$7</f>
        <v>8.6977247940727295E-2</v>
      </c>
      <c r="J27" s="66">
        <f t="shared" ref="J27" si="15">C27-(C27*(1/(1+$I27)))</f>
        <v>2.2929662415478376</v>
      </c>
      <c r="K27" s="66">
        <f t="shared" si="14"/>
        <v>2.0083133457801132</v>
      </c>
      <c r="L27" s="66">
        <f t="shared" si="14"/>
        <v>2.577611724754135</v>
      </c>
      <c r="M27" s="66">
        <f t="shared" si="14"/>
        <v>3.1351754760756307</v>
      </c>
      <c r="N27" s="66">
        <f t="shared" si="14"/>
        <v>2.3815986393695319</v>
      </c>
      <c r="P27" s="66">
        <f t="shared" si="13"/>
        <v>26.362828162951654</v>
      </c>
      <c r="Q27" s="66">
        <f t="shared" si="13"/>
        <v>23.090099920714014</v>
      </c>
      <c r="R27" s="66">
        <f t="shared" si="13"/>
        <v>29.635471181046213</v>
      </c>
      <c r="S27" s="66">
        <f t="shared" si="13"/>
        <v>36.045926380795223</v>
      </c>
      <c r="T27" s="66">
        <f t="shared" si="13"/>
        <v>27.381857850831604</v>
      </c>
      <c r="V27" s="74"/>
      <c r="X27" s="66">
        <f t="shared" si="4"/>
        <v>0</v>
      </c>
      <c r="Y27" s="66">
        <f t="shared" si="4"/>
        <v>0</v>
      </c>
      <c r="Z27" s="66">
        <f t="shared" si="5"/>
        <v>0</v>
      </c>
      <c r="AA27" s="66">
        <f t="shared" si="5"/>
        <v>0</v>
      </c>
      <c r="AB27" s="66">
        <f t="shared" si="5"/>
        <v>0</v>
      </c>
      <c r="AC27" s="66"/>
      <c r="AD27" s="66">
        <f t="shared" si="6"/>
        <v>26.362828162951654</v>
      </c>
      <c r="AE27" s="66">
        <f t="shared" si="6"/>
        <v>23.090099920714014</v>
      </c>
      <c r="AF27" s="66">
        <f t="shared" si="6"/>
        <v>29.635471181046213</v>
      </c>
      <c r="AG27" s="66">
        <f t="shared" si="6"/>
        <v>36.045926380795223</v>
      </c>
      <c r="AH27" s="66">
        <f t="shared" si="6"/>
        <v>27.381857850831604</v>
      </c>
      <c r="AJ27" s="71">
        <f t="shared" si="10"/>
        <v>2.2929662415478376</v>
      </c>
      <c r="AK27" s="71">
        <f t="shared" si="10"/>
        <v>2.0083133457801132</v>
      </c>
      <c r="AL27" s="71">
        <f t="shared" si="10"/>
        <v>2.577611724754135</v>
      </c>
      <c r="AM27" s="71">
        <f t="shared" si="10"/>
        <v>3.1351754760756307</v>
      </c>
      <c r="AN27" s="71">
        <f t="shared" si="10"/>
        <v>2.3815986393695319</v>
      </c>
    </row>
    <row r="28" spans="1:40" x14ac:dyDescent="0.2">
      <c r="A28" s="53" t="s">
        <v>81</v>
      </c>
      <c r="B28" s="53" t="s">
        <v>82</v>
      </c>
      <c r="C28" s="64"/>
      <c r="D28" s="64"/>
      <c r="E28" s="64"/>
      <c r="F28" s="64"/>
      <c r="G28" s="64"/>
      <c r="I28" s="72"/>
      <c r="P28" s="66">
        <f t="shared" si="13"/>
        <v>0</v>
      </c>
      <c r="Q28" s="66">
        <f t="shared" si="13"/>
        <v>0</v>
      </c>
      <c r="R28" s="66">
        <f t="shared" si="13"/>
        <v>0</v>
      </c>
      <c r="S28" s="66">
        <f t="shared" si="13"/>
        <v>0</v>
      </c>
      <c r="T28" s="66">
        <f t="shared" si="13"/>
        <v>0</v>
      </c>
      <c r="V28" s="74"/>
      <c r="X28" s="66">
        <f t="shared" si="4"/>
        <v>0</v>
      </c>
      <c r="Y28" s="66">
        <f t="shared" si="4"/>
        <v>0</v>
      </c>
      <c r="Z28" s="66">
        <f t="shared" si="5"/>
        <v>0</v>
      </c>
      <c r="AA28" s="66">
        <f t="shared" si="5"/>
        <v>0</v>
      </c>
      <c r="AB28" s="66">
        <f t="shared" si="5"/>
        <v>0</v>
      </c>
      <c r="AC28" s="66"/>
      <c r="AD28" s="66">
        <f t="shared" si="6"/>
        <v>0</v>
      </c>
      <c r="AE28" s="66">
        <f t="shared" si="6"/>
        <v>0</v>
      </c>
      <c r="AF28" s="66">
        <f t="shared" si="6"/>
        <v>0</v>
      </c>
      <c r="AG28" s="66">
        <f t="shared" si="6"/>
        <v>0</v>
      </c>
      <c r="AH28" s="66">
        <f t="shared" si="6"/>
        <v>0</v>
      </c>
      <c r="AJ28" s="71">
        <f t="shared" si="10"/>
        <v>0</v>
      </c>
      <c r="AK28" s="71">
        <f t="shared" si="10"/>
        <v>0</v>
      </c>
      <c r="AL28" s="71">
        <f t="shared" si="10"/>
        <v>0</v>
      </c>
      <c r="AM28" s="71">
        <f t="shared" si="10"/>
        <v>0</v>
      </c>
      <c r="AN28" s="71">
        <f t="shared" si="10"/>
        <v>0</v>
      </c>
    </row>
    <row r="29" spans="1:40" x14ac:dyDescent="0.2">
      <c r="A29" s="53" t="s">
        <v>83</v>
      </c>
      <c r="B29" s="53" t="s">
        <v>84</v>
      </c>
      <c r="C29" s="64"/>
      <c r="D29" s="64"/>
      <c r="E29" s="64"/>
      <c r="F29" s="64"/>
      <c r="G29" s="64"/>
      <c r="I29" s="72"/>
      <c r="P29" s="66">
        <f t="shared" si="13"/>
        <v>0</v>
      </c>
      <c r="Q29" s="66">
        <f t="shared" si="13"/>
        <v>0</v>
      </c>
      <c r="R29" s="66">
        <f t="shared" si="13"/>
        <v>0</v>
      </c>
      <c r="S29" s="66">
        <f t="shared" si="13"/>
        <v>0</v>
      </c>
      <c r="T29" s="66">
        <f t="shared" si="13"/>
        <v>0</v>
      </c>
      <c r="V29" s="74"/>
      <c r="X29" s="66">
        <f t="shared" si="4"/>
        <v>0</v>
      </c>
      <c r="Y29" s="66">
        <f t="shared" si="4"/>
        <v>0</v>
      </c>
      <c r="Z29" s="66">
        <f t="shared" si="5"/>
        <v>0</v>
      </c>
      <c r="AA29" s="66">
        <f t="shared" si="5"/>
        <v>0</v>
      </c>
      <c r="AB29" s="66">
        <f t="shared" si="5"/>
        <v>0</v>
      </c>
      <c r="AC29" s="66"/>
      <c r="AD29" s="66">
        <f t="shared" si="6"/>
        <v>0</v>
      </c>
      <c r="AE29" s="66">
        <f t="shared" si="6"/>
        <v>0</v>
      </c>
      <c r="AF29" s="66">
        <f t="shared" si="6"/>
        <v>0</v>
      </c>
      <c r="AG29" s="66">
        <f t="shared" si="6"/>
        <v>0</v>
      </c>
      <c r="AH29" s="66">
        <f t="shared" si="6"/>
        <v>0</v>
      </c>
      <c r="AJ29" s="71">
        <f t="shared" si="10"/>
        <v>0</v>
      </c>
      <c r="AK29" s="71">
        <f t="shared" si="10"/>
        <v>0</v>
      </c>
      <c r="AL29" s="71">
        <f t="shared" si="10"/>
        <v>0</v>
      </c>
      <c r="AM29" s="71">
        <f t="shared" si="10"/>
        <v>0</v>
      </c>
      <c r="AN29" s="71">
        <f t="shared" si="10"/>
        <v>0</v>
      </c>
    </row>
    <row r="30" spans="1:40" x14ac:dyDescent="0.2">
      <c r="A30" s="53" t="s">
        <v>85</v>
      </c>
      <c r="B30" s="53" t="s">
        <v>86</v>
      </c>
      <c r="C30" s="64">
        <v>6.1355112084941554</v>
      </c>
      <c r="D30" s="64">
        <v>18.944512730808917</v>
      </c>
      <c r="E30" s="64">
        <v>16.367372054581512</v>
      </c>
      <c r="F30" s="64">
        <v>3.648211721192741</v>
      </c>
      <c r="G30" s="64">
        <v>5.2696431588985471</v>
      </c>
      <c r="I30" s="70">
        <f>'1-Overheads Rates'!$C$7</f>
        <v>8.6977247940727295E-2</v>
      </c>
      <c r="J30" s="66">
        <f t="shared" ref="J30:N30" si="16">C30-(C30*(1/(1+$I30)))</f>
        <v>0.49094852779605525</v>
      </c>
      <c r="K30" s="66">
        <f t="shared" si="16"/>
        <v>1.515893349217265</v>
      </c>
      <c r="L30" s="66">
        <f t="shared" si="16"/>
        <v>1.3096768860861161</v>
      </c>
      <c r="M30" s="66">
        <f t="shared" si="16"/>
        <v>0.29192093580210043</v>
      </c>
      <c r="N30" s="66">
        <f t="shared" si="16"/>
        <v>0.42166389449181008</v>
      </c>
      <c r="P30" s="66">
        <f t="shared" si="13"/>
        <v>5.6445626806981002</v>
      </c>
      <c r="Q30" s="66">
        <f t="shared" si="13"/>
        <v>17.428619381591652</v>
      </c>
      <c r="R30" s="66">
        <f t="shared" si="13"/>
        <v>15.057695168495396</v>
      </c>
      <c r="S30" s="66">
        <f t="shared" si="13"/>
        <v>3.3562907853906405</v>
      </c>
      <c r="T30" s="66">
        <f t="shared" si="13"/>
        <v>4.847979264406737</v>
      </c>
      <c r="V30" s="67">
        <f>'1-Overheads Rates'!$C$8</f>
        <v>5.3005357402835296E-2</v>
      </c>
      <c r="X30" s="66">
        <f t="shared" si="4"/>
        <v>0.29919206227310891</v>
      </c>
      <c r="Y30" s="66">
        <f t="shared" si="4"/>
        <v>0.9238101993592478</v>
      </c>
      <c r="Z30" s="66">
        <f t="shared" si="5"/>
        <v>0.79813851406904468</v>
      </c>
      <c r="AA30" s="66">
        <f t="shared" si="5"/>
        <v>0.17790139262747368</v>
      </c>
      <c r="AB30" s="66">
        <f t="shared" si="5"/>
        <v>0.25696887359141363</v>
      </c>
      <c r="AC30" s="66"/>
      <c r="AD30" s="66">
        <f t="shared" si="6"/>
        <v>5.3453706184249912</v>
      </c>
      <c r="AE30" s="66">
        <f t="shared" si="6"/>
        <v>16.504809182232403</v>
      </c>
      <c r="AF30" s="66">
        <f t="shared" si="6"/>
        <v>14.259556654426351</v>
      </c>
      <c r="AG30" s="66">
        <f t="shared" si="6"/>
        <v>3.178389392763167</v>
      </c>
      <c r="AH30" s="66">
        <f t="shared" si="6"/>
        <v>4.591010390815323</v>
      </c>
      <c r="AJ30" s="71">
        <f t="shared" si="10"/>
        <v>0.79014059006916415</v>
      </c>
      <c r="AK30" s="71">
        <f t="shared" si="10"/>
        <v>2.4397035485765128</v>
      </c>
      <c r="AL30" s="71">
        <f t="shared" si="10"/>
        <v>2.107815400155161</v>
      </c>
      <c r="AM30" s="71">
        <f t="shared" si="10"/>
        <v>0.46982232842957411</v>
      </c>
      <c r="AN30" s="71">
        <f t="shared" si="10"/>
        <v>0.6786327680832237</v>
      </c>
    </row>
    <row r="31" spans="1:40" x14ac:dyDescent="0.2">
      <c r="A31" s="53" t="s">
        <v>87</v>
      </c>
      <c r="B31" s="53" t="s">
        <v>88</v>
      </c>
      <c r="C31" s="64"/>
      <c r="D31" s="64"/>
      <c r="E31" s="64"/>
      <c r="F31" s="64"/>
      <c r="G31" s="64"/>
      <c r="I31" s="72"/>
      <c r="P31" s="66">
        <f t="shared" si="13"/>
        <v>0</v>
      </c>
      <c r="Q31" s="66">
        <f t="shared" si="13"/>
        <v>0</v>
      </c>
      <c r="R31" s="66">
        <f t="shared" si="13"/>
        <v>0</v>
      </c>
      <c r="S31" s="66">
        <f t="shared" si="13"/>
        <v>0</v>
      </c>
      <c r="T31" s="66">
        <f t="shared" si="13"/>
        <v>0</v>
      </c>
      <c r="V31" s="74"/>
      <c r="X31" s="66">
        <f t="shared" si="4"/>
        <v>0</v>
      </c>
      <c r="Y31" s="66">
        <f t="shared" si="4"/>
        <v>0</v>
      </c>
      <c r="Z31" s="66">
        <f t="shared" si="5"/>
        <v>0</v>
      </c>
      <c r="AA31" s="66">
        <f t="shared" si="5"/>
        <v>0</v>
      </c>
      <c r="AB31" s="66">
        <f t="shared" si="5"/>
        <v>0</v>
      </c>
      <c r="AC31" s="66"/>
      <c r="AD31" s="66">
        <f t="shared" si="6"/>
        <v>0</v>
      </c>
      <c r="AE31" s="66">
        <f t="shared" si="6"/>
        <v>0</v>
      </c>
      <c r="AF31" s="66">
        <f t="shared" si="6"/>
        <v>0</v>
      </c>
      <c r="AG31" s="66">
        <f t="shared" si="6"/>
        <v>0</v>
      </c>
      <c r="AH31" s="66">
        <f t="shared" si="6"/>
        <v>0</v>
      </c>
      <c r="AJ31" s="71">
        <f t="shared" si="10"/>
        <v>0</v>
      </c>
      <c r="AK31" s="71">
        <f t="shared" si="10"/>
        <v>0</v>
      </c>
      <c r="AL31" s="71">
        <f t="shared" si="10"/>
        <v>0</v>
      </c>
      <c r="AM31" s="71">
        <f t="shared" si="10"/>
        <v>0</v>
      </c>
      <c r="AN31" s="71">
        <f t="shared" si="10"/>
        <v>0</v>
      </c>
    </row>
    <row r="32" spans="1:40" x14ac:dyDescent="0.2">
      <c r="A32" s="53" t="s">
        <v>89</v>
      </c>
      <c r="B32" s="53" t="s">
        <v>90</v>
      </c>
      <c r="C32" s="64">
        <v>23.942086033621361</v>
      </c>
      <c r="D32" s="64">
        <v>34.512599507354501</v>
      </c>
      <c r="E32" s="64">
        <v>17.726825634475091</v>
      </c>
      <c r="F32" s="64">
        <v>17.754767636484313</v>
      </c>
      <c r="G32" s="64">
        <v>21.855814762103126</v>
      </c>
      <c r="I32" s="70">
        <f>'1-Overheads Rates'!$C$7</f>
        <v>8.6977247940727295E-2</v>
      </c>
      <c r="J32" s="66">
        <f t="shared" ref="J32:N33" si="17">C32-(C32*(1/(1+$I32)))</f>
        <v>1.915786882485019</v>
      </c>
      <c r="K32" s="66">
        <f t="shared" si="17"/>
        <v>2.7616133917403616</v>
      </c>
      <c r="L32" s="66">
        <f t="shared" si="17"/>
        <v>1.41845702045077</v>
      </c>
      <c r="M32" s="66">
        <f t="shared" si="17"/>
        <v>1.4206928707791171</v>
      </c>
      <c r="N32" s="66">
        <f t="shared" si="17"/>
        <v>1.7488485827200222</v>
      </c>
      <c r="P32" s="66">
        <f t="shared" si="13"/>
        <v>22.026299151136342</v>
      </c>
      <c r="Q32" s="66">
        <f t="shared" si="13"/>
        <v>31.75098611561414</v>
      </c>
      <c r="R32" s="66">
        <f t="shared" si="13"/>
        <v>16.308368614024321</v>
      </c>
      <c r="S32" s="66">
        <f t="shared" si="13"/>
        <v>16.334074765705196</v>
      </c>
      <c r="T32" s="66">
        <f t="shared" si="13"/>
        <v>20.106966179383104</v>
      </c>
      <c r="V32" s="67">
        <f>'1-Overheads Rates'!$C$8</f>
        <v>5.3005357402835296E-2</v>
      </c>
      <c r="X32" s="66">
        <f t="shared" si="4"/>
        <v>1.1675118587677495</v>
      </c>
      <c r="Y32" s="66">
        <f t="shared" si="4"/>
        <v>1.6829723669505887</v>
      </c>
      <c r="Z32" s="66">
        <f t="shared" si="5"/>
        <v>0.86443090704354086</v>
      </c>
      <c r="AA32" s="66">
        <f t="shared" si="5"/>
        <v>0.86579347080083713</v>
      </c>
      <c r="AB32" s="66">
        <f t="shared" si="5"/>
        <v>1.0657769286249232</v>
      </c>
      <c r="AC32" s="66"/>
      <c r="AD32" s="66">
        <f t="shared" si="6"/>
        <v>20.858787292368593</v>
      </c>
      <c r="AE32" s="66">
        <f t="shared" si="6"/>
        <v>30.068013748663549</v>
      </c>
      <c r="AF32" s="66">
        <f t="shared" si="6"/>
        <v>15.44393770698078</v>
      </c>
      <c r="AG32" s="66">
        <f t="shared" si="6"/>
        <v>15.46828129490436</v>
      </c>
      <c r="AH32" s="66">
        <f t="shared" si="6"/>
        <v>19.04118925075818</v>
      </c>
      <c r="AJ32" s="71">
        <f t="shared" si="10"/>
        <v>3.0832987412527686</v>
      </c>
      <c r="AK32" s="71">
        <f t="shared" si="10"/>
        <v>4.4445857586909501</v>
      </c>
      <c r="AL32" s="71">
        <f t="shared" si="10"/>
        <v>2.2828879274943108</v>
      </c>
      <c r="AM32" s="71">
        <f t="shared" si="10"/>
        <v>2.2864863415799541</v>
      </c>
      <c r="AN32" s="71">
        <f t="shared" si="10"/>
        <v>2.8146255113449454</v>
      </c>
    </row>
    <row r="33" spans="1:40" x14ac:dyDescent="0.2">
      <c r="A33" s="53" t="s">
        <v>91</v>
      </c>
      <c r="B33" s="53" t="s">
        <v>92</v>
      </c>
      <c r="C33" s="64">
        <v>55.046667898655421</v>
      </c>
      <c r="D33" s="64">
        <v>62.743518187850256</v>
      </c>
      <c r="E33" s="64">
        <v>63.044260727931054</v>
      </c>
      <c r="F33" s="64">
        <v>60.503760230606723</v>
      </c>
      <c r="G33" s="64">
        <v>59.479098759225074</v>
      </c>
      <c r="I33" s="70">
        <f>'1-Overheads Rates'!$C$7</f>
        <v>8.6977247940727295E-2</v>
      </c>
      <c r="J33" s="66">
        <f t="shared" si="17"/>
        <v>4.4046990782950672</v>
      </c>
      <c r="K33" s="66">
        <f t="shared" si="17"/>
        <v>5.0205821220609153</v>
      </c>
      <c r="L33" s="66">
        <f t="shared" si="17"/>
        <v>5.0446468009900158</v>
      </c>
      <c r="M33" s="66">
        <f t="shared" si="17"/>
        <v>4.8413621949249475</v>
      </c>
      <c r="N33" s="66">
        <f t="shared" si="17"/>
        <v>4.7593713022723989</v>
      </c>
      <c r="P33" s="66">
        <f t="shared" si="13"/>
        <v>50.641968820360354</v>
      </c>
      <c r="Q33" s="66">
        <f t="shared" si="13"/>
        <v>57.722936065789341</v>
      </c>
      <c r="R33" s="66">
        <f t="shared" si="13"/>
        <v>57.999613926941038</v>
      </c>
      <c r="S33" s="66">
        <f t="shared" si="13"/>
        <v>55.662398035681775</v>
      </c>
      <c r="T33" s="66">
        <f t="shared" si="13"/>
        <v>54.719727456952675</v>
      </c>
      <c r="V33" s="67">
        <f>'1-Overheads Rates'!$C$8</f>
        <v>5.3005357402835296E-2</v>
      </c>
      <c r="X33" s="66">
        <f t="shared" si="4"/>
        <v>2.6842956569064418</v>
      </c>
      <c r="Y33" s="66">
        <f t="shared" si="4"/>
        <v>3.0596248565081754</v>
      </c>
      <c r="Z33" s="66">
        <f t="shared" si="5"/>
        <v>3.0742902654239734</v>
      </c>
      <c r="AA33" s="66">
        <f t="shared" si="5"/>
        <v>2.9504053017801897</v>
      </c>
      <c r="AB33" s="66">
        <f t="shared" si="5"/>
        <v>2.9004387108415162</v>
      </c>
      <c r="AC33" s="66"/>
      <c r="AD33" s="66">
        <f t="shared" si="6"/>
        <v>47.957673163453912</v>
      </c>
      <c r="AE33" s="66">
        <f t="shared" si="6"/>
        <v>54.663311209281169</v>
      </c>
      <c r="AF33" s="66">
        <f t="shared" si="6"/>
        <v>54.925323661517062</v>
      </c>
      <c r="AG33" s="66">
        <f t="shared" si="6"/>
        <v>52.711992733901589</v>
      </c>
      <c r="AH33" s="66">
        <f t="shared" si="6"/>
        <v>51.819288746111162</v>
      </c>
      <c r="AJ33" s="71">
        <f t="shared" si="10"/>
        <v>7.088994735201509</v>
      </c>
      <c r="AK33" s="71">
        <f t="shared" si="10"/>
        <v>8.0802069785690911</v>
      </c>
      <c r="AL33" s="71">
        <f t="shared" si="10"/>
        <v>8.1189370664139897</v>
      </c>
      <c r="AM33" s="71">
        <f t="shared" si="10"/>
        <v>7.7917674967051376</v>
      </c>
      <c r="AN33" s="71">
        <f t="shared" si="10"/>
        <v>7.6598100131139155</v>
      </c>
    </row>
    <row r="34" spans="1:40" x14ac:dyDescent="0.2">
      <c r="A34" s="53" t="s">
        <v>93</v>
      </c>
      <c r="B34" s="53" t="s">
        <v>94</v>
      </c>
      <c r="C34" s="64"/>
      <c r="D34" s="64"/>
      <c r="E34" s="64"/>
      <c r="F34" s="64"/>
      <c r="G34" s="64"/>
      <c r="P34" s="66">
        <f t="shared" si="13"/>
        <v>0</v>
      </c>
      <c r="Q34" s="66">
        <f t="shared" si="13"/>
        <v>0</v>
      </c>
      <c r="R34" s="66">
        <f t="shared" si="13"/>
        <v>0</v>
      </c>
      <c r="S34" s="66">
        <f t="shared" si="13"/>
        <v>0</v>
      </c>
      <c r="T34" s="66">
        <f t="shared" si="13"/>
        <v>0</v>
      </c>
      <c r="V34" s="74"/>
      <c r="X34" s="66">
        <f t="shared" si="4"/>
        <v>0</v>
      </c>
      <c r="Y34" s="66">
        <f t="shared" si="4"/>
        <v>0</v>
      </c>
      <c r="Z34" s="66">
        <f t="shared" si="5"/>
        <v>0</v>
      </c>
      <c r="AA34" s="66">
        <f t="shared" si="5"/>
        <v>0</v>
      </c>
      <c r="AB34" s="66">
        <f t="shared" si="5"/>
        <v>0</v>
      </c>
      <c r="AC34" s="66"/>
      <c r="AD34" s="66">
        <f t="shared" si="6"/>
        <v>0</v>
      </c>
      <c r="AE34" s="66">
        <f t="shared" si="6"/>
        <v>0</v>
      </c>
      <c r="AF34" s="66">
        <f t="shared" si="6"/>
        <v>0</v>
      </c>
      <c r="AG34" s="66">
        <f t="shared" si="6"/>
        <v>0</v>
      </c>
      <c r="AH34" s="66">
        <f t="shared" si="6"/>
        <v>0</v>
      </c>
      <c r="AJ34" s="71">
        <f t="shared" si="10"/>
        <v>0</v>
      </c>
      <c r="AK34" s="71">
        <f t="shared" si="10"/>
        <v>0</v>
      </c>
      <c r="AL34" s="71">
        <f t="shared" si="10"/>
        <v>0</v>
      </c>
      <c r="AM34" s="71">
        <f t="shared" si="10"/>
        <v>0</v>
      </c>
      <c r="AN34" s="71">
        <f t="shared" si="10"/>
        <v>0</v>
      </c>
    </row>
    <row r="35" spans="1:40" x14ac:dyDescent="0.2">
      <c r="A35" s="53" t="s">
        <v>95</v>
      </c>
      <c r="B35" s="53" t="s">
        <v>96</v>
      </c>
      <c r="C35" s="64"/>
      <c r="D35" s="64"/>
      <c r="E35" s="64"/>
      <c r="F35" s="64"/>
      <c r="G35" s="64"/>
      <c r="P35" s="66">
        <f t="shared" si="13"/>
        <v>0</v>
      </c>
      <c r="Q35" s="66">
        <f t="shared" si="13"/>
        <v>0</v>
      </c>
      <c r="R35" s="66">
        <f t="shared" si="13"/>
        <v>0</v>
      </c>
      <c r="S35" s="66">
        <f t="shared" si="13"/>
        <v>0</v>
      </c>
      <c r="T35" s="66">
        <f t="shared" si="13"/>
        <v>0</v>
      </c>
      <c r="V35" s="74"/>
      <c r="X35" s="66">
        <f t="shared" si="4"/>
        <v>0</v>
      </c>
      <c r="Y35" s="66">
        <f t="shared" si="4"/>
        <v>0</v>
      </c>
      <c r="Z35" s="66">
        <f t="shared" si="5"/>
        <v>0</v>
      </c>
      <c r="AA35" s="66">
        <f t="shared" si="5"/>
        <v>0</v>
      </c>
      <c r="AB35" s="66">
        <f t="shared" si="5"/>
        <v>0</v>
      </c>
      <c r="AC35" s="66"/>
      <c r="AD35" s="66">
        <f t="shared" si="6"/>
        <v>0</v>
      </c>
      <c r="AE35" s="66">
        <f t="shared" si="6"/>
        <v>0</v>
      </c>
      <c r="AF35" s="66">
        <f t="shared" si="6"/>
        <v>0</v>
      </c>
      <c r="AG35" s="66">
        <f t="shared" si="6"/>
        <v>0</v>
      </c>
      <c r="AH35" s="66">
        <f t="shared" si="6"/>
        <v>0</v>
      </c>
      <c r="AJ35" s="71">
        <f t="shared" si="10"/>
        <v>0</v>
      </c>
      <c r="AK35" s="71">
        <f t="shared" si="10"/>
        <v>0</v>
      </c>
      <c r="AL35" s="71">
        <f t="shared" si="10"/>
        <v>0</v>
      </c>
      <c r="AM35" s="71">
        <f t="shared" si="10"/>
        <v>0</v>
      </c>
      <c r="AN35" s="71">
        <f t="shared" si="10"/>
        <v>0</v>
      </c>
    </row>
    <row r="36" spans="1:40" x14ac:dyDescent="0.2">
      <c r="A36" s="53" t="s">
        <v>97</v>
      </c>
      <c r="B36" s="53" t="s">
        <v>98</v>
      </c>
      <c r="C36" s="64"/>
      <c r="D36" s="64"/>
      <c r="E36" s="64"/>
      <c r="F36" s="64"/>
      <c r="G36" s="64"/>
      <c r="P36" s="66">
        <f t="shared" si="13"/>
        <v>0</v>
      </c>
      <c r="Q36" s="66">
        <f t="shared" si="13"/>
        <v>0</v>
      </c>
      <c r="R36" s="66">
        <f t="shared" si="13"/>
        <v>0</v>
      </c>
      <c r="S36" s="66">
        <f t="shared" si="13"/>
        <v>0</v>
      </c>
      <c r="T36" s="66">
        <f t="shared" si="13"/>
        <v>0</v>
      </c>
      <c r="V36" s="74"/>
      <c r="X36" s="66">
        <f t="shared" si="4"/>
        <v>0</v>
      </c>
      <c r="Y36" s="66">
        <f t="shared" si="4"/>
        <v>0</v>
      </c>
      <c r="Z36" s="66">
        <f t="shared" si="5"/>
        <v>0</v>
      </c>
      <c r="AA36" s="66">
        <f t="shared" si="5"/>
        <v>0</v>
      </c>
      <c r="AB36" s="66">
        <f t="shared" si="5"/>
        <v>0</v>
      </c>
      <c r="AC36" s="66"/>
      <c r="AD36" s="66">
        <f t="shared" si="6"/>
        <v>0</v>
      </c>
      <c r="AE36" s="66">
        <f t="shared" si="6"/>
        <v>0</v>
      </c>
      <c r="AF36" s="66">
        <f t="shared" si="6"/>
        <v>0</v>
      </c>
      <c r="AG36" s="66">
        <f t="shared" si="6"/>
        <v>0</v>
      </c>
      <c r="AH36" s="66">
        <f t="shared" si="6"/>
        <v>0</v>
      </c>
      <c r="AJ36" s="71">
        <f t="shared" si="10"/>
        <v>0</v>
      </c>
      <c r="AK36" s="71">
        <f t="shared" si="10"/>
        <v>0</v>
      </c>
      <c r="AL36" s="71">
        <f t="shared" si="10"/>
        <v>0</v>
      </c>
      <c r="AM36" s="71">
        <f t="shared" si="10"/>
        <v>0</v>
      </c>
      <c r="AN36" s="71">
        <f t="shared" si="10"/>
        <v>0</v>
      </c>
    </row>
    <row r="37" spans="1:40" x14ac:dyDescent="0.2">
      <c r="A37" s="53" t="s">
        <v>99</v>
      </c>
      <c r="B37" s="53" t="s">
        <v>100</v>
      </c>
      <c r="C37" s="64"/>
      <c r="D37" s="64"/>
      <c r="E37" s="64"/>
      <c r="F37" s="64"/>
      <c r="G37" s="64"/>
      <c r="I37" s="70">
        <f>'1-Overheads Rates'!$C$7</f>
        <v>8.6977247940727295E-2</v>
      </c>
      <c r="J37" s="66">
        <f t="shared" ref="J37:N37" si="18">C37-(C37*(1/(1+$I37)))</f>
        <v>0</v>
      </c>
      <c r="K37" s="66">
        <f t="shared" si="18"/>
        <v>0</v>
      </c>
      <c r="L37" s="66">
        <f t="shared" si="18"/>
        <v>0</v>
      </c>
      <c r="M37" s="66">
        <f t="shared" si="18"/>
        <v>0</v>
      </c>
      <c r="N37" s="66">
        <f t="shared" si="18"/>
        <v>0</v>
      </c>
      <c r="P37" s="66">
        <f t="shared" si="13"/>
        <v>0</v>
      </c>
      <c r="Q37" s="66">
        <f t="shared" si="13"/>
        <v>0</v>
      </c>
      <c r="R37" s="66">
        <f t="shared" si="13"/>
        <v>0</v>
      </c>
      <c r="S37" s="66">
        <f t="shared" si="13"/>
        <v>0</v>
      </c>
      <c r="T37" s="66">
        <f t="shared" si="13"/>
        <v>0</v>
      </c>
      <c r="V37" s="67">
        <f>'1-Overheads Rates'!$C$8</f>
        <v>5.3005357402835296E-2</v>
      </c>
      <c r="X37" s="66">
        <f t="shared" si="4"/>
        <v>0</v>
      </c>
      <c r="Y37" s="66">
        <f t="shared" si="4"/>
        <v>0</v>
      </c>
      <c r="Z37" s="66">
        <f t="shared" si="5"/>
        <v>0</v>
      </c>
      <c r="AA37" s="66">
        <f t="shared" si="5"/>
        <v>0</v>
      </c>
      <c r="AB37" s="66">
        <f t="shared" si="5"/>
        <v>0</v>
      </c>
      <c r="AC37" s="66"/>
      <c r="AD37" s="66">
        <f t="shared" si="6"/>
        <v>0</v>
      </c>
      <c r="AE37" s="66">
        <f t="shared" si="6"/>
        <v>0</v>
      </c>
      <c r="AF37" s="66">
        <f t="shared" si="6"/>
        <v>0</v>
      </c>
      <c r="AG37" s="66">
        <f t="shared" si="6"/>
        <v>0</v>
      </c>
      <c r="AH37" s="66">
        <f t="shared" si="6"/>
        <v>0</v>
      </c>
      <c r="AJ37" s="71">
        <f t="shared" si="10"/>
        <v>0</v>
      </c>
      <c r="AK37" s="71">
        <f t="shared" si="10"/>
        <v>0</v>
      </c>
      <c r="AL37" s="71">
        <f t="shared" si="10"/>
        <v>0</v>
      </c>
      <c r="AM37" s="71">
        <f t="shared" si="10"/>
        <v>0</v>
      </c>
      <c r="AN37" s="71">
        <f t="shared" si="10"/>
        <v>0</v>
      </c>
    </row>
    <row r="38" spans="1:40" x14ac:dyDescent="0.2">
      <c r="A38" s="53" t="s">
        <v>101</v>
      </c>
      <c r="B38" s="53" t="s">
        <v>102</v>
      </c>
      <c r="C38" s="64"/>
      <c r="D38" s="64"/>
      <c r="E38" s="64"/>
      <c r="F38" s="64"/>
      <c r="G38" s="64"/>
      <c r="P38" s="66">
        <f t="shared" si="13"/>
        <v>0</v>
      </c>
      <c r="Q38" s="66">
        <f t="shared" si="13"/>
        <v>0</v>
      </c>
      <c r="R38" s="66">
        <f t="shared" si="13"/>
        <v>0</v>
      </c>
      <c r="S38" s="66">
        <f t="shared" si="13"/>
        <v>0</v>
      </c>
      <c r="T38" s="66">
        <f t="shared" si="13"/>
        <v>0</v>
      </c>
      <c r="V38" s="59"/>
    </row>
    <row r="39" spans="1:40" x14ac:dyDescent="0.2">
      <c r="A39" s="53" t="s">
        <v>103</v>
      </c>
      <c r="B39" s="53" t="s">
        <v>102</v>
      </c>
      <c r="C39" s="64"/>
      <c r="D39" s="64"/>
      <c r="E39" s="64"/>
      <c r="F39" s="64"/>
      <c r="G39" s="64"/>
      <c r="P39" s="66">
        <f t="shared" si="13"/>
        <v>0</v>
      </c>
      <c r="Q39" s="66">
        <f t="shared" si="13"/>
        <v>0</v>
      </c>
      <c r="R39" s="66">
        <f t="shared" si="13"/>
        <v>0</v>
      </c>
      <c r="S39" s="66">
        <f t="shared" si="13"/>
        <v>0</v>
      </c>
      <c r="T39" s="66">
        <f t="shared" si="13"/>
        <v>0</v>
      </c>
      <c r="V39" s="59"/>
    </row>
    <row r="40" spans="1:40" ht="12.75" customHeight="1" x14ac:dyDescent="0.2">
      <c r="B40" s="75"/>
      <c r="C40" s="76">
        <f t="shared" ref="C40:T40" si="19">SUM(C9:C39)</f>
        <v>467.72407678923236</v>
      </c>
      <c r="D40" s="76">
        <f t="shared" si="19"/>
        <v>483.30190524112669</v>
      </c>
      <c r="E40" s="76">
        <f t="shared" si="19"/>
        <v>493.14564401318421</v>
      </c>
      <c r="F40" s="76">
        <f t="shared" si="19"/>
        <v>474.60325574960984</v>
      </c>
      <c r="G40" s="76">
        <f t="shared" si="19"/>
        <v>482.13686936569047</v>
      </c>
      <c r="J40" s="76">
        <f t="shared" si="19"/>
        <v>32.337384242073384</v>
      </c>
      <c r="K40" s="76">
        <f t="shared" si="19"/>
        <v>32.711234051504931</v>
      </c>
      <c r="L40" s="76">
        <f t="shared" si="19"/>
        <v>32.170701349499382</v>
      </c>
      <c r="M40" s="76">
        <f t="shared" si="19"/>
        <v>31.790188710809133</v>
      </c>
      <c r="N40" s="76">
        <f t="shared" si="19"/>
        <v>31.511949422926424</v>
      </c>
      <c r="P40" s="76">
        <f t="shared" si="19"/>
        <v>435.38669254715904</v>
      </c>
      <c r="Q40" s="76">
        <f t="shared" si="19"/>
        <v>450.59067118962173</v>
      </c>
      <c r="R40" s="76">
        <f t="shared" si="19"/>
        <v>460.97494266368483</v>
      </c>
      <c r="S40" s="76">
        <f t="shared" si="19"/>
        <v>442.8130670388008</v>
      </c>
      <c r="T40" s="76">
        <f t="shared" si="19"/>
        <v>450.62491994276405</v>
      </c>
      <c r="X40" s="76">
        <f t="shared" ref="X40:AB40" si="20">SUM(X9:X39)</f>
        <v>12.629598850341488</v>
      </c>
      <c r="Y40" s="76">
        <f t="shared" si="20"/>
        <v>13.304302436449072</v>
      </c>
      <c r="Z40" s="76">
        <f t="shared" si="20"/>
        <v>12.53940250719225</v>
      </c>
      <c r="AA40" s="76">
        <f t="shared" si="20"/>
        <v>11.942782454336015</v>
      </c>
      <c r="AB40" s="76">
        <f t="shared" si="20"/>
        <v>12.580606577649124</v>
      </c>
      <c r="AD40" s="76">
        <f t="shared" ref="AD40:AH40" si="21">SUM(AD9:AD39)</f>
        <v>422.75709369681744</v>
      </c>
      <c r="AE40" s="76">
        <f t="shared" si="21"/>
        <v>437.28636875317267</v>
      </c>
      <c r="AF40" s="76">
        <f t="shared" si="21"/>
        <v>448.43554015649255</v>
      </c>
      <c r="AG40" s="76">
        <f t="shared" si="21"/>
        <v>430.8702845844648</v>
      </c>
      <c r="AH40" s="76">
        <f t="shared" si="21"/>
        <v>438.04431336511493</v>
      </c>
      <c r="AJ40" s="76">
        <f t="shared" ref="AJ40:AN40" si="22">SUM(AJ9:AJ39)</f>
        <v>215.72061463283947</v>
      </c>
      <c r="AK40" s="76">
        <f t="shared" si="22"/>
        <v>222.5169052547877</v>
      </c>
      <c r="AL40" s="76">
        <f t="shared" si="22"/>
        <v>239.48098828323185</v>
      </c>
      <c r="AM40" s="76">
        <f t="shared" si="22"/>
        <v>225.18736912108594</v>
      </c>
      <c r="AN40" s="76">
        <f t="shared" si="22"/>
        <v>229.98967432237546</v>
      </c>
    </row>
    <row r="41" spans="1:40" ht="15" x14ac:dyDescent="0.25">
      <c r="B41" s="1"/>
      <c r="C41" s="1"/>
      <c r="D41" s="1"/>
      <c r="E41" s="1"/>
      <c r="F41" s="1"/>
      <c r="G41" s="1"/>
      <c r="H41" s="1"/>
      <c r="J41" s="53" t="s">
        <v>30</v>
      </c>
      <c r="N41" s="77">
        <f>SUM(J40:N40)</f>
        <v>160.52145777681324</v>
      </c>
      <c r="T41" s="77">
        <f>SUM(P40:T40)</f>
        <v>2240.3902933820304</v>
      </c>
      <c r="X41" s="53" t="s">
        <v>30</v>
      </c>
      <c r="AB41" s="77">
        <f>SUM(X40:AB40)</f>
        <v>62.996692825967941</v>
      </c>
      <c r="AH41" s="77">
        <f>SUM(AD40:AH40)</f>
        <v>2177.3936005560627</v>
      </c>
      <c r="AN41" s="77">
        <f>SUM(AJ40:AN40)</f>
        <v>1132.8955516143203</v>
      </c>
    </row>
    <row r="43" spans="1:40" x14ac:dyDescent="0.2">
      <c r="C43" s="78"/>
    </row>
    <row r="45" spans="1:40" ht="18.75" x14ac:dyDescent="0.3">
      <c r="B45" s="79" t="s">
        <v>30</v>
      </c>
      <c r="C45" s="79"/>
      <c r="D45" s="79"/>
      <c r="E45" s="79"/>
      <c r="F45" s="79"/>
      <c r="G45" s="79"/>
      <c r="H45" s="79"/>
      <c r="I45" s="79"/>
    </row>
    <row r="47" spans="1:40" x14ac:dyDescent="0.2">
      <c r="B47" s="53" t="s">
        <v>44</v>
      </c>
      <c r="C47" s="69">
        <f>+AD9</f>
        <v>170.75363154042458</v>
      </c>
      <c r="D47" s="69">
        <f>+AE9</f>
        <v>176.50136876683365</v>
      </c>
      <c r="E47" s="69">
        <f>+AF9</f>
        <v>194.77088442654025</v>
      </c>
      <c r="F47" s="69">
        <f>+AG9</f>
        <v>181.45439795594078</v>
      </c>
      <c r="G47" s="69">
        <f>+AH9</f>
        <v>185.89711832179992</v>
      </c>
      <c r="I47" s="80">
        <f>SUM(C47:G47)</f>
        <v>909.37740101153906</v>
      </c>
    </row>
    <row r="49" spans="2:9" x14ac:dyDescent="0.2">
      <c r="B49" s="51" t="s">
        <v>27</v>
      </c>
      <c r="C49" s="69">
        <f>J40</f>
        <v>32.337384242073384</v>
      </c>
      <c r="D49" s="69">
        <f>K40</f>
        <v>32.711234051504931</v>
      </c>
      <c r="E49" s="69">
        <f>L40</f>
        <v>32.170701349499382</v>
      </c>
      <c r="F49" s="69">
        <f>M40</f>
        <v>31.790188710809133</v>
      </c>
      <c r="G49" s="69">
        <f>N40</f>
        <v>31.511949422926424</v>
      </c>
      <c r="I49" s="80">
        <f>SUM(C49:G49)</f>
        <v>160.52145777681324</v>
      </c>
    </row>
    <row r="50" spans="2:9" x14ac:dyDescent="0.2">
      <c r="B50" s="51" t="s">
        <v>29</v>
      </c>
      <c r="C50" s="69">
        <f>X40</f>
        <v>12.629598850341488</v>
      </c>
      <c r="D50" s="69">
        <f>Y40</f>
        <v>13.304302436449072</v>
      </c>
      <c r="E50" s="69">
        <f>Z40</f>
        <v>12.53940250719225</v>
      </c>
      <c r="F50" s="69">
        <f>AA40</f>
        <v>11.942782454336015</v>
      </c>
      <c r="G50" s="69">
        <f>AB40</f>
        <v>12.580606577649124</v>
      </c>
      <c r="I50" s="80">
        <f>SUM(C50:G50)</f>
        <v>62.996692825967941</v>
      </c>
    </row>
    <row r="52" spans="2:9" x14ac:dyDescent="0.2">
      <c r="C52" s="76">
        <f>SUM(C47:C51)</f>
        <v>215.72061463283944</v>
      </c>
      <c r="D52" s="76">
        <f t="shared" ref="D52:G52" si="23">SUM(D47:D51)</f>
        <v>222.51690525478764</v>
      </c>
      <c r="E52" s="76">
        <f t="shared" si="23"/>
        <v>239.48098828323188</v>
      </c>
      <c r="F52" s="76">
        <f t="shared" si="23"/>
        <v>225.18736912108594</v>
      </c>
      <c r="G52" s="76">
        <f t="shared" si="23"/>
        <v>229.98967432237546</v>
      </c>
      <c r="I52" s="76">
        <f>SUM(C52:G52)</f>
        <v>1132.8955516143203</v>
      </c>
    </row>
    <row r="54" spans="2:9" x14ac:dyDescent="0.2">
      <c r="B54" s="53" t="s">
        <v>98</v>
      </c>
      <c r="C54" s="69"/>
      <c r="D54" s="69"/>
      <c r="E54" s="69"/>
      <c r="F54" s="69"/>
      <c r="G54" s="69"/>
      <c r="I54" s="80"/>
    </row>
    <row r="56" spans="2:9" x14ac:dyDescent="0.2">
      <c r="C56" s="76">
        <f>SUM(C52:C55)</f>
        <v>215.72061463283944</v>
      </c>
      <c r="D56" s="76">
        <f t="shared" ref="D56:G56" si="24">SUM(D52:D55)</f>
        <v>222.51690525478764</v>
      </c>
      <c r="E56" s="76">
        <f t="shared" si="24"/>
        <v>239.48098828323188</v>
      </c>
      <c r="F56" s="76">
        <f t="shared" si="24"/>
        <v>225.18736912108594</v>
      </c>
      <c r="G56" s="76">
        <f t="shared" si="24"/>
        <v>229.98967432237546</v>
      </c>
      <c r="I56" s="76">
        <f>SUM(C56:G56)</f>
        <v>1132.8955516143203</v>
      </c>
    </row>
  </sheetData>
  <pageMargins left="0.46" right="0.24" top="0.55000000000000004" bottom="0.64" header="0.24" footer="0.2"/>
  <pageSetup paperSize="8" scale="64" fitToHeight="0" orientation="landscape" r:id="rId1"/>
  <headerFooter alignWithMargins="0">
    <oddFooter>&amp;L&amp;8&amp;F
&amp;A
Printed: &amp;T on &amp;D&amp;C&amp;8Page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A0E52-6295-4813-9A01-B58B5CC94470}">
  <dimension ref="A1:N352"/>
  <sheetViews>
    <sheetView showGridLines="0" tabSelected="1" zoomScaleNormal="100" workbookViewId="0"/>
  </sheetViews>
  <sheetFormatPr defaultColWidth="9.140625" defaultRowHeight="12.75" x14ac:dyDescent="0.2"/>
  <cols>
    <col min="1" max="1" width="9.140625" style="3"/>
    <col min="2" max="2" width="44.85546875" style="3" customWidth="1"/>
    <col min="3" max="3" width="11.42578125" style="3" bestFit="1" customWidth="1"/>
    <col min="4" max="8" width="10.28515625" style="3" bestFit="1" customWidth="1"/>
    <col min="9" max="16384" width="9.140625" style="3"/>
  </cols>
  <sheetData>
    <row r="1" spans="1:13" ht="15" x14ac:dyDescent="0.2">
      <c r="I1" s="21"/>
    </row>
    <row r="2" spans="1:13" ht="18.75" x14ac:dyDescent="0.2">
      <c r="B2" s="6" t="s">
        <v>104</v>
      </c>
      <c r="C2" s="7"/>
      <c r="D2" s="7"/>
      <c r="E2" s="7"/>
      <c r="F2" s="7"/>
      <c r="G2" s="7"/>
      <c r="I2" s="6" t="s">
        <v>105</v>
      </c>
      <c r="J2" s="7"/>
      <c r="K2" s="7"/>
      <c r="L2" s="7"/>
      <c r="M2" s="7"/>
    </row>
    <row r="3" spans="1:13" ht="13.5" thickBot="1" x14ac:dyDescent="0.25">
      <c r="B3" s="8"/>
      <c r="C3" s="50" t="s">
        <v>106</v>
      </c>
      <c r="D3" s="50" t="s">
        <v>107</v>
      </c>
      <c r="E3" s="50" t="s">
        <v>108</v>
      </c>
      <c r="F3" s="50" t="s">
        <v>109</v>
      </c>
      <c r="G3" s="50" t="s">
        <v>110</v>
      </c>
      <c r="H3" s="8"/>
      <c r="I3" s="8"/>
      <c r="J3" s="8"/>
      <c r="K3" s="8"/>
      <c r="L3" s="8"/>
      <c r="M3" s="8"/>
    </row>
    <row r="6" spans="1:13" x14ac:dyDescent="0.2">
      <c r="A6" s="3" t="s">
        <v>43</v>
      </c>
      <c r="B6" s="37" t="s">
        <v>44</v>
      </c>
      <c r="C6" s="42">
        <f>'2-Proposal Overheads'!AJ9</f>
        <v>170.75363154042458</v>
      </c>
      <c r="D6" s="42">
        <f>'2-Proposal Overheads'!AK9</f>
        <v>176.50136876683365</v>
      </c>
      <c r="E6" s="42">
        <f>'2-Proposal Overheads'!AL9</f>
        <v>194.77088442654025</v>
      </c>
      <c r="F6" s="42">
        <f>'2-Proposal Overheads'!AM9</f>
        <v>181.45439795594078</v>
      </c>
      <c r="G6" s="42">
        <f>'2-Proposal Overheads'!AN9</f>
        <v>185.89711832179992</v>
      </c>
      <c r="H6" s="43"/>
      <c r="I6" s="43"/>
      <c r="J6" s="43"/>
      <c r="K6" s="43"/>
      <c r="L6" s="43"/>
      <c r="M6" s="43"/>
    </row>
    <row r="7" spans="1:13" x14ac:dyDescent="0.2">
      <c r="B7" s="38" t="s">
        <v>111</v>
      </c>
      <c r="C7" s="44">
        <f t="shared" ref="C7:C23" si="0">+C$6*I7</f>
        <v>0</v>
      </c>
      <c r="D7" s="44">
        <f t="shared" ref="D7:D23" si="1">+D$6*J7</f>
        <v>0</v>
      </c>
      <c r="E7" s="44">
        <f t="shared" ref="E7:E23" si="2">+E$6*K7</f>
        <v>0</v>
      </c>
      <c r="F7" s="44">
        <f t="shared" ref="F7:F23" si="3">+F$6*L7</f>
        <v>0</v>
      </c>
      <c r="G7" s="44">
        <f t="shared" ref="G7:G23" si="4">+G$6*M7</f>
        <v>0</v>
      </c>
      <c r="H7" s="43"/>
      <c r="I7" s="45">
        <v>0</v>
      </c>
      <c r="J7" s="45">
        <v>0</v>
      </c>
      <c r="K7" s="45">
        <v>0</v>
      </c>
      <c r="L7" s="45">
        <v>0</v>
      </c>
      <c r="M7" s="45">
        <v>0</v>
      </c>
    </row>
    <row r="8" spans="1:13" x14ac:dyDescent="0.2">
      <c r="B8" s="38" t="s">
        <v>112</v>
      </c>
      <c r="C8" s="44">
        <f t="shared" si="0"/>
        <v>0</v>
      </c>
      <c r="D8" s="44">
        <f t="shared" si="1"/>
        <v>0</v>
      </c>
      <c r="E8" s="44">
        <f t="shared" si="2"/>
        <v>0</v>
      </c>
      <c r="F8" s="44">
        <f>+F$6*L8</f>
        <v>0</v>
      </c>
      <c r="G8" s="44">
        <f t="shared" si="4"/>
        <v>0</v>
      </c>
      <c r="H8" s="43"/>
      <c r="I8" s="45">
        <v>0</v>
      </c>
      <c r="J8" s="45">
        <v>0</v>
      </c>
      <c r="K8" s="45">
        <v>0</v>
      </c>
      <c r="L8" s="45">
        <v>0</v>
      </c>
      <c r="M8" s="45">
        <v>0</v>
      </c>
    </row>
    <row r="9" spans="1:13" x14ac:dyDescent="0.2">
      <c r="B9" s="38" t="s">
        <v>113</v>
      </c>
      <c r="C9" s="44">
        <f t="shared" si="0"/>
        <v>92.81183174677345</v>
      </c>
      <c r="D9" s="44">
        <f t="shared" si="1"/>
        <v>96.721973498677386</v>
      </c>
      <c r="E9" s="44">
        <f t="shared" si="2"/>
        <v>105.40727580726643</v>
      </c>
      <c r="F9" s="44">
        <f t="shared" si="3"/>
        <v>101.55492858103135</v>
      </c>
      <c r="G9" s="44">
        <f t="shared" si="4"/>
        <v>107.8160718061726</v>
      </c>
      <c r="H9" s="43"/>
      <c r="I9" s="45">
        <v>0.54354235930145345</v>
      </c>
      <c r="J9" s="45">
        <v>0.54799560011600545</v>
      </c>
      <c r="K9" s="45">
        <v>0.54118599973304438</v>
      </c>
      <c r="L9" s="45">
        <v>0.55967190503528086</v>
      </c>
      <c r="M9" s="45">
        <v>0.57997710120248347</v>
      </c>
    </row>
    <row r="10" spans="1:13" x14ac:dyDescent="0.2">
      <c r="B10" s="38" t="s">
        <v>114</v>
      </c>
      <c r="C10" s="44">
        <f t="shared" si="0"/>
        <v>0.6033136619747721</v>
      </c>
      <c r="D10" s="44">
        <f t="shared" si="1"/>
        <v>0.54550078442525252</v>
      </c>
      <c r="E10" s="44">
        <f t="shared" si="2"/>
        <v>0.59448488856339399</v>
      </c>
      <c r="F10" s="44">
        <f t="shared" si="3"/>
        <v>0.57275809414662771</v>
      </c>
      <c r="G10" s="44">
        <f t="shared" si="4"/>
        <v>0.60807022041088454</v>
      </c>
      <c r="H10" s="43"/>
      <c r="I10" s="45">
        <v>3.5332405907393095E-3</v>
      </c>
      <c r="J10" s="45">
        <v>3.0906320343944975E-3</v>
      </c>
      <c r="K10" s="45">
        <v>3.0522266729635858E-3</v>
      </c>
      <c r="L10" s="45">
        <v>3.1564850485778801E-3</v>
      </c>
      <c r="M10" s="45">
        <v>3.2710040150180043E-3</v>
      </c>
    </row>
    <row r="11" spans="1:13" x14ac:dyDescent="0.2">
      <c r="B11" s="38" t="s">
        <v>115</v>
      </c>
      <c r="C11" s="44">
        <f t="shared" si="0"/>
        <v>28.573526972878703</v>
      </c>
      <c r="D11" s="44">
        <f t="shared" si="1"/>
        <v>27.023139974915996</v>
      </c>
      <c r="E11" s="44">
        <f t="shared" si="2"/>
        <v>31.894990459198826</v>
      </c>
      <c r="F11" s="44">
        <f t="shared" si="3"/>
        <v>29.121111982283161</v>
      </c>
      <c r="G11" s="44">
        <f t="shared" si="4"/>
        <v>27.867229168865787</v>
      </c>
      <c r="H11" s="43"/>
      <c r="I11" s="45">
        <v>0.16733774101966403</v>
      </c>
      <c r="J11" s="45">
        <v>0.15310442159015092</v>
      </c>
      <c r="K11" s="45">
        <v>0.16375645956071189</v>
      </c>
      <c r="L11" s="45">
        <v>0.16048722053765874</v>
      </c>
      <c r="M11" s="45">
        <v>0.14990673024111009</v>
      </c>
    </row>
    <row r="12" spans="1:13" x14ac:dyDescent="0.2">
      <c r="B12" s="38" t="s">
        <v>116</v>
      </c>
      <c r="C12" s="44">
        <f t="shared" si="0"/>
        <v>1.7416676154006125</v>
      </c>
      <c r="D12" s="44">
        <f t="shared" si="1"/>
        <v>5.7277582364651503</v>
      </c>
      <c r="E12" s="44">
        <f t="shared" si="2"/>
        <v>7.4310611070424244</v>
      </c>
      <c r="F12" s="44">
        <f t="shared" si="3"/>
        <v>2.8637904707331381</v>
      </c>
      <c r="G12" s="44">
        <f t="shared" si="4"/>
        <v>0</v>
      </c>
      <c r="H12" s="43"/>
      <c r="I12" s="45">
        <v>1.0199886231926414E-2</v>
      </c>
      <c r="J12" s="45">
        <v>3.2451636361142219E-2</v>
      </c>
      <c r="K12" s="45">
        <v>3.8152833412044819E-2</v>
      </c>
      <c r="L12" s="45">
        <v>1.5782425242889399E-2</v>
      </c>
      <c r="M12" s="45">
        <v>0</v>
      </c>
    </row>
    <row r="13" spans="1:13" x14ac:dyDescent="0.2">
      <c r="B13" s="38" t="s">
        <v>117</v>
      </c>
      <c r="C13" s="44">
        <f t="shared" si="0"/>
        <v>0</v>
      </c>
      <c r="D13" s="44">
        <f t="shared" si="1"/>
        <v>0</v>
      </c>
      <c r="E13" s="44">
        <f t="shared" si="2"/>
        <v>0</v>
      </c>
      <c r="F13" s="44">
        <f t="shared" si="3"/>
        <v>0</v>
      </c>
      <c r="G13" s="44">
        <f t="shared" si="4"/>
        <v>0</v>
      </c>
      <c r="H13" s="43"/>
      <c r="I13" s="45">
        <v>0</v>
      </c>
      <c r="J13" s="45">
        <v>0</v>
      </c>
      <c r="K13" s="45">
        <v>0</v>
      </c>
      <c r="L13" s="45">
        <v>0</v>
      </c>
      <c r="M13" s="45">
        <v>0</v>
      </c>
    </row>
    <row r="14" spans="1:13" x14ac:dyDescent="0.2">
      <c r="B14" s="38" t="s">
        <v>118</v>
      </c>
      <c r="C14" s="44">
        <f t="shared" si="0"/>
        <v>0</v>
      </c>
      <c r="D14" s="44">
        <f t="shared" si="1"/>
        <v>0</v>
      </c>
      <c r="E14" s="44">
        <f t="shared" si="2"/>
        <v>0</v>
      </c>
      <c r="F14" s="44">
        <f t="shared" si="3"/>
        <v>0</v>
      </c>
      <c r="G14" s="44">
        <f t="shared" si="4"/>
        <v>0</v>
      </c>
      <c r="H14" s="43"/>
      <c r="I14" s="45">
        <v>0</v>
      </c>
      <c r="J14" s="45">
        <v>0</v>
      </c>
      <c r="K14" s="45">
        <v>0</v>
      </c>
      <c r="L14" s="45">
        <v>0</v>
      </c>
      <c r="M14" s="45">
        <v>0</v>
      </c>
    </row>
    <row r="15" spans="1:13" x14ac:dyDescent="0.2">
      <c r="B15" s="38" t="s">
        <v>119</v>
      </c>
      <c r="C15" s="44">
        <f t="shared" si="0"/>
        <v>7.6647308418550155</v>
      </c>
      <c r="D15" s="44">
        <f t="shared" si="1"/>
        <v>7.3942631328842987</v>
      </c>
      <c r="E15" s="44">
        <f t="shared" si="2"/>
        <v>7.4080248176105936</v>
      </c>
      <c r="F15" s="44">
        <f t="shared" si="3"/>
        <v>7.1057801055065992</v>
      </c>
      <c r="G15" s="44">
        <f t="shared" si="4"/>
        <v>7.5712343318910253</v>
      </c>
      <c r="H15" s="43"/>
      <c r="I15" s="45">
        <v>4.488765932946176E-2</v>
      </c>
      <c r="J15" s="45">
        <v>4.1893517226217418E-2</v>
      </c>
      <c r="K15" s="45">
        <v>3.8034559628467482E-2</v>
      </c>
      <c r="L15" s="45">
        <v>3.9160142633919322E-2</v>
      </c>
      <c r="M15" s="45">
        <v>4.0728088741992921E-2</v>
      </c>
    </row>
    <row r="16" spans="1:13" x14ac:dyDescent="0.2">
      <c r="B16" s="38" t="s">
        <v>50</v>
      </c>
      <c r="C16" s="44">
        <f t="shared" si="0"/>
        <v>0</v>
      </c>
      <c r="D16" s="44">
        <f t="shared" si="1"/>
        <v>0</v>
      </c>
      <c r="E16" s="44">
        <f t="shared" si="2"/>
        <v>0</v>
      </c>
      <c r="F16" s="44">
        <f t="shared" si="3"/>
        <v>0</v>
      </c>
      <c r="G16" s="44">
        <f t="shared" si="4"/>
        <v>0</v>
      </c>
      <c r="H16" s="43"/>
      <c r="I16" s="45">
        <v>0</v>
      </c>
      <c r="J16" s="45">
        <v>0</v>
      </c>
      <c r="K16" s="45">
        <v>0</v>
      </c>
      <c r="L16" s="45">
        <v>0</v>
      </c>
      <c r="M16" s="45">
        <v>0</v>
      </c>
    </row>
    <row r="17" spans="1:13" x14ac:dyDescent="0.2">
      <c r="B17" s="38" t="s">
        <v>120</v>
      </c>
      <c r="C17" s="44">
        <f t="shared" si="0"/>
        <v>0</v>
      </c>
      <c r="D17" s="44">
        <f t="shared" si="1"/>
        <v>0</v>
      </c>
      <c r="E17" s="44">
        <f t="shared" si="2"/>
        <v>0</v>
      </c>
      <c r="F17" s="44">
        <f t="shared" si="3"/>
        <v>0</v>
      </c>
      <c r="G17" s="44">
        <f t="shared" si="4"/>
        <v>0</v>
      </c>
      <c r="H17" s="43"/>
      <c r="I17" s="45">
        <v>0</v>
      </c>
      <c r="J17" s="45">
        <v>0</v>
      </c>
      <c r="K17" s="45">
        <v>0</v>
      </c>
      <c r="L17" s="45">
        <v>0</v>
      </c>
      <c r="M17" s="45">
        <v>0</v>
      </c>
    </row>
    <row r="18" spans="1:13" x14ac:dyDescent="0.2">
      <c r="B18" s="38" t="s">
        <v>121</v>
      </c>
      <c r="C18" s="44">
        <f t="shared" si="0"/>
        <v>0</v>
      </c>
      <c r="D18" s="44">
        <f t="shared" si="1"/>
        <v>0</v>
      </c>
      <c r="E18" s="44">
        <f t="shared" si="2"/>
        <v>0</v>
      </c>
      <c r="F18" s="44">
        <f t="shared" si="3"/>
        <v>0</v>
      </c>
      <c r="G18" s="44">
        <f t="shared" si="4"/>
        <v>0</v>
      </c>
      <c r="H18" s="43"/>
      <c r="I18" s="45">
        <v>0</v>
      </c>
      <c r="J18" s="45">
        <v>0</v>
      </c>
      <c r="K18" s="45">
        <v>0</v>
      </c>
      <c r="L18" s="45">
        <v>0</v>
      </c>
      <c r="M18" s="45">
        <v>0</v>
      </c>
    </row>
    <row r="19" spans="1:13" x14ac:dyDescent="0.2">
      <c r="B19" s="38" t="s">
        <v>94</v>
      </c>
      <c r="C19" s="44">
        <f t="shared" si="0"/>
        <v>0</v>
      </c>
      <c r="D19" s="44">
        <f t="shared" si="1"/>
        <v>0</v>
      </c>
      <c r="E19" s="44">
        <f t="shared" si="2"/>
        <v>0</v>
      </c>
      <c r="F19" s="44">
        <f t="shared" si="3"/>
        <v>0</v>
      </c>
      <c r="G19" s="44">
        <f t="shared" si="4"/>
        <v>0</v>
      </c>
      <c r="H19" s="43"/>
      <c r="I19" s="45">
        <v>0</v>
      </c>
      <c r="J19" s="45">
        <v>0</v>
      </c>
      <c r="K19" s="45">
        <v>0</v>
      </c>
      <c r="L19" s="45">
        <v>0</v>
      </c>
      <c r="M19" s="45">
        <v>0</v>
      </c>
    </row>
    <row r="20" spans="1:13" x14ac:dyDescent="0.2">
      <c r="B20" s="38" t="s">
        <v>122</v>
      </c>
      <c r="C20" s="44">
        <f t="shared" si="0"/>
        <v>0</v>
      </c>
      <c r="D20" s="44">
        <f t="shared" si="1"/>
        <v>0</v>
      </c>
      <c r="E20" s="44">
        <f t="shared" si="2"/>
        <v>0</v>
      </c>
      <c r="F20" s="44">
        <f t="shared" si="3"/>
        <v>0</v>
      </c>
      <c r="G20" s="44">
        <f t="shared" si="4"/>
        <v>0</v>
      </c>
      <c r="H20" s="43"/>
      <c r="I20" s="45">
        <v>0</v>
      </c>
      <c r="J20" s="45">
        <v>0</v>
      </c>
      <c r="K20" s="45">
        <v>0</v>
      </c>
      <c r="L20" s="45">
        <v>0</v>
      </c>
      <c r="M20" s="45">
        <v>0</v>
      </c>
    </row>
    <row r="21" spans="1:13" x14ac:dyDescent="0.2">
      <c r="B21" s="38" t="s">
        <v>123</v>
      </c>
      <c r="C21" s="44">
        <f t="shared" si="0"/>
        <v>28.551647405473805</v>
      </c>
      <c r="D21" s="44">
        <f t="shared" si="1"/>
        <v>28.91577249334031</v>
      </c>
      <c r="E21" s="44">
        <f t="shared" si="2"/>
        <v>31.547235921898221</v>
      </c>
      <c r="F21" s="44">
        <f t="shared" si="3"/>
        <v>30.442239345418709</v>
      </c>
      <c r="G21" s="44">
        <f t="shared" si="4"/>
        <v>32.335809828282322</v>
      </c>
      <c r="H21" s="43"/>
      <c r="I21" s="45">
        <v>0.16720960572199853</v>
      </c>
      <c r="J21" s="45">
        <v>0.16382746884835417</v>
      </c>
      <c r="K21" s="45">
        <v>0.16197100513653298</v>
      </c>
      <c r="L21" s="45">
        <v>0.16776798847725055</v>
      </c>
      <c r="M21" s="45">
        <v>0.17394465347390134</v>
      </c>
    </row>
    <row r="22" spans="1:13" x14ac:dyDescent="0.2">
      <c r="B22" s="39" t="s">
        <v>124</v>
      </c>
      <c r="C22" s="44">
        <f t="shared" si="0"/>
        <v>6.0053446805225539</v>
      </c>
      <c r="D22" s="44">
        <f t="shared" si="1"/>
        <v>5.4051474150524399</v>
      </c>
      <c r="E22" s="44">
        <f t="shared" si="2"/>
        <v>5.5891073219758329</v>
      </c>
      <c r="F22" s="44">
        <f t="shared" si="3"/>
        <v>5.3604985386027764</v>
      </c>
      <c r="G22" s="44">
        <f t="shared" si="4"/>
        <v>5.3448441792578238</v>
      </c>
      <c r="H22" s="43"/>
      <c r="I22" s="45">
        <v>3.5169645449683075E-2</v>
      </c>
      <c r="J22" s="45">
        <v>3.0623827185118805E-2</v>
      </c>
      <c r="K22" s="45">
        <v>2.8695805014346584E-2</v>
      </c>
      <c r="L22" s="45">
        <v>2.9541849627168403E-2</v>
      </c>
      <c r="M22" s="45">
        <v>2.87516247024634E-2</v>
      </c>
    </row>
    <row r="23" spans="1:13" x14ac:dyDescent="0.2">
      <c r="B23" s="38" t="s">
        <v>125</v>
      </c>
      <c r="C23" s="44">
        <f t="shared" si="0"/>
        <v>4.8015686155456407</v>
      </c>
      <c r="D23" s="44">
        <f t="shared" si="1"/>
        <v>4.7678132310728127</v>
      </c>
      <c r="E23" s="44">
        <f t="shared" si="2"/>
        <v>4.8987041029845075</v>
      </c>
      <c r="F23" s="44">
        <f t="shared" si="3"/>
        <v>4.4332908382184346</v>
      </c>
      <c r="G23" s="44">
        <f t="shared" si="4"/>
        <v>4.3538587869194849</v>
      </c>
      <c r="H23" s="43"/>
      <c r="I23" s="45">
        <v>2.8119862355073293E-2</v>
      </c>
      <c r="J23" s="45">
        <v>2.7012896638616505E-2</v>
      </c>
      <c r="K23" s="45">
        <v>2.5151110841888185E-2</v>
      </c>
      <c r="L23" s="45">
        <v>2.4431983397254935E-2</v>
      </c>
      <c r="M23" s="45">
        <v>2.3420797623030787E-2</v>
      </c>
    </row>
    <row r="24" spans="1:13" x14ac:dyDescent="0.2">
      <c r="B24" s="38"/>
      <c r="C24" s="46"/>
      <c r="D24" s="46"/>
      <c r="E24" s="46"/>
      <c r="F24" s="46"/>
      <c r="G24" s="46"/>
      <c r="H24" s="43"/>
      <c r="I24" s="47"/>
      <c r="J24" s="47"/>
      <c r="K24" s="47"/>
      <c r="L24" s="47"/>
      <c r="M24" s="47"/>
    </row>
    <row r="25" spans="1:13" ht="13.5" thickBot="1" x14ac:dyDescent="0.25">
      <c r="B25" s="40" t="s">
        <v>126</v>
      </c>
      <c r="C25" s="48">
        <f>SUM(C7:C24)</f>
        <v>170.75363154042452</v>
      </c>
      <c r="D25" s="48">
        <f>SUM(D7:D24)</f>
        <v>176.50136876683365</v>
      </c>
      <c r="E25" s="48">
        <f>SUM(E7:E24)</f>
        <v>194.77088442654022</v>
      </c>
      <c r="F25" s="48">
        <f>SUM(F7:F24)</f>
        <v>181.45439795594075</v>
      </c>
      <c r="G25" s="48">
        <f>SUM(G7:G24)</f>
        <v>185.89711832179992</v>
      </c>
      <c r="H25" s="43"/>
      <c r="I25" s="49">
        <v>1</v>
      </c>
      <c r="J25" s="49">
        <v>1</v>
      </c>
      <c r="K25" s="49">
        <v>0.99999999999999978</v>
      </c>
      <c r="L25" s="49">
        <v>1</v>
      </c>
      <c r="M25" s="49">
        <v>1</v>
      </c>
    </row>
    <row r="26" spans="1:13" x14ac:dyDescent="0.2">
      <c r="B26" s="39"/>
      <c r="I26" s="12"/>
      <c r="J26" s="12"/>
      <c r="K26" s="12"/>
      <c r="L26" s="12"/>
      <c r="M26" s="12"/>
    </row>
    <row r="27" spans="1:13" x14ac:dyDescent="0.2">
      <c r="B27" s="39" t="s">
        <v>127</v>
      </c>
      <c r="I27" s="12"/>
      <c r="J27" s="12"/>
      <c r="K27" s="12"/>
      <c r="L27" s="12"/>
      <c r="M27" s="12"/>
    </row>
    <row r="28" spans="1:13" x14ac:dyDescent="0.2">
      <c r="B28" s="41" t="s">
        <v>128</v>
      </c>
      <c r="C28" s="35">
        <f>+C25-C6</f>
        <v>0</v>
      </c>
      <c r="D28" s="35">
        <f>+D25-D6</f>
        <v>0</v>
      </c>
      <c r="E28" s="35">
        <f>+E25-E6</f>
        <v>0</v>
      </c>
      <c r="F28" s="35">
        <f>+F25-F6</f>
        <v>0</v>
      </c>
      <c r="G28" s="35">
        <f>+G25-G6</f>
        <v>0</v>
      </c>
      <c r="I28" s="12"/>
      <c r="J28" s="12"/>
      <c r="K28" s="12"/>
      <c r="L28" s="12"/>
      <c r="M28" s="12"/>
    </row>
    <row r="29" spans="1:13" x14ac:dyDescent="0.2">
      <c r="I29" s="12"/>
      <c r="J29" s="12"/>
      <c r="K29" s="12"/>
      <c r="L29" s="12"/>
      <c r="M29" s="12"/>
    </row>
    <row r="30" spans="1:13" x14ac:dyDescent="0.2">
      <c r="I30" s="12"/>
      <c r="J30" s="12"/>
      <c r="K30" s="12"/>
      <c r="L30" s="12"/>
      <c r="M30" s="12"/>
    </row>
    <row r="31" spans="1:13" x14ac:dyDescent="0.2">
      <c r="A31" s="3" t="s">
        <v>45</v>
      </c>
      <c r="B31" s="37" t="s">
        <v>129</v>
      </c>
      <c r="C31" s="42">
        <f>'2-Proposal Overheads'!AJ10</f>
        <v>16.952301067095334</v>
      </c>
      <c r="D31" s="42">
        <f>'2-Proposal Overheads'!AK10</f>
        <v>14.503486994461149</v>
      </c>
      <c r="E31" s="42">
        <f>'2-Proposal Overheads'!AL10</f>
        <v>14.630317370023159</v>
      </c>
      <c r="F31" s="42">
        <f>'2-Proposal Overheads'!AM10</f>
        <v>14.858582691949206</v>
      </c>
      <c r="G31" s="42">
        <f>'2-Proposal Overheads'!AN10</f>
        <v>15.838217648678134</v>
      </c>
      <c r="H31" s="43"/>
      <c r="I31" s="43"/>
      <c r="J31" s="43"/>
      <c r="K31" s="43"/>
      <c r="L31" s="43"/>
      <c r="M31" s="43"/>
    </row>
    <row r="32" spans="1:13" x14ac:dyDescent="0.2">
      <c r="B32" s="38" t="s">
        <v>111</v>
      </c>
      <c r="C32" s="44">
        <f t="shared" ref="C32:C49" si="5">+C$31*I32</f>
        <v>3.6369557216157284</v>
      </c>
      <c r="D32" s="44">
        <f t="shared" ref="D32:D49" si="6">+D$31*J32</f>
        <v>1.9831855317270706</v>
      </c>
      <c r="E32" s="44">
        <f t="shared" ref="E32:E49" si="7">+E$31*K32</f>
        <v>0.60070454895827108</v>
      </c>
      <c r="F32" s="44">
        <f>+F$31*L32/L$50</f>
        <v>0.86858857957335478</v>
      </c>
      <c r="G32" s="44">
        <f>+G$31*M32/M$50</f>
        <v>2.9081546828131604</v>
      </c>
      <c r="H32" s="43"/>
      <c r="I32" s="45">
        <v>0.21454053389100747</v>
      </c>
      <c r="J32" s="45">
        <v>0.13673853277383879</v>
      </c>
      <c r="K32" s="45">
        <v>4.1058887088060499E-2</v>
      </c>
      <c r="L32" s="45">
        <v>5.5314721692387721E-2</v>
      </c>
      <c r="M32" s="45">
        <v>0.17469029324133606</v>
      </c>
    </row>
    <row r="33" spans="2:14" x14ac:dyDescent="0.2">
      <c r="B33" s="38" t="s">
        <v>112</v>
      </c>
      <c r="C33" s="44">
        <f t="shared" si="5"/>
        <v>0</v>
      </c>
      <c r="D33" s="44">
        <f t="shared" si="6"/>
        <v>0</v>
      </c>
      <c r="E33" s="44">
        <f t="shared" si="7"/>
        <v>0</v>
      </c>
      <c r="F33" s="44">
        <f t="shared" ref="F33:F48" si="8">+F$31*L33/L$50</f>
        <v>0</v>
      </c>
      <c r="G33" s="44">
        <f t="shared" ref="G33:G48" si="9">+G$31*M33/M$50</f>
        <v>0</v>
      </c>
      <c r="H33" s="43"/>
      <c r="I33" s="45">
        <v>0</v>
      </c>
      <c r="J33" s="45">
        <v>0</v>
      </c>
      <c r="K33" s="45">
        <v>0</v>
      </c>
      <c r="L33" s="45">
        <v>0</v>
      </c>
      <c r="M33" s="45">
        <v>0</v>
      </c>
    </row>
    <row r="34" spans="2:14" x14ac:dyDescent="0.2">
      <c r="B34" s="38" t="s">
        <v>113</v>
      </c>
      <c r="C34" s="44">
        <f t="shared" si="5"/>
        <v>3.1489696901604072</v>
      </c>
      <c r="D34" s="44">
        <f t="shared" si="6"/>
        <v>2.1531728630179621</v>
      </c>
      <c r="E34" s="44">
        <f t="shared" si="7"/>
        <v>2.5740716856676795</v>
      </c>
      <c r="F34" s="44">
        <f t="shared" si="8"/>
        <v>2.9542903098341373</v>
      </c>
      <c r="G34" s="44">
        <f t="shared" si="9"/>
        <v>2.9786395808705701</v>
      </c>
      <c r="H34" s="43"/>
      <c r="I34" s="45">
        <v>0.18575470537581495</v>
      </c>
      <c r="J34" s="45">
        <v>0.14845897844016781</v>
      </c>
      <c r="K34" s="45">
        <v>0.17594093282910137</v>
      </c>
      <c r="L34" s="45">
        <v>0.18813941390671057</v>
      </c>
      <c r="M34" s="45">
        <v>0.17892425905598239</v>
      </c>
    </row>
    <row r="35" spans="2:14" x14ac:dyDescent="0.2">
      <c r="B35" s="38" t="s">
        <v>114</v>
      </c>
      <c r="C35" s="44">
        <f t="shared" si="5"/>
        <v>0</v>
      </c>
      <c r="D35" s="44">
        <f t="shared" si="6"/>
        <v>0</v>
      </c>
      <c r="E35" s="44">
        <f t="shared" si="7"/>
        <v>0</v>
      </c>
      <c r="F35" s="44">
        <f t="shared" si="8"/>
        <v>0</v>
      </c>
      <c r="G35" s="44">
        <f t="shared" si="9"/>
        <v>0</v>
      </c>
      <c r="H35" s="43"/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4" x14ac:dyDescent="0.2">
      <c r="B36" s="38" t="s">
        <v>115</v>
      </c>
      <c r="C36" s="44">
        <f t="shared" si="5"/>
        <v>1.4910684294468153</v>
      </c>
      <c r="D36" s="44">
        <f t="shared" si="6"/>
        <v>1.0241212058019156</v>
      </c>
      <c r="E36" s="44">
        <f t="shared" si="7"/>
        <v>1.7494202653872459</v>
      </c>
      <c r="F36" s="44">
        <f t="shared" si="8"/>
        <v>1.3096899898896039</v>
      </c>
      <c r="G36" s="44">
        <f t="shared" si="9"/>
        <v>0.41768828478465497</v>
      </c>
      <c r="H36" s="43"/>
      <c r="I36" s="45">
        <v>8.7956698240866021E-2</v>
      </c>
      <c r="J36" s="45">
        <v>7.06120677181305E-2</v>
      </c>
      <c r="K36" s="45">
        <v>0.11957500450207094</v>
      </c>
      <c r="L36" s="45">
        <v>8.3405583492283678E-2</v>
      </c>
      <c r="M36" s="45">
        <v>2.5090167790497098E-2</v>
      </c>
    </row>
    <row r="37" spans="2:14" x14ac:dyDescent="0.2">
      <c r="B37" s="38" t="s">
        <v>116</v>
      </c>
      <c r="C37" s="44">
        <f t="shared" si="5"/>
        <v>2.0624708765355249</v>
      </c>
      <c r="D37" s="44">
        <f t="shared" si="6"/>
        <v>2.5204294429674197</v>
      </c>
      <c r="E37" s="44">
        <f t="shared" si="7"/>
        <v>0.93003818325556897</v>
      </c>
      <c r="F37" s="44">
        <f t="shared" si="8"/>
        <v>0</v>
      </c>
      <c r="G37" s="44">
        <f t="shared" si="9"/>
        <v>0</v>
      </c>
      <c r="H37" s="43"/>
      <c r="I37" s="45">
        <v>0.12166318120309999</v>
      </c>
      <c r="J37" s="45">
        <v>0.17378092895384167</v>
      </c>
      <c r="K37" s="45">
        <v>6.3569241851251568E-2</v>
      </c>
      <c r="L37" s="45">
        <v>0</v>
      </c>
      <c r="M37" s="45">
        <v>0</v>
      </c>
    </row>
    <row r="38" spans="2:14" x14ac:dyDescent="0.2">
      <c r="B38" s="38" t="s">
        <v>117</v>
      </c>
      <c r="C38" s="44">
        <f t="shared" si="5"/>
        <v>3.7537387035024725</v>
      </c>
      <c r="D38" s="44">
        <f t="shared" si="6"/>
        <v>3.9453849731713158</v>
      </c>
      <c r="E38" s="44">
        <f t="shared" si="7"/>
        <v>5.1639513857816288</v>
      </c>
      <c r="F38" s="44">
        <f t="shared" si="8"/>
        <v>5.5546103521305445</v>
      </c>
      <c r="G38" s="44">
        <f t="shared" si="9"/>
        <v>5.5343697733966781</v>
      </c>
      <c r="H38" s="43"/>
      <c r="I38" s="45">
        <v>0.22142945011686552</v>
      </c>
      <c r="J38" s="45">
        <v>0.27203009694689628</v>
      </c>
      <c r="K38" s="45">
        <v>0.3529623626868359</v>
      </c>
      <c r="L38" s="45">
        <v>0.35373677822091204</v>
      </c>
      <c r="M38" s="45">
        <v>0.33244472322408652</v>
      </c>
    </row>
    <row r="39" spans="2:14" x14ac:dyDescent="0.2">
      <c r="B39" s="38" t="s">
        <v>118</v>
      </c>
      <c r="C39" s="44">
        <f t="shared" si="5"/>
        <v>0</v>
      </c>
      <c r="D39" s="44">
        <f t="shared" si="6"/>
        <v>0</v>
      </c>
      <c r="E39" s="44">
        <f t="shared" si="7"/>
        <v>0</v>
      </c>
      <c r="F39" s="44">
        <f t="shared" si="8"/>
        <v>0</v>
      </c>
      <c r="G39" s="44">
        <f t="shared" si="9"/>
        <v>0</v>
      </c>
      <c r="H39" s="43"/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4" x14ac:dyDescent="0.2">
      <c r="B40" s="38" t="s">
        <v>119</v>
      </c>
      <c r="C40" s="44">
        <f t="shared" si="5"/>
        <v>0</v>
      </c>
      <c r="D40" s="44">
        <f t="shared" si="6"/>
        <v>0</v>
      </c>
      <c r="E40" s="44">
        <f t="shared" si="7"/>
        <v>0</v>
      </c>
      <c r="F40" s="44">
        <f t="shared" si="8"/>
        <v>0</v>
      </c>
      <c r="G40" s="44">
        <f t="shared" si="9"/>
        <v>0</v>
      </c>
      <c r="H40" s="43"/>
      <c r="I40" s="45">
        <v>0</v>
      </c>
      <c r="J40" s="45">
        <v>0</v>
      </c>
      <c r="K40" s="45">
        <v>0</v>
      </c>
      <c r="L40" s="45">
        <v>0</v>
      </c>
      <c r="M40" s="45">
        <v>0</v>
      </c>
    </row>
    <row r="41" spans="2:14" x14ac:dyDescent="0.2">
      <c r="B41" s="38" t="s">
        <v>50</v>
      </c>
      <c r="C41" s="44">
        <f t="shared" si="5"/>
        <v>0</v>
      </c>
      <c r="D41" s="44">
        <f t="shared" si="6"/>
        <v>0</v>
      </c>
      <c r="E41" s="44">
        <f t="shared" si="7"/>
        <v>0</v>
      </c>
      <c r="F41" s="44">
        <f t="shared" si="8"/>
        <v>0</v>
      </c>
      <c r="G41" s="44">
        <f t="shared" si="9"/>
        <v>0</v>
      </c>
      <c r="H41" s="43"/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4" x14ac:dyDescent="0.2">
      <c r="B42" s="38" t="s">
        <v>120</v>
      </c>
      <c r="C42" s="44">
        <f t="shared" si="5"/>
        <v>0</v>
      </c>
      <c r="D42" s="44">
        <f t="shared" si="6"/>
        <v>0</v>
      </c>
      <c r="E42" s="44">
        <f t="shared" si="7"/>
        <v>0</v>
      </c>
      <c r="F42" s="44">
        <f t="shared" si="8"/>
        <v>0</v>
      </c>
      <c r="G42" s="44">
        <f t="shared" si="9"/>
        <v>0</v>
      </c>
      <c r="H42" s="43"/>
      <c r="I42" s="45">
        <v>0</v>
      </c>
      <c r="J42" s="45">
        <v>0</v>
      </c>
      <c r="K42" s="45">
        <v>0</v>
      </c>
      <c r="L42" s="45">
        <v>0</v>
      </c>
      <c r="M42" s="45">
        <v>0</v>
      </c>
    </row>
    <row r="43" spans="2:14" ht="15" x14ac:dyDescent="0.25">
      <c r="B43" s="38" t="s">
        <v>121</v>
      </c>
      <c r="C43" s="44">
        <f t="shared" si="5"/>
        <v>0</v>
      </c>
      <c r="D43" s="44">
        <f t="shared" si="6"/>
        <v>0</v>
      </c>
      <c r="E43" s="44">
        <f t="shared" si="7"/>
        <v>0</v>
      </c>
      <c r="F43" s="44">
        <f t="shared" si="8"/>
        <v>0</v>
      </c>
      <c r="G43" s="44">
        <f t="shared" si="9"/>
        <v>0</v>
      </c>
      <c r="H43" s="43"/>
      <c r="I43" s="45"/>
      <c r="J43" s="45"/>
      <c r="K43" s="45"/>
      <c r="L43" s="45"/>
      <c r="M43" s="45"/>
      <c r="N43" s="81" t="s">
        <v>130</v>
      </c>
    </row>
    <row r="44" spans="2:14" x14ac:dyDescent="0.2">
      <c r="B44" s="38" t="s">
        <v>94</v>
      </c>
      <c r="C44" s="44">
        <f t="shared" si="5"/>
        <v>0</v>
      </c>
      <c r="D44" s="44">
        <f t="shared" si="6"/>
        <v>0</v>
      </c>
      <c r="E44" s="44">
        <f t="shared" si="7"/>
        <v>0</v>
      </c>
      <c r="F44" s="44">
        <f t="shared" si="8"/>
        <v>0</v>
      </c>
      <c r="G44" s="44">
        <f t="shared" si="9"/>
        <v>0</v>
      </c>
      <c r="H44" s="43"/>
      <c r="I44" s="45">
        <v>0</v>
      </c>
      <c r="J44" s="45">
        <v>0</v>
      </c>
      <c r="K44" s="45">
        <v>0</v>
      </c>
      <c r="L44" s="45">
        <v>0</v>
      </c>
      <c r="M44" s="45">
        <v>0</v>
      </c>
    </row>
    <row r="45" spans="2:14" x14ac:dyDescent="0.2">
      <c r="B45" s="38" t="s">
        <v>122</v>
      </c>
      <c r="C45" s="44">
        <f t="shared" si="5"/>
        <v>0</v>
      </c>
      <c r="D45" s="44">
        <f t="shared" si="6"/>
        <v>0</v>
      </c>
      <c r="E45" s="44">
        <f t="shared" si="7"/>
        <v>0</v>
      </c>
      <c r="F45" s="44">
        <f t="shared" si="8"/>
        <v>0</v>
      </c>
      <c r="G45" s="44">
        <f t="shared" si="9"/>
        <v>0</v>
      </c>
      <c r="H45" s="43"/>
      <c r="I45" s="45">
        <v>0</v>
      </c>
      <c r="J45" s="45">
        <v>0</v>
      </c>
      <c r="K45" s="45">
        <v>0</v>
      </c>
      <c r="L45" s="45">
        <v>0</v>
      </c>
      <c r="M45" s="45">
        <v>0</v>
      </c>
    </row>
    <row r="46" spans="2:14" x14ac:dyDescent="0.2">
      <c r="B46" s="38" t="s">
        <v>123</v>
      </c>
      <c r="C46" s="44">
        <f t="shared" si="5"/>
        <v>0</v>
      </c>
      <c r="D46" s="44">
        <f t="shared" si="6"/>
        <v>0</v>
      </c>
      <c r="E46" s="44">
        <f t="shared" si="7"/>
        <v>0</v>
      </c>
      <c r="F46" s="44">
        <f t="shared" si="8"/>
        <v>0</v>
      </c>
      <c r="G46" s="44">
        <f t="shared" si="9"/>
        <v>0</v>
      </c>
      <c r="H46" s="43"/>
      <c r="I46" s="45">
        <v>0</v>
      </c>
      <c r="J46" s="45">
        <v>0</v>
      </c>
      <c r="K46" s="45">
        <v>0</v>
      </c>
      <c r="L46" s="45">
        <v>0</v>
      </c>
      <c r="M46" s="45">
        <v>0</v>
      </c>
    </row>
    <row r="47" spans="2:14" x14ac:dyDescent="0.2">
      <c r="B47" s="39" t="s">
        <v>124</v>
      </c>
      <c r="C47" s="44">
        <f t="shared" si="5"/>
        <v>1.1907693331666176</v>
      </c>
      <c r="D47" s="44">
        <f t="shared" si="6"/>
        <v>1.1983057551493725</v>
      </c>
      <c r="E47" s="44">
        <f t="shared" si="7"/>
        <v>1.5043960414700563</v>
      </c>
      <c r="F47" s="44">
        <f t="shared" si="8"/>
        <v>1.9931248910586068</v>
      </c>
      <c r="G47" s="44">
        <f t="shared" si="9"/>
        <v>1.9109239028897962</v>
      </c>
      <c r="H47" s="43"/>
      <c r="I47" s="45">
        <v>7.0242342231516777E-2</v>
      </c>
      <c r="J47" s="45">
        <v>8.262190710461581E-2</v>
      </c>
      <c r="K47" s="45">
        <v>0.10282730055825678</v>
      </c>
      <c r="L47" s="45">
        <v>0.12692907924397431</v>
      </c>
      <c r="M47" s="45">
        <v>0.11478751764152421</v>
      </c>
    </row>
    <row r="48" spans="2:14" x14ac:dyDescent="0.2">
      <c r="B48" s="38" t="s">
        <v>125</v>
      </c>
      <c r="C48" s="44">
        <f t="shared" si="5"/>
        <v>1.6683283126677655</v>
      </c>
      <c r="D48" s="44">
        <f t="shared" si="6"/>
        <v>1.6788872226260914</v>
      </c>
      <c r="E48" s="44">
        <f t="shared" si="7"/>
        <v>2.1077352595027055</v>
      </c>
      <c r="F48" s="44">
        <f t="shared" si="8"/>
        <v>2.1782785694629583</v>
      </c>
      <c r="G48" s="44">
        <f t="shared" si="9"/>
        <v>2.0884414239232747</v>
      </c>
      <c r="H48" s="43"/>
      <c r="I48" s="45">
        <v>9.8413088940829119E-2</v>
      </c>
      <c r="J48" s="45">
        <v>0.11575748806250903</v>
      </c>
      <c r="K48" s="45">
        <v>0.1440662704844228</v>
      </c>
      <c r="L48" s="45">
        <v>0.13872030518467138</v>
      </c>
      <c r="M48" s="45">
        <v>0.12545083895248549</v>
      </c>
    </row>
    <row r="49" spans="1:13" x14ac:dyDescent="0.2">
      <c r="B49" s="38"/>
      <c r="C49" s="46">
        <f t="shared" si="5"/>
        <v>0</v>
      </c>
      <c r="D49" s="46">
        <f t="shared" si="6"/>
        <v>0</v>
      </c>
      <c r="E49" s="46">
        <f t="shared" si="7"/>
        <v>0</v>
      </c>
      <c r="F49" s="46">
        <f t="shared" ref="F49" si="10">+F$31*L49</f>
        <v>0</v>
      </c>
      <c r="G49" s="46">
        <f t="shared" ref="G49" si="11">+G$31*M49</f>
        <v>0</v>
      </c>
      <c r="H49" s="43"/>
      <c r="I49" s="47"/>
      <c r="J49" s="47"/>
      <c r="K49" s="47"/>
      <c r="L49" s="47"/>
      <c r="M49" s="47"/>
    </row>
    <row r="50" spans="1:13" ht="13.5" thickBot="1" x14ac:dyDescent="0.25">
      <c r="B50" s="40" t="s">
        <v>126</v>
      </c>
      <c r="C50" s="48">
        <f>SUM(C32:C49)</f>
        <v>16.95230106709533</v>
      </c>
      <c r="D50" s="48">
        <f>SUM(D32:D49)</f>
        <v>14.503486994461147</v>
      </c>
      <c r="E50" s="48">
        <f>SUM(E32:E49)</f>
        <v>14.630317370023155</v>
      </c>
      <c r="F50" s="48">
        <f>SUM(F32:F49)</f>
        <v>14.858582691949206</v>
      </c>
      <c r="G50" s="48">
        <f>SUM(G32:G49)</f>
        <v>15.838217648678135</v>
      </c>
      <c r="H50" s="43"/>
      <c r="I50" s="49">
        <f>SUM(I32:I49)</f>
        <v>1</v>
      </c>
      <c r="J50" s="49">
        <f t="shared" ref="J50:M50" si="12">SUM(J32:J49)</f>
        <v>1</v>
      </c>
      <c r="K50" s="49">
        <f t="shared" si="12"/>
        <v>0.99999999999999989</v>
      </c>
      <c r="L50" s="49">
        <f t="shared" si="12"/>
        <v>0.94624588174093971</v>
      </c>
      <c r="M50" s="49">
        <f t="shared" si="12"/>
        <v>0.95138779990591171</v>
      </c>
    </row>
    <row r="51" spans="1:13" x14ac:dyDescent="0.2">
      <c r="B51" s="39"/>
      <c r="I51" s="12"/>
      <c r="J51" s="12"/>
      <c r="K51" s="12"/>
      <c r="L51" s="12"/>
      <c r="M51" s="12"/>
    </row>
    <row r="52" spans="1:13" x14ac:dyDescent="0.2">
      <c r="B52" s="39" t="s">
        <v>127</v>
      </c>
      <c r="I52" s="12"/>
      <c r="J52" s="12"/>
      <c r="K52" s="12"/>
      <c r="L52" s="12"/>
      <c r="M52" s="12"/>
    </row>
    <row r="53" spans="1:13" x14ac:dyDescent="0.2">
      <c r="B53" s="41" t="s">
        <v>128</v>
      </c>
      <c r="C53" s="35">
        <f>+C50-C31</f>
        <v>0</v>
      </c>
      <c r="D53" s="35">
        <f>+D50-D31</f>
        <v>0</v>
      </c>
      <c r="E53" s="35">
        <f>+E50-E31</f>
        <v>0</v>
      </c>
      <c r="F53" s="35">
        <f>+F50-F31</f>
        <v>0</v>
      </c>
      <c r="G53" s="35">
        <f>+G50-G31</f>
        <v>0</v>
      </c>
      <c r="I53" s="12"/>
      <c r="J53" s="12"/>
      <c r="K53" s="12"/>
      <c r="L53" s="12"/>
      <c r="M53" s="12"/>
    </row>
    <row r="54" spans="1:13" x14ac:dyDescent="0.2">
      <c r="I54" s="12"/>
      <c r="J54" s="12"/>
      <c r="K54" s="12"/>
      <c r="L54" s="12"/>
      <c r="M54" s="12"/>
    </row>
    <row r="55" spans="1:13" x14ac:dyDescent="0.2">
      <c r="A55" s="3" t="s">
        <v>47</v>
      </c>
      <c r="B55" s="37" t="s">
        <v>48</v>
      </c>
      <c r="C55" s="42">
        <f>'2-Proposal Overheads'!AJ11</f>
        <v>13.681038477296092</v>
      </c>
      <c r="D55" s="42">
        <f>'2-Proposal Overheads'!AK11</f>
        <v>13.45336674889252</v>
      </c>
      <c r="E55" s="42">
        <f>'2-Proposal Overheads'!AL11</f>
        <v>13.851105416280731</v>
      </c>
      <c r="F55" s="42">
        <f>'2-Proposal Overheads'!AM11</f>
        <v>14.10238657536466</v>
      </c>
      <c r="G55" s="42">
        <f>'2-Proposal Overheads'!AN11</f>
        <v>13.611236876854411</v>
      </c>
      <c r="H55" s="43"/>
      <c r="I55" s="43"/>
      <c r="J55" s="43"/>
      <c r="K55" s="43"/>
      <c r="L55" s="43"/>
      <c r="M55" s="43"/>
    </row>
    <row r="56" spans="1:13" x14ac:dyDescent="0.2">
      <c r="B56" s="38" t="s">
        <v>111</v>
      </c>
      <c r="C56" s="44">
        <f t="shared" ref="C56:C73" si="13">+C$55*I56</f>
        <v>0</v>
      </c>
      <c r="D56" s="44">
        <f t="shared" ref="D56:D73" si="14">+D$55*J56</f>
        <v>0</v>
      </c>
      <c r="E56" s="44">
        <f t="shared" ref="E56:E73" si="15">+E$55*K56</f>
        <v>0</v>
      </c>
      <c r="F56" s="44">
        <f t="shared" ref="F56:F73" si="16">+F$55*L56</f>
        <v>0</v>
      </c>
      <c r="G56" s="44">
        <f t="shared" ref="G56:G73" si="17">+G$55*M56</f>
        <v>0</v>
      </c>
      <c r="H56" s="43"/>
      <c r="I56" s="45">
        <v>0</v>
      </c>
      <c r="J56" s="45">
        <v>0</v>
      </c>
      <c r="K56" s="45">
        <v>0</v>
      </c>
      <c r="L56" s="45">
        <v>0</v>
      </c>
      <c r="M56" s="45">
        <v>0</v>
      </c>
    </row>
    <row r="57" spans="1:13" x14ac:dyDescent="0.2">
      <c r="B57" s="38" t="s">
        <v>112</v>
      </c>
      <c r="C57" s="44">
        <f t="shared" si="13"/>
        <v>0</v>
      </c>
      <c r="D57" s="44">
        <f t="shared" si="14"/>
        <v>0</v>
      </c>
      <c r="E57" s="44">
        <f t="shared" si="15"/>
        <v>0</v>
      </c>
      <c r="F57" s="44">
        <f t="shared" si="16"/>
        <v>0</v>
      </c>
      <c r="G57" s="44">
        <f t="shared" si="17"/>
        <v>0</v>
      </c>
      <c r="H57" s="43"/>
      <c r="I57" s="45">
        <v>0</v>
      </c>
      <c r="J57" s="45">
        <v>0</v>
      </c>
      <c r="K57" s="45">
        <v>0</v>
      </c>
      <c r="L57" s="45">
        <v>0</v>
      </c>
      <c r="M57" s="45">
        <v>0</v>
      </c>
    </row>
    <row r="58" spans="1:13" x14ac:dyDescent="0.2">
      <c r="B58" s="38" t="s">
        <v>113</v>
      </c>
      <c r="C58" s="44">
        <f t="shared" si="13"/>
        <v>10.935626043453212</v>
      </c>
      <c r="D58" s="44">
        <f t="shared" si="14"/>
        <v>10.712660131821091</v>
      </c>
      <c r="E58" s="44">
        <f t="shared" si="15"/>
        <v>11.060309876751939</v>
      </c>
      <c r="F58" s="44">
        <f t="shared" si="16"/>
        <v>11.324520229933668</v>
      </c>
      <c r="G58" s="44">
        <f t="shared" si="17"/>
        <v>10.333152100412006</v>
      </c>
      <c r="H58" s="43"/>
      <c r="I58" s="45">
        <v>0.79932719008144471</v>
      </c>
      <c r="J58" s="45">
        <v>0.79628098540485825</v>
      </c>
      <c r="K58" s="45">
        <v>0.79851459824654414</v>
      </c>
      <c r="L58" s="45">
        <v>0.80302154315613339</v>
      </c>
      <c r="M58" s="45">
        <v>0.75916334377982131</v>
      </c>
    </row>
    <row r="59" spans="1:13" x14ac:dyDescent="0.2">
      <c r="B59" s="38" t="s">
        <v>114</v>
      </c>
      <c r="C59" s="44">
        <f t="shared" si="13"/>
        <v>0.72482388047452062</v>
      </c>
      <c r="D59" s="44">
        <f t="shared" si="14"/>
        <v>0.72323964585717282</v>
      </c>
      <c r="E59" s="44">
        <f t="shared" si="15"/>
        <v>0.72615761274379409</v>
      </c>
      <c r="F59" s="44">
        <f t="shared" si="16"/>
        <v>0.71515425947946698</v>
      </c>
      <c r="G59" s="44">
        <f t="shared" si="17"/>
        <v>0.65150492879132815</v>
      </c>
      <c r="H59" s="43"/>
      <c r="I59" s="45">
        <v>5.2980179953252653E-2</v>
      </c>
      <c r="J59" s="45">
        <v>5.3759007641467134E-2</v>
      </c>
      <c r="K59" s="45">
        <v>5.242596824728956E-2</v>
      </c>
      <c r="L59" s="45">
        <v>5.0711576771605732E-2</v>
      </c>
      <c r="M59" s="45">
        <v>4.7865225966289442E-2</v>
      </c>
    </row>
    <row r="60" spans="1:13" x14ac:dyDescent="0.2">
      <c r="B60" s="38" t="s">
        <v>115</v>
      </c>
      <c r="C60" s="44">
        <f t="shared" si="13"/>
        <v>0</v>
      </c>
      <c r="D60" s="44">
        <f t="shared" si="14"/>
        <v>0</v>
      </c>
      <c r="E60" s="44">
        <f t="shared" si="15"/>
        <v>0</v>
      </c>
      <c r="F60" s="44">
        <f t="shared" si="16"/>
        <v>0</v>
      </c>
      <c r="G60" s="44">
        <f t="shared" si="17"/>
        <v>0</v>
      </c>
      <c r="H60" s="43"/>
      <c r="I60" s="45">
        <v>0</v>
      </c>
      <c r="J60" s="45">
        <v>0</v>
      </c>
      <c r="K60" s="45">
        <v>0</v>
      </c>
      <c r="L60" s="45">
        <v>0</v>
      </c>
      <c r="M60" s="45">
        <v>0</v>
      </c>
    </row>
    <row r="61" spans="1:13" x14ac:dyDescent="0.2">
      <c r="B61" s="38" t="s">
        <v>116</v>
      </c>
      <c r="C61" s="44">
        <f t="shared" si="13"/>
        <v>0</v>
      </c>
      <c r="D61" s="44">
        <f t="shared" si="14"/>
        <v>0</v>
      </c>
      <c r="E61" s="44">
        <f t="shared" si="15"/>
        <v>0</v>
      </c>
      <c r="F61" s="44">
        <f t="shared" si="16"/>
        <v>0</v>
      </c>
      <c r="G61" s="44">
        <f t="shared" si="17"/>
        <v>0</v>
      </c>
      <c r="H61" s="43"/>
      <c r="I61" s="45">
        <v>0</v>
      </c>
      <c r="J61" s="45">
        <v>0</v>
      </c>
      <c r="K61" s="45">
        <v>0</v>
      </c>
      <c r="L61" s="45">
        <v>0</v>
      </c>
      <c r="M61" s="45">
        <v>0</v>
      </c>
    </row>
    <row r="62" spans="1:13" x14ac:dyDescent="0.2">
      <c r="B62" s="38" t="s">
        <v>117</v>
      </c>
      <c r="C62" s="44">
        <f t="shared" si="13"/>
        <v>0</v>
      </c>
      <c r="D62" s="44">
        <f t="shared" si="14"/>
        <v>0</v>
      </c>
      <c r="E62" s="44">
        <f t="shared" si="15"/>
        <v>0</v>
      </c>
      <c r="F62" s="44">
        <f t="shared" si="16"/>
        <v>0</v>
      </c>
      <c r="G62" s="44">
        <f t="shared" si="17"/>
        <v>0</v>
      </c>
      <c r="H62" s="43"/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1:13" x14ac:dyDescent="0.2">
      <c r="B63" s="38" t="s">
        <v>118</v>
      </c>
      <c r="C63" s="44">
        <f t="shared" si="13"/>
        <v>2.0205885533683596</v>
      </c>
      <c r="D63" s="44">
        <f t="shared" si="14"/>
        <v>2.0174669712142559</v>
      </c>
      <c r="E63" s="44">
        <f t="shared" si="15"/>
        <v>2.0646379267849988</v>
      </c>
      <c r="F63" s="44">
        <f t="shared" si="16"/>
        <v>2.0627120859515262</v>
      </c>
      <c r="G63" s="44">
        <f t="shared" si="17"/>
        <v>2.6265798476510755</v>
      </c>
      <c r="H63" s="43"/>
      <c r="I63" s="45">
        <v>0.14769262996530266</v>
      </c>
      <c r="J63" s="45">
        <v>0.14996000695367451</v>
      </c>
      <c r="K63" s="45">
        <v>0.14905943350616638</v>
      </c>
      <c r="L63" s="45">
        <v>0.14626688007226099</v>
      </c>
      <c r="M63" s="45">
        <v>0.19297143025388919</v>
      </c>
    </row>
    <row r="64" spans="1:13" x14ac:dyDescent="0.2">
      <c r="B64" s="38" t="s">
        <v>119</v>
      </c>
      <c r="C64" s="44">
        <f t="shared" si="13"/>
        <v>0</v>
      </c>
      <c r="D64" s="44">
        <f t="shared" si="14"/>
        <v>0</v>
      </c>
      <c r="E64" s="44">
        <f t="shared" si="15"/>
        <v>0</v>
      </c>
      <c r="F64" s="44">
        <f t="shared" si="16"/>
        <v>0</v>
      </c>
      <c r="G64" s="44">
        <f t="shared" si="17"/>
        <v>0</v>
      </c>
      <c r="H64" s="43"/>
      <c r="I64" s="45">
        <v>0</v>
      </c>
      <c r="J64" s="45">
        <v>0</v>
      </c>
      <c r="K64" s="45">
        <v>0</v>
      </c>
      <c r="L64" s="45">
        <v>0</v>
      </c>
      <c r="M64" s="45">
        <v>0</v>
      </c>
    </row>
    <row r="65" spans="1:13" x14ac:dyDescent="0.2">
      <c r="B65" s="38" t="s">
        <v>50</v>
      </c>
      <c r="C65" s="44">
        <f t="shared" si="13"/>
        <v>0</v>
      </c>
      <c r="D65" s="44">
        <f t="shared" si="14"/>
        <v>0</v>
      </c>
      <c r="E65" s="44">
        <f t="shared" si="15"/>
        <v>0</v>
      </c>
      <c r="F65" s="44">
        <f t="shared" si="16"/>
        <v>0</v>
      </c>
      <c r="G65" s="44">
        <f t="shared" si="17"/>
        <v>0</v>
      </c>
      <c r="H65" s="43"/>
      <c r="I65" s="45">
        <v>0</v>
      </c>
      <c r="J65" s="45">
        <v>0</v>
      </c>
      <c r="K65" s="45">
        <v>0</v>
      </c>
      <c r="L65" s="45">
        <v>0</v>
      </c>
      <c r="M65" s="45">
        <v>0</v>
      </c>
    </row>
    <row r="66" spans="1:13" x14ac:dyDescent="0.2">
      <c r="B66" s="38" t="s">
        <v>120</v>
      </c>
      <c r="C66" s="44">
        <f t="shared" si="13"/>
        <v>0</v>
      </c>
      <c r="D66" s="44">
        <f t="shared" si="14"/>
        <v>0</v>
      </c>
      <c r="E66" s="44">
        <f t="shared" si="15"/>
        <v>0</v>
      </c>
      <c r="F66" s="44">
        <f t="shared" si="16"/>
        <v>0</v>
      </c>
      <c r="G66" s="44">
        <f t="shared" si="17"/>
        <v>0</v>
      </c>
      <c r="H66" s="43"/>
      <c r="I66" s="45">
        <v>0</v>
      </c>
      <c r="J66" s="45">
        <v>0</v>
      </c>
      <c r="K66" s="45">
        <v>0</v>
      </c>
      <c r="L66" s="45">
        <v>0</v>
      </c>
      <c r="M66" s="45">
        <v>0</v>
      </c>
    </row>
    <row r="67" spans="1:13" x14ac:dyDescent="0.2">
      <c r="B67" s="38" t="s">
        <v>121</v>
      </c>
      <c r="C67" s="44">
        <f t="shared" si="13"/>
        <v>0</v>
      </c>
      <c r="D67" s="44">
        <f t="shared" si="14"/>
        <v>0</v>
      </c>
      <c r="E67" s="44">
        <f t="shared" si="15"/>
        <v>0</v>
      </c>
      <c r="F67" s="44">
        <f t="shared" si="16"/>
        <v>0</v>
      </c>
      <c r="G67" s="44">
        <f t="shared" si="17"/>
        <v>0</v>
      </c>
      <c r="H67" s="43"/>
      <c r="I67" s="45">
        <v>0</v>
      </c>
      <c r="J67" s="45">
        <v>0</v>
      </c>
      <c r="K67" s="45">
        <v>0</v>
      </c>
      <c r="L67" s="45">
        <v>0</v>
      </c>
      <c r="M67" s="45">
        <v>0</v>
      </c>
    </row>
    <row r="68" spans="1:13" x14ac:dyDescent="0.2">
      <c r="B68" s="38" t="s">
        <v>94</v>
      </c>
      <c r="C68" s="44">
        <f t="shared" si="13"/>
        <v>0</v>
      </c>
      <c r="D68" s="44">
        <f t="shared" si="14"/>
        <v>0</v>
      </c>
      <c r="E68" s="44">
        <f t="shared" si="15"/>
        <v>0</v>
      </c>
      <c r="F68" s="44">
        <f t="shared" si="16"/>
        <v>0</v>
      </c>
      <c r="G68" s="44">
        <f t="shared" si="17"/>
        <v>0</v>
      </c>
      <c r="H68" s="43"/>
      <c r="I68" s="45">
        <v>0</v>
      </c>
      <c r="J68" s="45">
        <v>0</v>
      </c>
      <c r="K68" s="45">
        <v>0</v>
      </c>
      <c r="L68" s="45">
        <v>0</v>
      </c>
      <c r="M68" s="45">
        <v>0</v>
      </c>
    </row>
    <row r="69" spans="1:13" x14ac:dyDescent="0.2">
      <c r="B69" s="38" t="s">
        <v>122</v>
      </c>
      <c r="C69" s="44">
        <f t="shared" si="13"/>
        <v>0</v>
      </c>
      <c r="D69" s="44">
        <f t="shared" si="14"/>
        <v>0</v>
      </c>
      <c r="E69" s="44">
        <f t="shared" si="15"/>
        <v>0</v>
      </c>
      <c r="F69" s="44">
        <f t="shared" si="16"/>
        <v>0</v>
      </c>
      <c r="G69" s="44">
        <f t="shared" si="17"/>
        <v>0</v>
      </c>
      <c r="H69" s="43"/>
      <c r="I69" s="45">
        <v>0</v>
      </c>
      <c r="J69" s="45">
        <v>0</v>
      </c>
      <c r="K69" s="45">
        <v>0</v>
      </c>
      <c r="L69" s="45">
        <v>0</v>
      </c>
      <c r="M69" s="45">
        <v>0</v>
      </c>
    </row>
    <row r="70" spans="1:13" x14ac:dyDescent="0.2">
      <c r="B70" s="38" t="s">
        <v>123</v>
      </c>
      <c r="C70" s="44">
        <f t="shared" si="13"/>
        <v>0</v>
      </c>
      <c r="D70" s="44">
        <f t="shared" si="14"/>
        <v>0</v>
      </c>
      <c r="E70" s="44">
        <f t="shared" si="15"/>
        <v>0</v>
      </c>
      <c r="F70" s="44">
        <f t="shared" si="16"/>
        <v>0</v>
      </c>
      <c r="G70" s="44">
        <f t="shared" si="17"/>
        <v>0</v>
      </c>
      <c r="H70" s="43"/>
      <c r="I70" s="45">
        <v>0</v>
      </c>
      <c r="J70" s="45">
        <v>0</v>
      </c>
      <c r="K70" s="45">
        <v>0</v>
      </c>
      <c r="L70" s="45">
        <v>0</v>
      </c>
      <c r="M70" s="45">
        <v>0</v>
      </c>
    </row>
    <row r="71" spans="1:13" x14ac:dyDescent="0.2">
      <c r="B71" s="39" t="s">
        <v>124</v>
      </c>
      <c r="C71" s="44">
        <f t="shared" si="13"/>
        <v>0</v>
      </c>
      <c r="D71" s="44">
        <f t="shared" si="14"/>
        <v>0</v>
      </c>
      <c r="E71" s="44">
        <f t="shared" si="15"/>
        <v>0</v>
      </c>
      <c r="F71" s="44">
        <f t="shared" si="16"/>
        <v>0</v>
      </c>
      <c r="G71" s="44">
        <f t="shared" si="17"/>
        <v>0</v>
      </c>
      <c r="H71" s="43"/>
      <c r="I71" s="45">
        <v>0</v>
      </c>
      <c r="J71" s="45">
        <v>0</v>
      </c>
      <c r="K71" s="45">
        <v>0</v>
      </c>
      <c r="L71" s="45">
        <v>0</v>
      </c>
      <c r="M71" s="45">
        <v>0</v>
      </c>
    </row>
    <row r="72" spans="1:13" x14ac:dyDescent="0.2">
      <c r="B72" s="38" t="s">
        <v>125</v>
      </c>
      <c r="C72" s="44">
        <f t="shared" si="13"/>
        <v>0</v>
      </c>
      <c r="D72" s="44">
        <f t="shared" si="14"/>
        <v>0</v>
      </c>
      <c r="E72" s="44">
        <f t="shared" si="15"/>
        <v>0</v>
      </c>
      <c r="F72" s="44">
        <f t="shared" si="16"/>
        <v>0</v>
      </c>
      <c r="G72" s="44">
        <f t="shared" si="17"/>
        <v>0</v>
      </c>
      <c r="H72" s="43"/>
      <c r="I72" s="45">
        <v>0</v>
      </c>
      <c r="J72" s="45">
        <v>0</v>
      </c>
      <c r="K72" s="45">
        <v>0</v>
      </c>
      <c r="L72" s="45">
        <v>0</v>
      </c>
      <c r="M72" s="45">
        <v>0</v>
      </c>
    </row>
    <row r="73" spans="1:13" x14ac:dyDescent="0.2">
      <c r="B73" s="38"/>
      <c r="C73" s="46">
        <f t="shared" si="13"/>
        <v>0</v>
      </c>
      <c r="D73" s="46">
        <f t="shared" si="14"/>
        <v>0</v>
      </c>
      <c r="E73" s="46">
        <f t="shared" si="15"/>
        <v>0</v>
      </c>
      <c r="F73" s="46">
        <f t="shared" si="16"/>
        <v>0</v>
      </c>
      <c r="G73" s="46">
        <f t="shared" si="17"/>
        <v>0</v>
      </c>
      <c r="H73" s="43"/>
      <c r="I73" s="47"/>
      <c r="J73" s="47"/>
      <c r="K73" s="47"/>
      <c r="L73" s="47"/>
      <c r="M73" s="47"/>
    </row>
    <row r="74" spans="1:13" ht="13.5" thickBot="1" x14ac:dyDescent="0.25">
      <c r="B74" s="40" t="s">
        <v>126</v>
      </c>
      <c r="C74" s="48">
        <f>SUM(C56:C73)</f>
        <v>13.681038477296092</v>
      </c>
      <c r="D74" s="48">
        <f>SUM(D56:D73)</f>
        <v>13.45336674889252</v>
      </c>
      <c r="E74" s="48">
        <f>SUM(E56:E73)</f>
        <v>13.851105416280731</v>
      </c>
      <c r="F74" s="48">
        <f>SUM(F56:F73)</f>
        <v>14.102386575364662</v>
      </c>
      <c r="G74" s="48">
        <f>SUM(G56:G73)</f>
        <v>13.611236876854409</v>
      </c>
      <c r="H74" s="43"/>
      <c r="I74" s="49">
        <v>1</v>
      </c>
      <c r="J74" s="49">
        <v>0.99999999999999989</v>
      </c>
      <c r="K74" s="49">
        <v>1</v>
      </c>
      <c r="L74" s="49">
        <v>1.0000000000000002</v>
      </c>
      <c r="M74" s="49">
        <v>0.99999999999999989</v>
      </c>
    </row>
    <row r="75" spans="1:13" x14ac:dyDescent="0.2">
      <c r="B75" s="39"/>
      <c r="I75" s="12"/>
      <c r="J75" s="12"/>
      <c r="K75" s="12"/>
      <c r="L75" s="12"/>
      <c r="M75" s="12"/>
    </row>
    <row r="76" spans="1:13" x14ac:dyDescent="0.2">
      <c r="B76" s="39" t="s">
        <v>127</v>
      </c>
      <c r="I76" s="12"/>
      <c r="J76" s="12"/>
      <c r="K76" s="12"/>
      <c r="L76" s="12"/>
      <c r="M76" s="12"/>
    </row>
    <row r="77" spans="1:13" x14ac:dyDescent="0.2">
      <c r="B77" s="41" t="s">
        <v>128</v>
      </c>
      <c r="C77" s="35">
        <f>+C74-C55</f>
        <v>0</v>
      </c>
      <c r="D77" s="35">
        <f>+D74-D55</f>
        <v>0</v>
      </c>
      <c r="E77" s="35">
        <f>+E74-E55</f>
        <v>0</v>
      </c>
      <c r="F77" s="35">
        <f>+F74-F55</f>
        <v>0</v>
      </c>
      <c r="G77" s="35">
        <f>+G74-G55</f>
        <v>0</v>
      </c>
      <c r="I77" s="12"/>
      <c r="J77" s="12"/>
      <c r="K77" s="12"/>
      <c r="L77" s="12"/>
      <c r="M77" s="12"/>
    </row>
    <row r="78" spans="1:13" x14ac:dyDescent="0.2">
      <c r="I78" s="12"/>
      <c r="J78" s="12"/>
      <c r="K78" s="12"/>
      <c r="L78" s="12"/>
      <c r="M78" s="12"/>
    </row>
    <row r="79" spans="1:13" x14ac:dyDescent="0.2">
      <c r="A79" s="3" t="s">
        <v>49</v>
      </c>
      <c r="B79" s="37" t="s">
        <v>50</v>
      </c>
      <c r="C79" s="42">
        <f>'2-Proposal Overheads'!AJ12</f>
        <v>0</v>
      </c>
      <c r="D79" s="42">
        <f>'2-Proposal Overheads'!AK56</f>
        <v>0</v>
      </c>
      <c r="E79" s="42">
        <f>'2-Proposal Overheads'!AL56</f>
        <v>0</v>
      </c>
      <c r="F79" s="42">
        <f>'2-Proposal Overheads'!AM56</f>
        <v>0</v>
      </c>
      <c r="G79" s="42">
        <f>'2-Proposal Overheads'!AN56</f>
        <v>0</v>
      </c>
      <c r="H79" s="43"/>
      <c r="I79" s="43"/>
      <c r="J79" s="43"/>
      <c r="K79" s="43"/>
      <c r="L79" s="43"/>
      <c r="M79" s="43"/>
    </row>
    <row r="80" spans="1:13" x14ac:dyDescent="0.2">
      <c r="B80" s="38" t="s">
        <v>111</v>
      </c>
      <c r="C80" s="44"/>
      <c r="D80" s="44"/>
      <c r="E80" s="44"/>
      <c r="F80" s="44"/>
      <c r="G80" s="44"/>
      <c r="H80" s="43"/>
      <c r="I80" s="45">
        <v>0</v>
      </c>
      <c r="J80" s="45">
        <v>0</v>
      </c>
      <c r="K80" s="45">
        <v>0</v>
      </c>
      <c r="L80" s="45">
        <v>0</v>
      </c>
      <c r="M80" s="45">
        <v>0</v>
      </c>
    </row>
    <row r="81" spans="2:13" x14ac:dyDescent="0.2">
      <c r="B81" s="38" t="s">
        <v>112</v>
      </c>
      <c r="C81" s="44"/>
      <c r="D81" s="44"/>
      <c r="E81" s="44"/>
      <c r="F81" s="44"/>
      <c r="G81" s="44"/>
      <c r="H81" s="43"/>
      <c r="I81" s="45">
        <v>0</v>
      </c>
      <c r="J81" s="45">
        <v>0</v>
      </c>
      <c r="K81" s="45">
        <v>0</v>
      </c>
      <c r="L81" s="45">
        <v>0</v>
      </c>
      <c r="M81" s="45">
        <v>0</v>
      </c>
    </row>
    <row r="82" spans="2:13" x14ac:dyDescent="0.2">
      <c r="B82" s="38" t="s">
        <v>113</v>
      </c>
      <c r="C82" s="44"/>
      <c r="D82" s="44"/>
      <c r="E82" s="44"/>
      <c r="F82" s="44"/>
      <c r="G82" s="44"/>
      <c r="H82" s="43"/>
      <c r="I82" s="45">
        <v>0.7694809301640867</v>
      </c>
      <c r="J82" s="45">
        <v>0.76578884345804044</v>
      </c>
      <c r="K82" s="45">
        <v>0.76871037247048768</v>
      </c>
      <c r="L82" s="45">
        <v>0.77406895945452059</v>
      </c>
      <c r="M82" s="45">
        <v>0.75285566923406833</v>
      </c>
    </row>
    <row r="83" spans="2:13" x14ac:dyDescent="0.2">
      <c r="B83" s="38" t="s">
        <v>114</v>
      </c>
      <c r="C83" s="44"/>
      <c r="D83" s="44"/>
      <c r="E83" s="44"/>
      <c r="F83" s="44"/>
      <c r="G83" s="44"/>
      <c r="H83" s="43"/>
      <c r="I83" s="45">
        <v>0.15411760650810116</v>
      </c>
      <c r="J83" s="45">
        <v>0.15662149296046993</v>
      </c>
      <c r="K83" s="45">
        <v>0.153942792833687</v>
      </c>
      <c r="L83" s="45">
        <v>0.15017313502985211</v>
      </c>
      <c r="M83" s="45">
        <v>0.14639873762677749</v>
      </c>
    </row>
    <row r="84" spans="2:13" x14ac:dyDescent="0.2">
      <c r="B84" s="38" t="s">
        <v>115</v>
      </c>
      <c r="C84" s="44"/>
      <c r="D84" s="44"/>
      <c r="E84" s="44"/>
      <c r="F84" s="44"/>
      <c r="G84" s="44"/>
      <c r="H84" s="43"/>
      <c r="I84" s="45">
        <v>0</v>
      </c>
      <c r="J84" s="45">
        <v>0</v>
      </c>
      <c r="K84" s="45">
        <v>0</v>
      </c>
      <c r="L84" s="45">
        <v>0</v>
      </c>
      <c r="M84" s="45">
        <v>0</v>
      </c>
    </row>
    <row r="85" spans="2:13" x14ac:dyDescent="0.2">
      <c r="B85" s="38" t="s">
        <v>116</v>
      </c>
      <c r="C85" s="44"/>
      <c r="D85" s="44"/>
      <c r="E85" s="44"/>
      <c r="F85" s="44"/>
      <c r="G85" s="44"/>
      <c r="H85" s="43"/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x14ac:dyDescent="0.2">
      <c r="B86" s="38" t="s">
        <v>117</v>
      </c>
      <c r="C86" s="44"/>
      <c r="D86" s="44"/>
      <c r="E86" s="44"/>
      <c r="F86" s="44"/>
      <c r="G86" s="44"/>
      <c r="H86" s="43"/>
      <c r="I86" s="45">
        <v>0</v>
      </c>
      <c r="J86" s="45">
        <v>0</v>
      </c>
      <c r="K86" s="45">
        <v>0</v>
      </c>
      <c r="L86" s="45">
        <v>0</v>
      </c>
      <c r="M86" s="45">
        <v>0</v>
      </c>
    </row>
    <row r="87" spans="2:13" x14ac:dyDescent="0.2">
      <c r="B87" s="38" t="s">
        <v>118</v>
      </c>
      <c r="C87" s="44"/>
      <c r="D87" s="44"/>
      <c r="E87" s="44"/>
      <c r="F87" s="44"/>
      <c r="G87" s="44"/>
      <c r="H87" s="43"/>
      <c r="I87" s="45">
        <v>7.6401463327812197E-2</v>
      </c>
      <c r="J87" s="45">
        <v>7.7589663581489693E-2</v>
      </c>
      <c r="K87" s="45">
        <v>7.7346834695825303E-2</v>
      </c>
      <c r="L87" s="45">
        <v>7.5757905515627222E-2</v>
      </c>
      <c r="M87" s="45">
        <v>0.10074559313915422</v>
      </c>
    </row>
    <row r="88" spans="2:13" x14ac:dyDescent="0.2">
      <c r="B88" s="38" t="s">
        <v>119</v>
      </c>
      <c r="C88" s="44"/>
      <c r="D88" s="44"/>
      <c r="E88" s="44"/>
      <c r="F88" s="44"/>
      <c r="G88" s="44"/>
      <c r="H88" s="43"/>
      <c r="I88" s="45">
        <v>0</v>
      </c>
      <c r="J88" s="45">
        <v>0</v>
      </c>
      <c r="K88" s="45">
        <v>0</v>
      </c>
      <c r="L88" s="45">
        <v>0</v>
      </c>
      <c r="M88" s="45">
        <v>0</v>
      </c>
    </row>
    <row r="89" spans="2:13" x14ac:dyDescent="0.2">
      <c r="B89" s="38" t="s">
        <v>50</v>
      </c>
      <c r="C89" s="44"/>
      <c r="D89" s="44"/>
      <c r="E89" s="44"/>
      <c r="F89" s="44"/>
      <c r="G89" s="44"/>
      <c r="H89" s="43"/>
      <c r="I89" s="45">
        <v>0</v>
      </c>
      <c r="J89" s="45">
        <v>0</v>
      </c>
      <c r="K89" s="45">
        <v>0</v>
      </c>
      <c r="L89" s="45">
        <v>0</v>
      </c>
      <c r="M89" s="45">
        <v>0</v>
      </c>
    </row>
    <row r="90" spans="2:13" x14ac:dyDescent="0.2">
      <c r="B90" s="38" t="s">
        <v>120</v>
      </c>
      <c r="C90" s="44"/>
      <c r="D90" s="44"/>
      <c r="E90" s="44"/>
      <c r="F90" s="44"/>
      <c r="G90" s="44"/>
      <c r="H90" s="43"/>
      <c r="I90" s="45">
        <v>0</v>
      </c>
      <c r="J90" s="45">
        <v>0</v>
      </c>
      <c r="K90" s="45">
        <v>0</v>
      </c>
      <c r="L90" s="45">
        <v>0</v>
      </c>
      <c r="M90" s="45">
        <v>0</v>
      </c>
    </row>
    <row r="91" spans="2:13" x14ac:dyDescent="0.2">
      <c r="B91" s="38" t="s">
        <v>121</v>
      </c>
      <c r="C91" s="44"/>
      <c r="D91" s="44"/>
      <c r="E91" s="44"/>
      <c r="F91" s="44"/>
      <c r="G91" s="44"/>
      <c r="H91" s="43"/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x14ac:dyDescent="0.2">
      <c r="B92" s="38" t="s">
        <v>94</v>
      </c>
      <c r="C92" s="44"/>
      <c r="D92" s="44"/>
      <c r="E92" s="44"/>
      <c r="F92" s="44"/>
      <c r="G92" s="44"/>
      <c r="H92" s="43"/>
      <c r="I92" s="45">
        <v>0</v>
      </c>
      <c r="J92" s="45">
        <v>0</v>
      </c>
      <c r="K92" s="45">
        <v>0</v>
      </c>
      <c r="L92" s="45">
        <v>0</v>
      </c>
      <c r="M92" s="45">
        <v>0</v>
      </c>
    </row>
    <row r="93" spans="2:13" x14ac:dyDescent="0.2">
      <c r="B93" s="38" t="s">
        <v>122</v>
      </c>
      <c r="C93" s="44"/>
      <c r="D93" s="44"/>
      <c r="E93" s="44"/>
      <c r="F93" s="44"/>
      <c r="G93" s="44"/>
      <c r="H93" s="43"/>
      <c r="I93" s="45">
        <v>0</v>
      </c>
      <c r="J93" s="45">
        <v>0</v>
      </c>
      <c r="K93" s="45">
        <v>0</v>
      </c>
      <c r="L93" s="45">
        <v>0</v>
      </c>
      <c r="M93" s="45">
        <v>0</v>
      </c>
    </row>
    <row r="94" spans="2:13" x14ac:dyDescent="0.2">
      <c r="B94" s="38" t="s">
        <v>123</v>
      </c>
      <c r="C94" s="44"/>
      <c r="D94" s="44"/>
      <c r="E94" s="44"/>
      <c r="F94" s="44"/>
      <c r="G94" s="44"/>
      <c r="H94" s="43"/>
      <c r="I94" s="45">
        <v>0</v>
      </c>
      <c r="J94" s="45">
        <v>0</v>
      </c>
      <c r="K94" s="45">
        <v>0</v>
      </c>
      <c r="L94" s="45">
        <v>0</v>
      </c>
      <c r="M94" s="45">
        <v>0</v>
      </c>
    </row>
    <row r="95" spans="2:13" x14ac:dyDescent="0.2">
      <c r="B95" s="39" t="s">
        <v>124</v>
      </c>
      <c r="C95" s="44"/>
      <c r="D95" s="44"/>
      <c r="E95" s="44"/>
      <c r="F95" s="44"/>
      <c r="G95" s="44"/>
      <c r="H95" s="43"/>
      <c r="I95" s="45">
        <v>0</v>
      </c>
      <c r="J95" s="45">
        <v>0</v>
      </c>
      <c r="K95" s="45">
        <v>0</v>
      </c>
      <c r="L95" s="45">
        <v>0</v>
      </c>
      <c r="M95" s="45">
        <v>0</v>
      </c>
    </row>
    <row r="96" spans="2:13" x14ac:dyDescent="0.2">
      <c r="B96" s="38" t="s">
        <v>125</v>
      </c>
      <c r="C96" s="44"/>
      <c r="D96" s="44"/>
      <c r="E96" s="44"/>
      <c r="F96" s="44"/>
      <c r="G96" s="44"/>
      <c r="H96" s="43"/>
      <c r="I96" s="45">
        <v>0</v>
      </c>
      <c r="J96" s="45">
        <v>0</v>
      </c>
      <c r="K96" s="45">
        <v>0</v>
      </c>
      <c r="L96" s="45">
        <v>0</v>
      </c>
      <c r="M96" s="45">
        <v>0</v>
      </c>
    </row>
    <row r="97" spans="1:13" x14ac:dyDescent="0.2">
      <c r="B97" s="38"/>
      <c r="C97" s="46"/>
      <c r="D97" s="46"/>
      <c r="E97" s="46"/>
      <c r="F97" s="46"/>
      <c r="G97" s="46"/>
      <c r="H97" s="43"/>
      <c r="I97" s="47"/>
      <c r="J97" s="47"/>
      <c r="K97" s="47"/>
      <c r="L97" s="47"/>
      <c r="M97" s="47"/>
    </row>
    <row r="98" spans="1:13" ht="13.5" thickBot="1" x14ac:dyDescent="0.25">
      <c r="B98" s="40" t="s">
        <v>126</v>
      </c>
      <c r="C98" s="48">
        <f>SUM(C80:C97)</f>
        <v>0</v>
      </c>
      <c r="D98" s="48">
        <f>SUM(D80:D97)</f>
        <v>0</v>
      </c>
      <c r="E98" s="48">
        <f>SUM(E80:E97)</f>
        <v>0</v>
      </c>
      <c r="F98" s="48">
        <f>SUM(F80:F97)</f>
        <v>0</v>
      </c>
      <c r="G98" s="48">
        <f>SUM(G80:G97)</f>
        <v>0</v>
      </c>
      <c r="H98" s="43"/>
      <c r="I98" s="49">
        <v>1</v>
      </c>
      <c r="J98" s="49">
        <v>1</v>
      </c>
      <c r="K98" s="49">
        <v>1</v>
      </c>
      <c r="L98" s="49">
        <v>0.99999999999999989</v>
      </c>
      <c r="M98" s="49">
        <v>1</v>
      </c>
    </row>
    <row r="99" spans="1:13" x14ac:dyDescent="0.2">
      <c r="B99" s="39"/>
      <c r="I99" s="12"/>
      <c r="J99" s="12"/>
      <c r="K99" s="12"/>
      <c r="L99" s="12"/>
      <c r="M99" s="12"/>
    </row>
    <row r="100" spans="1:13" x14ac:dyDescent="0.2">
      <c r="B100" s="39" t="s">
        <v>127</v>
      </c>
      <c r="I100" s="12"/>
      <c r="J100" s="12"/>
      <c r="K100" s="12"/>
      <c r="L100" s="12"/>
      <c r="M100" s="12"/>
    </row>
    <row r="101" spans="1:13" x14ac:dyDescent="0.2">
      <c r="B101" s="41" t="s">
        <v>128</v>
      </c>
      <c r="C101" s="35">
        <f>+C98-C79</f>
        <v>0</v>
      </c>
      <c r="D101" s="35">
        <f>+D98-D79</f>
        <v>0</v>
      </c>
      <c r="E101" s="35">
        <f>+E98-E79</f>
        <v>0</v>
      </c>
      <c r="F101" s="35">
        <f>+F98-F79</f>
        <v>0</v>
      </c>
      <c r="G101" s="35">
        <f>+G98-G79</f>
        <v>0</v>
      </c>
      <c r="I101" s="12"/>
      <c r="J101" s="12"/>
      <c r="K101" s="12"/>
      <c r="L101" s="12"/>
      <c r="M101" s="12"/>
    </row>
    <row r="102" spans="1:13" x14ac:dyDescent="0.2">
      <c r="I102" s="12"/>
      <c r="J102" s="12"/>
      <c r="K102" s="12"/>
      <c r="L102" s="12"/>
      <c r="M102" s="12"/>
    </row>
    <row r="103" spans="1:13" x14ac:dyDescent="0.2">
      <c r="A103" s="3" t="s">
        <v>51</v>
      </c>
      <c r="B103" s="37" t="s">
        <v>52</v>
      </c>
      <c r="C103" s="42">
        <f>'2-Proposal Overheads'!AJ13</f>
        <v>1.0782432399521651</v>
      </c>
      <c r="D103" s="42">
        <f>'2-Proposal Overheads'!AK13</f>
        <v>1.0858731129836725</v>
      </c>
      <c r="E103" s="42">
        <f>'2-Proposal Overheads'!AL13</f>
        <v>1.1414289515701401</v>
      </c>
      <c r="F103" s="42">
        <f>'2-Proposal Overheads'!AM13</f>
        <v>1.0887502550409864</v>
      </c>
      <c r="G103" s="42">
        <f>'2-Proposal Overheads'!AN13</f>
        <v>1.10843454313139</v>
      </c>
      <c r="H103" s="43"/>
      <c r="I103" s="43"/>
      <c r="J103" s="43"/>
      <c r="K103" s="43"/>
      <c r="L103" s="43"/>
      <c r="M103" s="43"/>
    </row>
    <row r="104" spans="1:13" x14ac:dyDescent="0.2">
      <c r="B104" s="38" t="s">
        <v>111</v>
      </c>
      <c r="C104" s="44">
        <f t="shared" ref="C104:C121" si="18">+C$103*I104</f>
        <v>0.68688087878434223</v>
      </c>
      <c r="D104" s="44">
        <f t="shared" ref="D104:D121" si="19">+D$103*J104</f>
        <v>0.69174139049330252</v>
      </c>
      <c r="E104" s="44">
        <f t="shared" ref="E104:E121" si="20">+E$103*K104</f>
        <v>0.72713251729653372</v>
      </c>
      <c r="F104" s="44">
        <f t="shared" ref="F104:F121" si="21">+F$103*L104</f>
        <v>0.69357423654462846</v>
      </c>
      <c r="G104" s="44">
        <f t="shared" ref="G104:G121" si="22">+G$103*M104</f>
        <v>0.70611385710592256</v>
      </c>
      <c r="H104" s="43"/>
      <c r="I104" s="45">
        <v>0.63703703703703707</v>
      </c>
      <c r="J104" s="45">
        <v>0.63703703703703707</v>
      </c>
      <c r="K104" s="45">
        <v>0.63703703703703707</v>
      </c>
      <c r="L104" s="45">
        <v>0.63703703703703707</v>
      </c>
      <c r="M104" s="45">
        <v>0.63703703703703707</v>
      </c>
    </row>
    <row r="105" spans="1:13" x14ac:dyDescent="0.2">
      <c r="B105" s="38" t="s">
        <v>112</v>
      </c>
      <c r="C105" s="44">
        <f t="shared" si="18"/>
        <v>0</v>
      </c>
      <c r="D105" s="44">
        <f t="shared" si="19"/>
        <v>0</v>
      </c>
      <c r="E105" s="44">
        <f t="shared" si="20"/>
        <v>0</v>
      </c>
      <c r="F105" s="44">
        <f t="shared" si="21"/>
        <v>0</v>
      </c>
      <c r="G105" s="44">
        <f t="shared" si="22"/>
        <v>0</v>
      </c>
      <c r="H105" s="43"/>
      <c r="I105" s="45">
        <v>0</v>
      </c>
      <c r="J105" s="45">
        <v>0</v>
      </c>
      <c r="K105" s="45">
        <v>0</v>
      </c>
      <c r="L105" s="45">
        <v>0</v>
      </c>
      <c r="M105" s="45">
        <v>0</v>
      </c>
    </row>
    <row r="106" spans="1:13" x14ac:dyDescent="0.2">
      <c r="B106" s="38" t="s">
        <v>113</v>
      </c>
      <c r="C106" s="44">
        <f t="shared" si="18"/>
        <v>0.24759659584086754</v>
      </c>
      <c r="D106" s="44">
        <f t="shared" si="19"/>
        <v>0.24934864075921367</v>
      </c>
      <c r="E106" s="44">
        <f t="shared" si="20"/>
        <v>0.26210590739758771</v>
      </c>
      <c r="F106" s="44">
        <f t="shared" si="21"/>
        <v>0.25000931782422653</v>
      </c>
      <c r="G106" s="44">
        <f t="shared" si="22"/>
        <v>0.25452941360794884</v>
      </c>
      <c r="H106" s="43"/>
      <c r="I106" s="45">
        <v>0.22962962962962963</v>
      </c>
      <c r="J106" s="45">
        <v>0.22962962962962963</v>
      </c>
      <c r="K106" s="45">
        <v>0.22962962962962963</v>
      </c>
      <c r="L106" s="45">
        <v>0.22962962962962963</v>
      </c>
      <c r="M106" s="45">
        <v>0.22962962962962963</v>
      </c>
    </row>
    <row r="107" spans="1:13" x14ac:dyDescent="0.2">
      <c r="B107" s="38" t="s">
        <v>114</v>
      </c>
      <c r="C107" s="44">
        <f t="shared" si="18"/>
        <v>0</v>
      </c>
      <c r="D107" s="44">
        <f t="shared" si="19"/>
        <v>0</v>
      </c>
      <c r="E107" s="44">
        <f t="shared" si="20"/>
        <v>0</v>
      </c>
      <c r="F107" s="44">
        <f t="shared" si="21"/>
        <v>0</v>
      </c>
      <c r="G107" s="44">
        <f t="shared" si="22"/>
        <v>0</v>
      </c>
      <c r="H107" s="43"/>
      <c r="I107" s="45">
        <v>0</v>
      </c>
      <c r="J107" s="45">
        <v>0</v>
      </c>
      <c r="K107" s="45">
        <v>0</v>
      </c>
      <c r="L107" s="45">
        <v>0</v>
      </c>
      <c r="M107" s="45">
        <v>0</v>
      </c>
    </row>
    <row r="108" spans="1:13" x14ac:dyDescent="0.2">
      <c r="B108" s="38" t="s">
        <v>115</v>
      </c>
      <c r="C108" s="44">
        <f t="shared" si="18"/>
        <v>0</v>
      </c>
      <c r="D108" s="44">
        <f t="shared" si="19"/>
        <v>0</v>
      </c>
      <c r="E108" s="44">
        <f t="shared" si="20"/>
        <v>0</v>
      </c>
      <c r="F108" s="44">
        <f t="shared" si="21"/>
        <v>0</v>
      </c>
      <c r="G108" s="44">
        <f t="shared" si="22"/>
        <v>0</v>
      </c>
      <c r="H108" s="43"/>
      <c r="I108" s="45">
        <v>0</v>
      </c>
      <c r="J108" s="45">
        <v>0</v>
      </c>
      <c r="K108" s="45">
        <v>0</v>
      </c>
      <c r="L108" s="45">
        <v>0</v>
      </c>
      <c r="M108" s="45">
        <v>0</v>
      </c>
    </row>
    <row r="109" spans="1:13" x14ac:dyDescent="0.2">
      <c r="B109" s="38" t="s">
        <v>116</v>
      </c>
      <c r="C109" s="44">
        <f t="shared" si="18"/>
        <v>0</v>
      </c>
      <c r="D109" s="44">
        <f t="shared" si="19"/>
        <v>0</v>
      </c>
      <c r="E109" s="44">
        <f t="shared" si="20"/>
        <v>0</v>
      </c>
      <c r="F109" s="44">
        <f t="shared" si="21"/>
        <v>0</v>
      </c>
      <c r="G109" s="44">
        <f t="shared" si="22"/>
        <v>0</v>
      </c>
      <c r="H109" s="43"/>
      <c r="I109" s="45">
        <v>0</v>
      </c>
      <c r="J109" s="45">
        <v>0</v>
      </c>
      <c r="K109" s="45">
        <v>0</v>
      </c>
      <c r="L109" s="45">
        <v>0</v>
      </c>
      <c r="M109" s="45">
        <v>0</v>
      </c>
    </row>
    <row r="110" spans="1:13" x14ac:dyDescent="0.2">
      <c r="B110" s="38" t="s">
        <v>117</v>
      </c>
      <c r="C110" s="44">
        <f t="shared" si="18"/>
        <v>0</v>
      </c>
      <c r="D110" s="44">
        <f t="shared" si="19"/>
        <v>0</v>
      </c>
      <c r="E110" s="44">
        <f t="shared" si="20"/>
        <v>0</v>
      </c>
      <c r="F110" s="44">
        <f t="shared" si="21"/>
        <v>0</v>
      </c>
      <c r="G110" s="44">
        <f t="shared" si="22"/>
        <v>0</v>
      </c>
      <c r="H110" s="43"/>
      <c r="I110" s="45">
        <v>0</v>
      </c>
      <c r="J110" s="45">
        <v>0</v>
      </c>
      <c r="K110" s="45">
        <v>0</v>
      </c>
      <c r="L110" s="45">
        <v>0</v>
      </c>
      <c r="M110" s="45">
        <v>0</v>
      </c>
    </row>
    <row r="111" spans="1:13" x14ac:dyDescent="0.2">
      <c r="B111" s="38" t="s">
        <v>118</v>
      </c>
      <c r="C111" s="44">
        <f t="shared" si="18"/>
        <v>0</v>
      </c>
      <c r="D111" s="44">
        <f t="shared" si="19"/>
        <v>0</v>
      </c>
      <c r="E111" s="44">
        <f t="shared" si="20"/>
        <v>0</v>
      </c>
      <c r="F111" s="44">
        <f t="shared" si="21"/>
        <v>0</v>
      </c>
      <c r="G111" s="44">
        <f t="shared" si="22"/>
        <v>0</v>
      </c>
      <c r="H111" s="43"/>
      <c r="I111" s="45">
        <v>0</v>
      </c>
      <c r="J111" s="45">
        <v>0</v>
      </c>
      <c r="K111" s="45">
        <v>0</v>
      </c>
      <c r="L111" s="45">
        <v>0</v>
      </c>
      <c r="M111" s="45">
        <v>0</v>
      </c>
    </row>
    <row r="112" spans="1:13" x14ac:dyDescent="0.2">
      <c r="B112" s="38" t="s">
        <v>119</v>
      </c>
      <c r="C112" s="44">
        <f t="shared" si="18"/>
        <v>0</v>
      </c>
      <c r="D112" s="44">
        <f t="shared" si="19"/>
        <v>0</v>
      </c>
      <c r="E112" s="44">
        <f t="shared" si="20"/>
        <v>0</v>
      </c>
      <c r="F112" s="44">
        <f t="shared" si="21"/>
        <v>0</v>
      </c>
      <c r="G112" s="44">
        <f t="shared" si="22"/>
        <v>0</v>
      </c>
      <c r="H112" s="43"/>
      <c r="I112" s="45">
        <v>0</v>
      </c>
      <c r="J112" s="45">
        <v>0</v>
      </c>
      <c r="K112" s="45">
        <v>0</v>
      </c>
      <c r="L112" s="45">
        <v>0</v>
      </c>
      <c r="M112" s="45">
        <v>0</v>
      </c>
    </row>
    <row r="113" spans="1:13" x14ac:dyDescent="0.2">
      <c r="B113" s="38" t="s">
        <v>50</v>
      </c>
      <c r="C113" s="44">
        <f t="shared" si="18"/>
        <v>0</v>
      </c>
      <c r="D113" s="44">
        <f t="shared" si="19"/>
        <v>0</v>
      </c>
      <c r="E113" s="44">
        <f t="shared" si="20"/>
        <v>0</v>
      </c>
      <c r="F113" s="44">
        <f t="shared" si="21"/>
        <v>0</v>
      </c>
      <c r="G113" s="44">
        <f t="shared" si="22"/>
        <v>0</v>
      </c>
      <c r="H113" s="43"/>
      <c r="I113" s="45">
        <v>0</v>
      </c>
      <c r="J113" s="45">
        <v>0</v>
      </c>
      <c r="K113" s="45">
        <v>0</v>
      </c>
      <c r="L113" s="45">
        <v>0</v>
      </c>
      <c r="M113" s="45">
        <v>0</v>
      </c>
    </row>
    <row r="114" spans="1:13" x14ac:dyDescent="0.2">
      <c r="B114" s="38" t="s">
        <v>120</v>
      </c>
      <c r="C114" s="44">
        <f t="shared" si="18"/>
        <v>0</v>
      </c>
      <c r="D114" s="44">
        <f t="shared" si="19"/>
        <v>0</v>
      </c>
      <c r="E114" s="44">
        <f t="shared" si="20"/>
        <v>0</v>
      </c>
      <c r="F114" s="44">
        <f t="shared" si="21"/>
        <v>0</v>
      </c>
      <c r="G114" s="44">
        <f t="shared" si="22"/>
        <v>0</v>
      </c>
      <c r="H114" s="43"/>
      <c r="I114" s="45">
        <v>0</v>
      </c>
      <c r="J114" s="45">
        <v>0</v>
      </c>
      <c r="K114" s="45">
        <v>0</v>
      </c>
      <c r="L114" s="45">
        <v>0</v>
      </c>
      <c r="M114" s="45">
        <v>0</v>
      </c>
    </row>
    <row r="115" spans="1:13" x14ac:dyDescent="0.2">
      <c r="B115" s="38" t="s">
        <v>121</v>
      </c>
      <c r="C115" s="44">
        <f t="shared" si="18"/>
        <v>0</v>
      </c>
      <c r="D115" s="44">
        <f t="shared" si="19"/>
        <v>0</v>
      </c>
      <c r="E115" s="44">
        <f t="shared" si="20"/>
        <v>0</v>
      </c>
      <c r="F115" s="44">
        <f t="shared" si="21"/>
        <v>0</v>
      </c>
      <c r="G115" s="44">
        <f t="shared" si="22"/>
        <v>0</v>
      </c>
      <c r="H115" s="43"/>
      <c r="I115" s="45">
        <v>0</v>
      </c>
      <c r="J115" s="45">
        <v>0</v>
      </c>
      <c r="K115" s="45">
        <v>0</v>
      </c>
      <c r="L115" s="45">
        <v>0</v>
      </c>
      <c r="M115" s="45">
        <v>0</v>
      </c>
    </row>
    <row r="116" spans="1:13" x14ac:dyDescent="0.2">
      <c r="B116" s="38" t="s">
        <v>94</v>
      </c>
      <c r="C116" s="44">
        <f t="shared" si="18"/>
        <v>0</v>
      </c>
      <c r="D116" s="44">
        <f t="shared" si="19"/>
        <v>0</v>
      </c>
      <c r="E116" s="44">
        <f t="shared" si="20"/>
        <v>0</v>
      </c>
      <c r="F116" s="44">
        <f t="shared" si="21"/>
        <v>0</v>
      </c>
      <c r="G116" s="44">
        <f t="shared" si="22"/>
        <v>0</v>
      </c>
      <c r="H116" s="43"/>
      <c r="I116" s="45">
        <v>0</v>
      </c>
      <c r="J116" s="45">
        <v>0</v>
      </c>
      <c r="K116" s="45">
        <v>0</v>
      </c>
      <c r="L116" s="45">
        <v>0</v>
      </c>
      <c r="M116" s="45">
        <v>0</v>
      </c>
    </row>
    <row r="117" spans="1:13" x14ac:dyDescent="0.2">
      <c r="B117" s="38" t="s">
        <v>122</v>
      </c>
      <c r="C117" s="44">
        <f t="shared" si="18"/>
        <v>0</v>
      </c>
      <c r="D117" s="44">
        <f t="shared" si="19"/>
        <v>0</v>
      </c>
      <c r="E117" s="44">
        <f t="shared" si="20"/>
        <v>0</v>
      </c>
      <c r="F117" s="44">
        <f t="shared" si="21"/>
        <v>0</v>
      </c>
      <c r="G117" s="44">
        <f t="shared" si="22"/>
        <v>0</v>
      </c>
      <c r="H117" s="43"/>
      <c r="I117" s="45">
        <v>0</v>
      </c>
      <c r="J117" s="45">
        <v>0</v>
      </c>
      <c r="K117" s="45">
        <v>0</v>
      </c>
      <c r="L117" s="45">
        <v>0</v>
      </c>
      <c r="M117" s="45">
        <v>0</v>
      </c>
    </row>
    <row r="118" spans="1:13" x14ac:dyDescent="0.2">
      <c r="B118" s="38" t="s">
        <v>123</v>
      </c>
      <c r="C118" s="44">
        <f t="shared" si="18"/>
        <v>0.12779179140173808</v>
      </c>
      <c r="D118" s="44">
        <f t="shared" si="19"/>
        <v>0.12869607264991673</v>
      </c>
      <c r="E118" s="44">
        <f t="shared" si="20"/>
        <v>0.13528046833423882</v>
      </c>
      <c r="F118" s="44">
        <f t="shared" si="21"/>
        <v>0.1290370672641169</v>
      </c>
      <c r="G118" s="44">
        <f t="shared" si="22"/>
        <v>0.13137001992668326</v>
      </c>
      <c r="H118" s="43"/>
      <c r="I118" s="45">
        <v>0.11851851851851851</v>
      </c>
      <c r="J118" s="45">
        <v>0.11851851851851851</v>
      </c>
      <c r="K118" s="45">
        <v>0.11851851851851851</v>
      </c>
      <c r="L118" s="45">
        <v>0.11851851851851851</v>
      </c>
      <c r="M118" s="45">
        <v>0.11851851851851851</v>
      </c>
    </row>
    <row r="119" spans="1:13" x14ac:dyDescent="0.2">
      <c r="B119" s="39" t="s">
        <v>124</v>
      </c>
      <c r="C119" s="44">
        <f t="shared" si="18"/>
        <v>0</v>
      </c>
      <c r="D119" s="44">
        <f t="shared" si="19"/>
        <v>0</v>
      </c>
      <c r="E119" s="44">
        <f t="shared" si="20"/>
        <v>0</v>
      </c>
      <c r="F119" s="44">
        <f t="shared" si="21"/>
        <v>0</v>
      </c>
      <c r="G119" s="44">
        <f t="shared" si="22"/>
        <v>0</v>
      </c>
      <c r="H119" s="43"/>
      <c r="I119" s="45">
        <v>0</v>
      </c>
      <c r="J119" s="45">
        <v>0</v>
      </c>
      <c r="K119" s="45">
        <v>0</v>
      </c>
      <c r="L119" s="45">
        <v>0</v>
      </c>
      <c r="M119" s="45">
        <v>0</v>
      </c>
    </row>
    <row r="120" spans="1:13" x14ac:dyDescent="0.2">
      <c r="B120" s="38" t="s">
        <v>125</v>
      </c>
      <c r="C120" s="44">
        <f t="shared" si="18"/>
        <v>1.5973973925217259E-2</v>
      </c>
      <c r="D120" s="44">
        <f t="shared" si="19"/>
        <v>1.6087009081239591E-2</v>
      </c>
      <c r="E120" s="44">
        <f t="shared" si="20"/>
        <v>1.6910058541779852E-2</v>
      </c>
      <c r="F120" s="44">
        <f t="shared" si="21"/>
        <v>1.6129633408014613E-2</v>
      </c>
      <c r="G120" s="44">
        <f t="shared" si="22"/>
        <v>1.6421252490835408E-2</v>
      </c>
      <c r="H120" s="43"/>
      <c r="I120" s="45">
        <v>1.4814814814814814E-2</v>
      </c>
      <c r="J120" s="45">
        <v>1.4814814814814814E-2</v>
      </c>
      <c r="K120" s="45">
        <v>1.4814814814814814E-2</v>
      </c>
      <c r="L120" s="45">
        <v>1.4814814814814814E-2</v>
      </c>
      <c r="M120" s="45">
        <v>1.4814814814814814E-2</v>
      </c>
    </row>
    <row r="121" spans="1:13" x14ac:dyDescent="0.2">
      <c r="B121" s="38"/>
      <c r="C121" s="46">
        <f t="shared" si="18"/>
        <v>0</v>
      </c>
      <c r="D121" s="46">
        <f t="shared" si="19"/>
        <v>0</v>
      </c>
      <c r="E121" s="46">
        <f t="shared" si="20"/>
        <v>0</v>
      </c>
      <c r="F121" s="46">
        <f t="shared" si="21"/>
        <v>0</v>
      </c>
      <c r="G121" s="46">
        <f t="shared" si="22"/>
        <v>0</v>
      </c>
      <c r="H121" s="43"/>
      <c r="I121" s="47"/>
      <c r="J121" s="47"/>
      <c r="K121" s="47"/>
      <c r="L121" s="47"/>
      <c r="M121" s="47"/>
    </row>
    <row r="122" spans="1:13" ht="13.5" thickBot="1" x14ac:dyDescent="0.25">
      <c r="B122" s="40" t="s">
        <v>126</v>
      </c>
      <c r="C122" s="48">
        <f>SUM(C104:C121)</f>
        <v>1.0782432399521651</v>
      </c>
      <c r="D122" s="48">
        <f>SUM(D104:D121)</f>
        <v>1.0858731129836725</v>
      </c>
      <c r="E122" s="48">
        <f>SUM(E104:E121)</f>
        <v>1.1414289515701401</v>
      </c>
      <c r="F122" s="48">
        <f>SUM(F104:F121)</f>
        <v>1.0887502550409864</v>
      </c>
      <c r="G122" s="48">
        <f>SUM(G104:G121)</f>
        <v>1.10843454313139</v>
      </c>
      <c r="H122" s="43"/>
      <c r="I122" s="49">
        <v>1</v>
      </c>
      <c r="J122" s="49">
        <v>1</v>
      </c>
      <c r="K122" s="49">
        <v>1</v>
      </c>
      <c r="L122" s="49">
        <v>1</v>
      </c>
      <c r="M122" s="49">
        <v>1</v>
      </c>
    </row>
    <row r="123" spans="1:13" x14ac:dyDescent="0.2">
      <c r="B123" s="39"/>
      <c r="I123" s="12"/>
      <c r="J123" s="12"/>
      <c r="K123" s="12"/>
      <c r="L123" s="12"/>
      <c r="M123" s="12"/>
    </row>
    <row r="124" spans="1:13" x14ac:dyDescent="0.2">
      <c r="B124" s="39" t="s">
        <v>127</v>
      </c>
      <c r="I124" s="12"/>
      <c r="J124" s="12"/>
      <c r="K124" s="12"/>
      <c r="L124" s="12"/>
      <c r="M124" s="12"/>
    </row>
    <row r="125" spans="1:13" x14ac:dyDescent="0.2">
      <c r="B125" s="41" t="s">
        <v>128</v>
      </c>
      <c r="C125" s="35">
        <f>+C122-C103</f>
        <v>0</v>
      </c>
      <c r="D125" s="35">
        <f>+D122-D103</f>
        <v>0</v>
      </c>
      <c r="E125" s="35">
        <f>+E122-E103</f>
        <v>0</v>
      </c>
      <c r="F125" s="35">
        <f>+F122-F103</f>
        <v>0</v>
      </c>
      <c r="G125" s="35">
        <f>+G122-G103</f>
        <v>0</v>
      </c>
      <c r="I125" s="12"/>
      <c r="J125" s="12"/>
      <c r="K125" s="12"/>
      <c r="L125" s="12"/>
      <c r="M125" s="12"/>
    </row>
    <row r="126" spans="1:13" x14ac:dyDescent="0.2">
      <c r="I126" s="12"/>
      <c r="J126" s="12"/>
      <c r="K126" s="12"/>
      <c r="L126" s="12"/>
      <c r="M126" s="12"/>
    </row>
    <row r="127" spans="1:13" x14ac:dyDescent="0.2">
      <c r="A127" s="3" t="s">
        <v>53</v>
      </c>
      <c r="B127" s="37" t="s">
        <v>54</v>
      </c>
      <c r="C127" s="42">
        <f>'2-Proposal Overheads'!AJ14</f>
        <v>0</v>
      </c>
      <c r="D127" s="42">
        <f>'2-Proposal Overheads'!AK14</f>
        <v>0</v>
      </c>
      <c r="E127" s="42">
        <f>'2-Proposal Overheads'!AL14</f>
        <v>0</v>
      </c>
      <c r="F127" s="42">
        <f>'2-Proposal Overheads'!AM14</f>
        <v>0</v>
      </c>
      <c r="G127" s="42">
        <f>'2-Proposal Overheads'!AN14</f>
        <v>0</v>
      </c>
      <c r="H127" s="43"/>
      <c r="I127" s="43"/>
      <c r="J127" s="43"/>
      <c r="K127" s="43"/>
      <c r="L127" s="43"/>
      <c r="M127" s="43"/>
    </row>
    <row r="128" spans="1:13" x14ac:dyDescent="0.2">
      <c r="B128" s="38" t="s">
        <v>111</v>
      </c>
      <c r="C128" s="44">
        <f t="shared" ref="C128:C145" si="23">+C$127*I128</f>
        <v>0</v>
      </c>
      <c r="D128" s="44">
        <f t="shared" ref="D128:D145" si="24">+D$127*J128</f>
        <v>0</v>
      </c>
      <c r="E128" s="44">
        <f t="shared" ref="E128:E145" si="25">+E$127*K128</f>
        <v>0</v>
      </c>
      <c r="F128" s="44">
        <f t="shared" ref="F128:F145" si="26">+F$127*L128</f>
        <v>0</v>
      </c>
      <c r="G128" s="44">
        <f t="shared" ref="G128:G145" si="27">+G$127*M128</f>
        <v>0</v>
      </c>
      <c r="H128" s="43"/>
      <c r="I128" s="45">
        <v>0</v>
      </c>
      <c r="J128" s="45">
        <v>0</v>
      </c>
      <c r="K128" s="45">
        <v>0</v>
      </c>
      <c r="L128" s="45">
        <v>0</v>
      </c>
      <c r="M128" s="45">
        <v>0</v>
      </c>
    </row>
    <row r="129" spans="2:13" x14ac:dyDescent="0.2">
      <c r="B129" s="38" t="s">
        <v>112</v>
      </c>
      <c r="C129" s="44">
        <f t="shared" si="23"/>
        <v>0</v>
      </c>
      <c r="D129" s="44">
        <f t="shared" si="24"/>
        <v>0</v>
      </c>
      <c r="E129" s="44">
        <f t="shared" si="25"/>
        <v>0</v>
      </c>
      <c r="F129" s="44">
        <f t="shared" si="26"/>
        <v>0</v>
      </c>
      <c r="G129" s="44">
        <f t="shared" si="27"/>
        <v>0</v>
      </c>
      <c r="H129" s="43"/>
      <c r="I129" s="45">
        <v>0</v>
      </c>
      <c r="J129" s="45">
        <v>0</v>
      </c>
      <c r="K129" s="45">
        <v>0</v>
      </c>
      <c r="L129" s="45">
        <v>0</v>
      </c>
      <c r="M129" s="45">
        <v>0</v>
      </c>
    </row>
    <row r="130" spans="2:13" x14ac:dyDescent="0.2">
      <c r="B130" s="38" t="s">
        <v>113</v>
      </c>
      <c r="C130" s="44">
        <f t="shared" si="23"/>
        <v>0</v>
      </c>
      <c r="D130" s="44">
        <f t="shared" si="24"/>
        <v>0</v>
      </c>
      <c r="E130" s="44">
        <f t="shared" si="25"/>
        <v>0</v>
      </c>
      <c r="F130" s="44">
        <f t="shared" si="26"/>
        <v>0</v>
      </c>
      <c r="G130" s="44">
        <f t="shared" si="27"/>
        <v>0</v>
      </c>
      <c r="H130" s="43"/>
      <c r="I130" s="45">
        <v>0</v>
      </c>
      <c r="J130" s="45">
        <v>0</v>
      </c>
      <c r="K130" s="45">
        <v>0</v>
      </c>
      <c r="L130" s="45">
        <v>0</v>
      </c>
      <c r="M130" s="45">
        <v>0</v>
      </c>
    </row>
    <row r="131" spans="2:13" x14ac:dyDescent="0.2">
      <c r="B131" s="38" t="s">
        <v>114</v>
      </c>
      <c r="C131" s="44">
        <f t="shared" si="23"/>
        <v>0</v>
      </c>
      <c r="D131" s="44">
        <f t="shared" si="24"/>
        <v>0</v>
      </c>
      <c r="E131" s="44">
        <f t="shared" si="25"/>
        <v>0</v>
      </c>
      <c r="F131" s="44">
        <f t="shared" si="26"/>
        <v>0</v>
      </c>
      <c r="G131" s="44">
        <f t="shared" si="27"/>
        <v>0</v>
      </c>
      <c r="H131" s="43"/>
      <c r="I131" s="45">
        <v>0</v>
      </c>
      <c r="J131" s="45">
        <v>0</v>
      </c>
      <c r="K131" s="45">
        <v>0</v>
      </c>
      <c r="L131" s="45">
        <v>0</v>
      </c>
      <c r="M131" s="45">
        <v>0</v>
      </c>
    </row>
    <row r="132" spans="2:13" x14ac:dyDescent="0.2">
      <c r="B132" s="38" t="s">
        <v>115</v>
      </c>
      <c r="C132" s="44">
        <f t="shared" si="23"/>
        <v>0</v>
      </c>
      <c r="D132" s="44">
        <f t="shared" si="24"/>
        <v>0</v>
      </c>
      <c r="E132" s="44">
        <f t="shared" si="25"/>
        <v>0</v>
      </c>
      <c r="F132" s="44">
        <f t="shared" si="26"/>
        <v>0</v>
      </c>
      <c r="G132" s="44">
        <f t="shared" si="27"/>
        <v>0</v>
      </c>
      <c r="H132" s="43"/>
      <c r="I132" s="45">
        <v>1</v>
      </c>
      <c r="J132" s="45">
        <v>1</v>
      </c>
      <c r="K132" s="45">
        <v>1</v>
      </c>
      <c r="L132" s="45">
        <v>1</v>
      </c>
      <c r="M132" s="45">
        <v>1</v>
      </c>
    </row>
    <row r="133" spans="2:13" x14ac:dyDescent="0.2">
      <c r="B133" s="38" t="s">
        <v>116</v>
      </c>
      <c r="C133" s="44">
        <f t="shared" si="23"/>
        <v>0</v>
      </c>
      <c r="D133" s="44">
        <f t="shared" si="24"/>
        <v>0</v>
      </c>
      <c r="E133" s="44">
        <f t="shared" si="25"/>
        <v>0</v>
      </c>
      <c r="F133" s="44">
        <f t="shared" si="26"/>
        <v>0</v>
      </c>
      <c r="G133" s="44">
        <f t="shared" si="27"/>
        <v>0</v>
      </c>
      <c r="H133" s="43"/>
      <c r="I133" s="45">
        <v>0</v>
      </c>
      <c r="J133" s="45">
        <v>0</v>
      </c>
      <c r="K133" s="45">
        <v>0</v>
      </c>
      <c r="L133" s="45">
        <v>0</v>
      </c>
      <c r="M133" s="45">
        <v>0</v>
      </c>
    </row>
    <row r="134" spans="2:13" x14ac:dyDescent="0.2">
      <c r="B134" s="38" t="s">
        <v>117</v>
      </c>
      <c r="C134" s="44">
        <f t="shared" si="23"/>
        <v>0</v>
      </c>
      <c r="D134" s="44">
        <f t="shared" si="24"/>
        <v>0</v>
      </c>
      <c r="E134" s="44">
        <f t="shared" si="25"/>
        <v>0</v>
      </c>
      <c r="F134" s="44">
        <f t="shared" si="26"/>
        <v>0</v>
      </c>
      <c r="G134" s="44">
        <f t="shared" si="27"/>
        <v>0</v>
      </c>
      <c r="H134" s="43"/>
      <c r="I134" s="45">
        <v>0</v>
      </c>
      <c r="J134" s="45">
        <v>0</v>
      </c>
      <c r="K134" s="45">
        <v>0</v>
      </c>
      <c r="L134" s="45">
        <v>0</v>
      </c>
      <c r="M134" s="45">
        <v>0</v>
      </c>
    </row>
    <row r="135" spans="2:13" x14ac:dyDescent="0.2">
      <c r="B135" s="38" t="s">
        <v>118</v>
      </c>
      <c r="C135" s="44">
        <f t="shared" si="23"/>
        <v>0</v>
      </c>
      <c r="D135" s="44">
        <f t="shared" si="24"/>
        <v>0</v>
      </c>
      <c r="E135" s="44">
        <f t="shared" si="25"/>
        <v>0</v>
      </c>
      <c r="F135" s="44">
        <f t="shared" si="26"/>
        <v>0</v>
      </c>
      <c r="G135" s="44">
        <f t="shared" si="27"/>
        <v>0</v>
      </c>
      <c r="H135" s="43"/>
      <c r="I135" s="45">
        <v>0</v>
      </c>
      <c r="J135" s="45">
        <v>0</v>
      </c>
      <c r="K135" s="45">
        <v>0</v>
      </c>
      <c r="L135" s="45">
        <v>0</v>
      </c>
      <c r="M135" s="45">
        <v>0</v>
      </c>
    </row>
    <row r="136" spans="2:13" x14ac:dyDescent="0.2">
      <c r="B136" s="38" t="s">
        <v>119</v>
      </c>
      <c r="C136" s="44">
        <f t="shared" si="23"/>
        <v>0</v>
      </c>
      <c r="D136" s="44">
        <f t="shared" si="24"/>
        <v>0</v>
      </c>
      <c r="E136" s="44">
        <f t="shared" si="25"/>
        <v>0</v>
      </c>
      <c r="F136" s="44">
        <f t="shared" si="26"/>
        <v>0</v>
      </c>
      <c r="G136" s="44">
        <f t="shared" si="27"/>
        <v>0</v>
      </c>
      <c r="H136" s="43"/>
      <c r="I136" s="45">
        <v>0</v>
      </c>
      <c r="J136" s="45">
        <v>0</v>
      </c>
      <c r="K136" s="45">
        <v>0</v>
      </c>
      <c r="L136" s="45">
        <v>0</v>
      </c>
      <c r="M136" s="45">
        <v>0</v>
      </c>
    </row>
    <row r="137" spans="2:13" x14ac:dyDescent="0.2">
      <c r="B137" s="38" t="s">
        <v>50</v>
      </c>
      <c r="C137" s="44">
        <f t="shared" si="23"/>
        <v>0</v>
      </c>
      <c r="D137" s="44">
        <f t="shared" si="24"/>
        <v>0</v>
      </c>
      <c r="E137" s="44">
        <f t="shared" si="25"/>
        <v>0</v>
      </c>
      <c r="F137" s="44">
        <f t="shared" si="26"/>
        <v>0</v>
      </c>
      <c r="G137" s="44">
        <f t="shared" si="27"/>
        <v>0</v>
      </c>
      <c r="H137" s="43"/>
      <c r="I137" s="45">
        <v>0</v>
      </c>
      <c r="J137" s="45">
        <v>0</v>
      </c>
      <c r="K137" s="45">
        <v>0</v>
      </c>
      <c r="L137" s="45">
        <v>0</v>
      </c>
      <c r="M137" s="45">
        <v>0</v>
      </c>
    </row>
    <row r="138" spans="2:13" x14ac:dyDescent="0.2">
      <c r="B138" s="38" t="s">
        <v>120</v>
      </c>
      <c r="C138" s="44">
        <f t="shared" si="23"/>
        <v>0</v>
      </c>
      <c r="D138" s="44">
        <f t="shared" si="24"/>
        <v>0</v>
      </c>
      <c r="E138" s="44">
        <f t="shared" si="25"/>
        <v>0</v>
      </c>
      <c r="F138" s="44">
        <f t="shared" si="26"/>
        <v>0</v>
      </c>
      <c r="G138" s="44">
        <f t="shared" si="27"/>
        <v>0</v>
      </c>
      <c r="H138" s="43"/>
      <c r="I138" s="45">
        <v>0</v>
      </c>
      <c r="J138" s="45">
        <v>0</v>
      </c>
      <c r="K138" s="45">
        <v>0</v>
      </c>
      <c r="L138" s="45">
        <v>0</v>
      </c>
      <c r="M138" s="45">
        <v>0</v>
      </c>
    </row>
    <row r="139" spans="2:13" x14ac:dyDescent="0.2">
      <c r="B139" s="38" t="s">
        <v>121</v>
      </c>
      <c r="C139" s="44">
        <f t="shared" si="23"/>
        <v>0</v>
      </c>
      <c r="D139" s="44">
        <f t="shared" si="24"/>
        <v>0</v>
      </c>
      <c r="E139" s="44">
        <f t="shared" si="25"/>
        <v>0</v>
      </c>
      <c r="F139" s="44">
        <f t="shared" si="26"/>
        <v>0</v>
      </c>
      <c r="G139" s="44">
        <f t="shared" si="27"/>
        <v>0</v>
      </c>
      <c r="H139" s="43"/>
      <c r="I139" s="45">
        <v>0</v>
      </c>
      <c r="J139" s="45">
        <v>0</v>
      </c>
      <c r="K139" s="45">
        <v>0</v>
      </c>
      <c r="L139" s="45">
        <v>0</v>
      </c>
      <c r="M139" s="45">
        <v>0</v>
      </c>
    </row>
    <row r="140" spans="2:13" x14ac:dyDescent="0.2">
      <c r="B140" s="38" t="s">
        <v>94</v>
      </c>
      <c r="C140" s="44">
        <f t="shared" si="23"/>
        <v>0</v>
      </c>
      <c r="D140" s="44">
        <f t="shared" si="24"/>
        <v>0</v>
      </c>
      <c r="E140" s="44">
        <f t="shared" si="25"/>
        <v>0</v>
      </c>
      <c r="F140" s="44">
        <f t="shared" si="26"/>
        <v>0</v>
      </c>
      <c r="G140" s="44">
        <f t="shared" si="27"/>
        <v>0</v>
      </c>
      <c r="H140" s="43"/>
      <c r="I140" s="45">
        <v>0</v>
      </c>
      <c r="J140" s="45">
        <v>0</v>
      </c>
      <c r="K140" s="45">
        <v>0</v>
      </c>
      <c r="L140" s="45">
        <v>0</v>
      </c>
      <c r="M140" s="45">
        <v>0</v>
      </c>
    </row>
    <row r="141" spans="2:13" x14ac:dyDescent="0.2">
      <c r="B141" s="38" t="s">
        <v>122</v>
      </c>
      <c r="C141" s="44">
        <f t="shared" si="23"/>
        <v>0</v>
      </c>
      <c r="D141" s="44">
        <f t="shared" si="24"/>
        <v>0</v>
      </c>
      <c r="E141" s="44">
        <f t="shared" si="25"/>
        <v>0</v>
      </c>
      <c r="F141" s="44">
        <f t="shared" si="26"/>
        <v>0</v>
      </c>
      <c r="G141" s="44">
        <f t="shared" si="27"/>
        <v>0</v>
      </c>
      <c r="H141" s="43"/>
      <c r="I141" s="45">
        <v>0</v>
      </c>
      <c r="J141" s="45">
        <v>0</v>
      </c>
      <c r="K141" s="45">
        <v>0</v>
      </c>
      <c r="L141" s="45">
        <v>0</v>
      </c>
      <c r="M141" s="45">
        <v>0</v>
      </c>
    </row>
    <row r="142" spans="2:13" x14ac:dyDescent="0.2">
      <c r="B142" s="38" t="s">
        <v>123</v>
      </c>
      <c r="C142" s="44">
        <f t="shared" si="23"/>
        <v>0</v>
      </c>
      <c r="D142" s="44">
        <f t="shared" si="24"/>
        <v>0</v>
      </c>
      <c r="E142" s="44">
        <f t="shared" si="25"/>
        <v>0</v>
      </c>
      <c r="F142" s="44">
        <f t="shared" si="26"/>
        <v>0</v>
      </c>
      <c r="G142" s="44">
        <f t="shared" si="27"/>
        <v>0</v>
      </c>
      <c r="H142" s="43"/>
      <c r="I142" s="45">
        <v>0</v>
      </c>
      <c r="J142" s="45">
        <v>0</v>
      </c>
      <c r="K142" s="45">
        <v>0</v>
      </c>
      <c r="L142" s="45">
        <v>0</v>
      </c>
      <c r="M142" s="45">
        <v>0</v>
      </c>
    </row>
    <row r="143" spans="2:13" x14ac:dyDescent="0.2">
      <c r="B143" s="39" t="s">
        <v>124</v>
      </c>
      <c r="C143" s="44">
        <f t="shared" si="23"/>
        <v>0</v>
      </c>
      <c r="D143" s="44">
        <f t="shared" si="24"/>
        <v>0</v>
      </c>
      <c r="E143" s="44">
        <f t="shared" si="25"/>
        <v>0</v>
      </c>
      <c r="F143" s="44">
        <f t="shared" si="26"/>
        <v>0</v>
      </c>
      <c r="G143" s="44">
        <f t="shared" si="27"/>
        <v>0</v>
      </c>
      <c r="H143" s="43"/>
      <c r="I143" s="45">
        <v>0</v>
      </c>
      <c r="J143" s="45">
        <v>0</v>
      </c>
      <c r="K143" s="45">
        <v>0</v>
      </c>
      <c r="L143" s="45">
        <v>0</v>
      </c>
      <c r="M143" s="45">
        <v>0</v>
      </c>
    </row>
    <row r="144" spans="2:13" x14ac:dyDescent="0.2">
      <c r="B144" s="38" t="s">
        <v>125</v>
      </c>
      <c r="C144" s="44">
        <f t="shared" si="23"/>
        <v>0</v>
      </c>
      <c r="D144" s="44">
        <f t="shared" si="24"/>
        <v>0</v>
      </c>
      <c r="E144" s="44">
        <f t="shared" si="25"/>
        <v>0</v>
      </c>
      <c r="F144" s="44">
        <f t="shared" si="26"/>
        <v>0</v>
      </c>
      <c r="G144" s="44">
        <f t="shared" si="27"/>
        <v>0</v>
      </c>
      <c r="H144" s="43"/>
      <c r="I144" s="45">
        <v>0</v>
      </c>
      <c r="J144" s="45">
        <v>0</v>
      </c>
      <c r="K144" s="45">
        <v>0</v>
      </c>
      <c r="L144" s="45">
        <v>0</v>
      </c>
      <c r="M144" s="45">
        <v>0</v>
      </c>
    </row>
    <row r="145" spans="1:13" x14ac:dyDescent="0.2">
      <c r="B145" s="38"/>
      <c r="C145" s="46">
        <f t="shared" si="23"/>
        <v>0</v>
      </c>
      <c r="D145" s="46">
        <f t="shared" si="24"/>
        <v>0</v>
      </c>
      <c r="E145" s="46">
        <f t="shared" si="25"/>
        <v>0</v>
      </c>
      <c r="F145" s="46">
        <f t="shared" si="26"/>
        <v>0</v>
      </c>
      <c r="G145" s="46">
        <f t="shared" si="27"/>
        <v>0</v>
      </c>
      <c r="H145" s="43"/>
      <c r="I145" s="47"/>
      <c r="J145" s="47"/>
      <c r="K145" s="47"/>
      <c r="L145" s="47"/>
      <c r="M145" s="47"/>
    </row>
    <row r="146" spans="1:13" ht="13.5" thickBot="1" x14ac:dyDescent="0.25">
      <c r="B146" s="40" t="s">
        <v>126</v>
      </c>
      <c r="C146" s="48">
        <f>SUM(C128:C145)</f>
        <v>0</v>
      </c>
      <c r="D146" s="48">
        <f>SUM(D128:D145)</f>
        <v>0</v>
      </c>
      <c r="E146" s="48">
        <f>SUM(E128:E145)</f>
        <v>0</v>
      </c>
      <c r="F146" s="48">
        <f>SUM(F128:F145)</f>
        <v>0</v>
      </c>
      <c r="G146" s="48">
        <f>SUM(G128:G145)</f>
        <v>0</v>
      </c>
      <c r="H146" s="43"/>
      <c r="I146" s="49">
        <v>1</v>
      </c>
      <c r="J146" s="49">
        <v>1</v>
      </c>
      <c r="K146" s="49">
        <v>1</v>
      </c>
      <c r="L146" s="49">
        <v>1</v>
      </c>
      <c r="M146" s="49">
        <v>1</v>
      </c>
    </row>
    <row r="147" spans="1:13" x14ac:dyDescent="0.2">
      <c r="B147" s="39"/>
      <c r="I147" s="12"/>
      <c r="J147" s="12"/>
      <c r="K147" s="12"/>
      <c r="L147" s="12"/>
      <c r="M147" s="12"/>
    </row>
    <row r="148" spans="1:13" x14ac:dyDescent="0.2">
      <c r="B148" s="39" t="s">
        <v>127</v>
      </c>
      <c r="I148" s="12"/>
      <c r="J148" s="12"/>
      <c r="K148" s="12"/>
      <c r="L148" s="12"/>
      <c r="M148" s="12"/>
    </row>
    <row r="149" spans="1:13" x14ac:dyDescent="0.2">
      <c r="B149" s="41" t="s">
        <v>128</v>
      </c>
      <c r="C149" s="35">
        <f>+C146-C127</f>
        <v>0</v>
      </c>
      <c r="D149" s="35">
        <f>+D146-D127</f>
        <v>0</v>
      </c>
      <c r="E149" s="35">
        <f>+E146-E127</f>
        <v>0</v>
      </c>
      <c r="F149" s="35">
        <f>+F146-F127</f>
        <v>0</v>
      </c>
      <c r="G149" s="35">
        <f>+G146-G127</f>
        <v>0</v>
      </c>
      <c r="I149" s="12"/>
      <c r="J149" s="12"/>
      <c r="K149" s="12"/>
      <c r="L149" s="12"/>
      <c r="M149" s="12"/>
    </row>
    <row r="150" spans="1:13" x14ac:dyDescent="0.2">
      <c r="I150" s="12"/>
      <c r="J150" s="12"/>
      <c r="K150" s="12"/>
      <c r="L150" s="12"/>
      <c r="M150" s="12"/>
    </row>
    <row r="151" spans="1:13" x14ac:dyDescent="0.2">
      <c r="A151" s="3" t="s">
        <v>55</v>
      </c>
      <c r="B151" s="37" t="s">
        <v>56</v>
      </c>
      <c r="C151" s="42">
        <f>'2-Proposal Overheads'!AJ15</f>
        <v>0</v>
      </c>
      <c r="D151" s="42">
        <f>'2-Proposal Overheads'!AK15</f>
        <v>0</v>
      </c>
      <c r="E151" s="42">
        <f>'2-Proposal Overheads'!AL15</f>
        <v>0</v>
      </c>
      <c r="F151" s="42">
        <f>'2-Proposal Overheads'!AM15</f>
        <v>0</v>
      </c>
      <c r="G151" s="42">
        <f>'2-Proposal Overheads'!AN15</f>
        <v>0</v>
      </c>
      <c r="H151" s="43"/>
      <c r="I151" s="43"/>
      <c r="J151" s="43"/>
      <c r="K151" s="43"/>
      <c r="L151" s="43"/>
      <c r="M151" s="43"/>
    </row>
    <row r="152" spans="1:13" x14ac:dyDescent="0.2">
      <c r="B152" s="38" t="s">
        <v>111</v>
      </c>
      <c r="C152" s="44">
        <f t="shared" ref="C152:C169" si="28">+C$151*I152</f>
        <v>0</v>
      </c>
      <c r="D152" s="44">
        <f t="shared" ref="D152:D169" si="29">+D$151*J152</f>
        <v>0</v>
      </c>
      <c r="E152" s="44">
        <f t="shared" ref="E152:E169" si="30">+E$151*K152</f>
        <v>0</v>
      </c>
      <c r="F152" s="44">
        <f t="shared" ref="F152:F169" si="31">+F$151*L152</f>
        <v>0</v>
      </c>
      <c r="G152" s="44">
        <f t="shared" ref="G152:G169" si="32">+G$151*M152</f>
        <v>0</v>
      </c>
      <c r="H152" s="43"/>
      <c r="I152" s="45">
        <v>0</v>
      </c>
      <c r="J152" s="45">
        <v>0</v>
      </c>
      <c r="K152" s="45">
        <v>0</v>
      </c>
      <c r="L152" s="45">
        <v>0</v>
      </c>
      <c r="M152" s="45">
        <v>0</v>
      </c>
    </row>
    <row r="153" spans="1:13" x14ac:dyDescent="0.2">
      <c r="B153" s="38" t="s">
        <v>112</v>
      </c>
      <c r="C153" s="44">
        <f t="shared" si="28"/>
        <v>0</v>
      </c>
      <c r="D153" s="44">
        <f t="shared" si="29"/>
        <v>0</v>
      </c>
      <c r="E153" s="44">
        <f t="shared" si="30"/>
        <v>0</v>
      </c>
      <c r="F153" s="44">
        <f t="shared" si="31"/>
        <v>0</v>
      </c>
      <c r="G153" s="44">
        <f t="shared" si="32"/>
        <v>0</v>
      </c>
      <c r="H153" s="43"/>
      <c r="I153" s="45">
        <v>0</v>
      </c>
      <c r="J153" s="45">
        <v>0</v>
      </c>
      <c r="K153" s="45">
        <v>0</v>
      </c>
      <c r="L153" s="45">
        <v>0</v>
      </c>
      <c r="M153" s="45">
        <v>0</v>
      </c>
    </row>
    <row r="154" spans="1:13" x14ac:dyDescent="0.2">
      <c r="B154" s="38" t="s">
        <v>113</v>
      </c>
      <c r="C154" s="44">
        <f t="shared" si="28"/>
        <v>0</v>
      </c>
      <c r="D154" s="44">
        <f t="shared" si="29"/>
        <v>0</v>
      </c>
      <c r="E154" s="44">
        <f t="shared" si="30"/>
        <v>0</v>
      </c>
      <c r="F154" s="44">
        <f t="shared" si="31"/>
        <v>0</v>
      </c>
      <c r="G154" s="44">
        <f t="shared" si="32"/>
        <v>0</v>
      </c>
      <c r="H154" s="43"/>
      <c r="I154" s="45">
        <v>0</v>
      </c>
      <c r="J154" s="45">
        <v>0</v>
      </c>
      <c r="K154" s="45">
        <v>0</v>
      </c>
      <c r="L154" s="45">
        <v>0</v>
      </c>
      <c r="M154" s="45">
        <v>0</v>
      </c>
    </row>
    <row r="155" spans="1:13" x14ac:dyDescent="0.2">
      <c r="B155" s="38" t="s">
        <v>114</v>
      </c>
      <c r="C155" s="44">
        <f t="shared" si="28"/>
        <v>0</v>
      </c>
      <c r="D155" s="44">
        <f t="shared" si="29"/>
        <v>0</v>
      </c>
      <c r="E155" s="44">
        <f t="shared" si="30"/>
        <v>0</v>
      </c>
      <c r="F155" s="44">
        <f t="shared" si="31"/>
        <v>0</v>
      </c>
      <c r="G155" s="44">
        <f t="shared" si="32"/>
        <v>0</v>
      </c>
      <c r="H155" s="43"/>
      <c r="I155" s="45">
        <v>0</v>
      </c>
      <c r="J155" s="45">
        <v>0</v>
      </c>
      <c r="K155" s="45">
        <v>0</v>
      </c>
      <c r="L155" s="45">
        <v>0</v>
      </c>
      <c r="M155" s="45">
        <v>0</v>
      </c>
    </row>
    <row r="156" spans="1:13" x14ac:dyDescent="0.2">
      <c r="B156" s="38" t="s">
        <v>115</v>
      </c>
      <c r="C156" s="44">
        <f t="shared" si="28"/>
        <v>0</v>
      </c>
      <c r="D156" s="44">
        <f t="shared" si="29"/>
        <v>0</v>
      </c>
      <c r="E156" s="44">
        <f t="shared" si="30"/>
        <v>0</v>
      </c>
      <c r="F156" s="44">
        <f t="shared" si="31"/>
        <v>0</v>
      </c>
      <c r="G156" s="44">
        <f t="shared" si="32"/>
        <v>0</v>
      </c>
      <c r="H156" s="43"/>
      <c r="I156" s="45">
        <v>0.70584335637844497</v>
      </c>
      <c r="J156" s="45">
        <v>0.70612167660138148</v>
      </c>
      <c r="K156" s="45">
        <v>0.65789183830818376</v>
      </c>
      <c r="L156" s="45">
        <v>0.65789183830818376</v>
      </c>
      <c r="M156" s="45">
        <v>0.65775990303564547</v>
      </c>
    </row>
    <row r="157" spans="1:13" x14ac:dyDescent="0.2">
      <c r="B157" s="38" t="s">
        <v>116</v>
      </c>
      <c r="C157" s="44">
        <f t="shared" si="28"/>
        <v>0</v>
      </c>
      <c r="D157" s="44">
        <f t="shared" si="29"/>
        <v>0</v>
      </c>
      <c r="E157" s="44">
        <f t="shared" si="30"/>
        <v>0</v>
      </c>
      <c r="F157" s="44">
        <f t="shared" si="31"/>
        <v>0</v>
      </c>
      <c r="G157" s="44">
        <f t="shared" si="32"/>
        <v>0</v>
      </c>
      <c r="H157" s="43"/>
      <c r="I157" s="45">
        <v>0</v>
      </c>
      <c r="J157" s="45">
        <v>0</v>
      </c>
      <c r="K157" s="45">
        <v>0</v>
      </c>
      <c r="L157" s="45">
        <v>0</v>
      </c>
      <c r="M157" s="45">
        <v>0</v>
      </c>
    </row>
    <row r="158" spans="1:13" x14ac:dyDescent="0.2">
      <c r="B158" s="38" t="s">
        <v>117</v>
      </c>
      <c r="C158" s="44">
        <f t="shared" si="28"/>
        <v>0</v>
      </c>
      <c r="D158" s="44">
        <f t="shared" si="29"/>
        <v>0</v>
      </c>
      <c r="E158" s="44">
        <f t="shared" si="30"/>
        <v>0</v>
      </c>
      <c r="F158" s="44">
        <f t="shared" si="31"/>
        <v>0</v>
      </c>
      <c r="G158" s="44">
        <f t="shared" si="32"/>
        <v>0</v>
      </c>
      <c r="H158" s="43"/>
      <c r="I158" s="45">
        <v>0</v>
      </c>
      <c r="J158" s="45">
        <v>0</v>
      </c>
      <c r="K158" s="45">
        <v>0</v>
      </c>
      <c r="L158" s="45">
        <v>0</v>
      </c>
      <c r="M158" s="45">
        <v>0</v>
      </c>
    </row>
    <row r="159" spans="1:13" x14ac:dyDescent="0.2">
      <c r="B159" s="38" t="s">
        <v>118</v>
      </c>
      <c r="C159" s="44">
        <f t="shared" si="28"/>
        <v>0</v>
      </c>
      <c r="D159" s="44">
        <f t="shared" si="29"/>
        <v>0</v>
      </c>
      <c r="E159" s="44">
        <f t="shared" si="30"/>
        <v>0</v>
      </c>
      <c r="F159" s="44">
        <f t="shared" si="31"/>
        <v>0</v>
      </c>
      <c r="G159" s="44">
        <f t="shared" si="32"/>
        <v>0</v>
      </c>
      <c r="H159" s="43"/>
      <c r="I159" s="45">
        <v>0</v>
      </c>
      <c r="J159" s="45">
        <v>0</v>
      </c>
      <c r="K159" s="45">
        <v>0</v>
      </c>
      <c r="L159" s="45">
        <v>0</v>
      </c>
      <c r="M159" s="45">
        <v>0</v>
      </c>
    </row>
    <row r="160" spans="1:13" x14ac:dyDescent="0.2">
      <c r="B160" s="38" t="s">
        <v>119</v>
      </c>
      <c r="C160" s="44">
        <f t="shared" si="28"/>
        <v>0</v>
      </c>
      <c r="D160" s="44">
        <f t="shared" si="29"/>
        <v>0</v>
      </c>
      <c r="E160" s="44">
        <f t="shared" si="30"/>
        <v>0</v>
      </c>
      <c r="F160" s="44">
        <f t="shared" si="31"/>
        <v>0</v>
      </c>
      <c r="G160" s="44">
        <f t="shared" si="32"/>
        <v>0</v>
      </c>
      <c r="H160" s="43"/>
      <c r="I160" s="45">
        <v>0</v>
      </c>
      <c r="J160" s="45">
        <v>0</v>
      </c>
      <c r="K160" s="45">
        <v>0</v>
      </c>
      <c r="L160" s="45">
        <v>0</v>
      </c>
      <c r="M160" s="45">
        <v>0</v>
      </c>
    </row>
    <row r="161" spans="1:13" x14ac:dyDescent="0.2">
      <c r="B161" s="38" t="s">
        <v>50</v>
      </c>
      <c r="C161" s="44">
        <f t="shared" si="28"/>
        <v>0</v>
      </c>
      <c r="D161" s="44">
        <f t="shared" si="29"/>
        <v>0</v>
      </c>
      <c r="E161" s="44">
        <f t="shared" si="30"/>
        <v>0</v>
      </c>
      <c r="F161" s="44">
        <f t="shared" si="31"/>
        <v>0</v>
      </c>
      <c r="G161" s="44">
        <f t="shared" si="32"/>
        <v>0</v>
      </c>
      <c r="H161" s="43"/>
      <c r="I161" s="45">
        <v>0</v>
      </c>
      <c r="J161" s="45">
        <v>0</v>
      </c>
      <c r="K161" s="45">
        <v>0</v>
      </c>
      <c r="L161" s="45">
        <v>0</v>
      </c>
      <c r="M161" s="45">
        <v>0</v>
      </c>
    </row>
    <row r="162" spans="1:13" x14ac:dyDescent="0.2">
      <c r="B162" s="38" t="s">
        <v>120</v>
      </c>
      <c r="C162" s="44">
        <f t="shared" si="28"/>
        <v>0</v>
      </c>
      <c r="D162" s="44">
        <f t="shared" si="29"/>
        <v>0</v>
      </c>
      <c r="E162" s="44">
        <f t="shared" si="30"/>
        <v>0</v>
      </c>
      <c r="F162" s="44">
        <f t="shared" si="31"/>
        <v>0</v>
      </c>
      <c r="G162" s="44">
        <f t="shared" si="32"/>
        <v>0</v>
      </c>
      <c r="H162" s="43"/>
      <c r="I162" s="45">
        <v>0</v>
      </c>
      <c r="J162" s="45">
        <v>0</v>
      </c>
      <c r="K162" s="45">
        <v>0</v>
      </c>
      <c r="L162" s="45">
        <v>0</v>
      </c>
      <c r="M162" s="45">
        <v>0</v>
      </c>
    </row>
    <row r="163" spans="1:13" x14ac:dyDescent="0.2">
      <c r="B163" s="38" t="s">
        <v>121</v>
      </c>
      <c r="C163" s="44">
        <f t="shared" si="28"/>
        <v>0</v>
      </c>
      <c r="D163" s="44">
        <f t="shared" si="29"/>
        <v>0</v>
      </c>
      <c r="E163" s="44">
        <f t="shared" si="30"/>
        <v>0</v>
      </c>
      <c r="F163" s="44">
        <f t="shared" si="31"/>
        <v>0</v>
      </c>
      <c r="G163" s="44">
        <f t="shared" si="32"/>
        <v>0</v>
      </c>
      <c r="H163" s="43"/>
      <c r="I163" s="45">
        <v>0</v>
      </c>
      <c r="J163" s="45">
        <v>0</v>
      </c>
      <c r="K163" s="45">
        <v>0</v>
      </c>
      <c r="L163" s="45">
        <v>0</v>
      </c>
      <c r="M163" s="45">
        <v>0</v>
      </c>
    </row>
    <row r="164" spans="1:13" x14ac:dyDescent="0.2">
      <c r="B164" s="38" t="s">
        <v>94</v>
      </c>
      <c r="C164" s="44">
        <f t="shared" si="28"/>
        <v>0</v>
      </c>
      <c r="D164" s="44">
        <f t="shared" si="29"/>
        <v>0</v>
      </c>
      <c r="E164" s="44">
        <f t="shared" si="30"/>
        <v>0</v>
      </c>
      <c r="F164" s="44">
        <f t="shared" si="31"/>
        <v>0</v>
      </c>
      <c r="G164" s="44">
        <f t="shared" si="32"/>
        <v>0</v>
      </c>
      <c r="H164" s="43"/>
      <c r="I164" s="45">
        <v>0</v>
      </c>
      <c r="J164" s="45">
        <v>0</v>
      </c>
      <c r="K164" s="45">
        <v>0</v>
      </c>
      <c r="L164" s="45">
        <v>0</v>
      </c>
      <c r="M164" s="45">
        <v>0</v>
      </c>
    </row>
    <row r="165" spans="1:13" x14ac:dyDescent="0.2">
      <c r="B165" s="38" t="s">
        <v>122</v>
      </c>
      <c r="C165" s="44">
        <f t="shared" si="28"/>
        <v>0</v>
      </c>
      <c r="D165" s="44">
        <f t="shared" si="29"/>
        <v>0</v>
      </c>
      <c r="E165" s="44">
        <f t="shared" si="30"/>
        <v>0</v>
      </c>
      <c r="F165" s="44">
        <f t="shared" si="31"/>
        <v>0</v>
      </c>
      <c r="G165" s="44">
        <f t="shared" si="32"/>
        <v>0</v>
      </c>
      <c r="H165" s="43"/>
      <c r="I165" s="45">
        <v>0</v>
      </c>
      <c r="J165" s="45">
        <v>0</v>
      </c>
      <c r="K165" s="45">
        <v>0</v>
      </c>
      <c r="L165" s="45">
        <v>0</v>
      </c>
      <c r="M165" s="45">
        <v>0</v>
      </c>
    </row>
    <row r="166" spans="1:13" x14ac:dyDescent="0.2">
      <c r="B166" s="38" t="s">
        <v>123</v>
      </c>
      <c r="C166" s="44">
        <f t="shared" si="28"/>
        <v>0</v>
      </c>
      <c r="D166" s="44">
        <f t="shared" si="29"/>
        <v>0</v>
      </c>
      <c r="E166" s="44">
        <f t="shared" si="30"/>
        <v>0</v>
      </c>
      <c r="F166" s="44">
        <f t="shared" si="31"/>
        <v>0</v>
      </c>
      <c r="G166" s="44">
        <f t="shared" si="32"/>
        <v>0</v>
      </c>
      <c r="H166" s="43"/>
      <c r="I166" s="45">
        <v>0</v>
      </c>
      <c r="J166" s="45">
        <v>0</v>
      </c>
      <c r="K166" s="45">
        <v>0</v>
      </c>
      <c r="L166" s="45">
        <v>0</v>
      </c>
      <c r="M166" s="45">
        <v>0</v>
      </c>
    </row>
    <row r="167" spans="1:13" x14ac:dyDescent="0.2">
      <c r="B167" s="39" t="s">
        <v>124</v>
      </c>
      <c r="C167" s="44">
        <f t="shared" si="28"/>
        <v>0</v>
      </c>
      <c r="D167" s="44">
        <f t="shared" si="29"/>
        <v>0</v>
      </c>
      <c r="E167" s="44">
        <f t="shared" si="30"/>
        <v>0</v>
      </c>
      <c r="F167" s="44">
        <f t="shared" si="31"/>
        <v>0</v>
      </c>
      <c r="G167" s="44">
        <f t="shared" si="32"/>
        <v>0</v>
      </c>
      <c r="H167" s="43"/>
      <c r="I167" s="45">
        <v>0.29415664362155508</v>
      </c>
      <c r="J167" s="45">
        <v>0.29387832339861858</v>
      </c>
      <c r="K167" s="45">
        <v>0.34210816169181629</v>
      </c>
      <c r="L167" s="45">
        <v>0.34210816169181629</v>
      </c>
      <c r="M167" s="45">
        <v>0.34224009696435459</v>
      </c>
    </row>
    <row r="168" spans="1:13" x14ac:dyDescent="0.2">
      <c r="B168" s="38" t="s">
        <v>125</v>
      </c>
      <c r="C168" s="44">
        <f t="shared" si="28"/>
        <v>0</v>
      </c>
      <c r="D168" s="44">
        <f t="shared" si="29"/>
        <v>0</v>
      </c>
      <c r="E168" s="44">
        <f t="shared" si="30"/>
        <v>0</v>
      </c>
      <c r="F168" s="44">
        <f t="shared" si="31"/>
        <v>0</v>
      </c>
      <c r="G168" s="44">
        <f t="shared" si="32"/>
        <v>0</v>
      </c>
      <c r="H168" s="43"/>
      <c r="I168" s="45">
        <v>0</v>
      </c>
      <c r="J168" s="45">
        <v>0</v>
      </c>
      <c r="K168" s="45">
        <v>0</v>
      </c>
      <c r="L168" s="45">
        <v>0</v>
      </c>
      <c r="M168" s="45">
        <v>0</v>
      </c>
    </row>
    <row r="169" spans="1:13" x14ac:dyDescent="0.2">
      <c r="B169" s="38"/>
      <c r="C169" s="46">
        <f t="shared" si="28"/>
        <v>0</v>
      </c>
      <c r="D169" s="46">
        <f t="shared" si="29"/>
        <v>0</v>
      </c>
      <c r="E169" s="46">
        <f t="shared" si="30"/>
        <v>0</v>
      </c>
      <c r="F169" s="46">
        <f t="shared" si="31"/>
        <v>0</v>
      </c>
      <c r="G169" s="46">
        <f t="shared" si="32"/>
        <v>0</v>
      </c>
      <c r="H169" s="43"/>
      <c r="I169" s="47"/>
      <c r="J169" s="47"/>
      <c r="K169" s="47"/>
      <c r="L169" s="47"/>
      <c r="M169" s="47"/>
    </row>
    <row r="170" spans="1:13" ht="13.5" thickBot="1" x14ac:dyDescent="0.25">
      <c r="B170" s="40" t="s">
        <v>126</v>
      </c>
      <c r="C170" s="48">
        <f>SUM(C152:C169)</f>
        <v>0</v>
      </c>
      <c r="D170" s="48">
        <f>SUM(D152:D169)</f>
        <v>0</v>
      </c>
      <c r="E170" s="48">
        <f>SUM(E152:E169)</f>
        <v>0</v>
      </c>
      <c r="F170" s="48">
        <f>SUM(F152:F169)</f>
        <v>0</v>
      </c>
      <c r="G170" s="48">
        <f>SUM(G152:G169)</f>
        <v>0</v>
      </c>
      <c r="H170" s="43"/>
      <c r="I170" s="49">
        <v>1</v>
      </c>
      <c r="J170" s="49">
        <v>1</v>
      </c>
      <c r="K170" s="49">
        <v>1</v>
      </c>
      <c r="L170" s="49">
        <v>1</v>
      </c>
      <c r="M170" s="49">
        <v>1</v>
      </c>
    </row>
    <row r="171" spans="1:13" x14ac:dyDescent="0.2">
      <c r="B171" s="39"/>
      <c r="I171" s="12"/>
      <c r="J171" s="12"/>
      <c r="K171" s="12"/>
      <c r="L171" s="12"/>
      <c r="M171" s="12"/>
    </row>
    <row r="172" spans="1:13" x14ac:dyDescent="0.2">
      <c r="B172" s="39" t="s">
        <v>127</v>
      </c>
      <c r="I172" s="12"/>
      <c r="J172" s="12"/>
      <c r="K172" s="12"/>
      <c r="L172" s="12"/>
      <c r="M172" s="12"/>
    </row>
    <row r="173" spans="1:13" x14ac:dyDescent="0.2">
      <c r="B173" s="41" t="s">
        <v>128</v>
      </c>
      <c r="C173" s="35">
        <f>+C170-C151</f>
        <v>0</v>
      </c>
      <c r="D173" s="35">
        <f>+D170-D151</f>
        <v>0</v>
      </c>
      <c r="E173" s="35">
        <f>+E170-E151</f>
        <v>0</v>
      </c>
      <c r="F173" s="35">
        <f>+F170-F151</f>
        <v>0</v>
      </c>
      <c r="G173" s="35">
        <f>+G170-G151</f>
        <v>0</v>
      </c>
      <c r="I173" s="12"/>
      <c r="J173" s="12"/>
      <c r="K173" s="12"/>
      <c r="L173" s="12"/>
      <c r="M173" s="12"/>
    </row>
    <row r="174" spans="1:13" x14ac:dyDescent="0.2">
      <c r="I174" s="12"/>
      <c r="J174" s="12"/>
      <c r="K174" s="12"/>
      <c r="L174" s="12"/>
      <c r="M174" s="12"/>
    </row>
    <row r="175" spans="1:13" x14ac:dyDescent="0.2">
      <c r="A175" s="3" t="s">
        <v>57</v>
      </c>
      <c r="B175" s="37" t="s">
        <v>58</v>
      </c>
      <c r="C175" s="42">
        <f>'2-Proposal Overheads'!AJ16</f>
        <v>0</v>
      </c>
      <c r="D175" s="42">
        <f>'2-Proposal Overheads'!AK16</f>
        <v>0</v>
      </c>
      <c r="E175" s="42">
        <f>'2-Proposal Overheads'!AL16</f>
        <v>0</v>
      </c>
      <c r="F175" s="42">
        <f>'2-Proposal Overheads'!AM16</f>
        <v>0</v>
      </c>
      <c r="G175" s="42">
        <f>'2-Proposal Overheads'!AN16</f>
        <v>0</v>
      </c>
      <c r="H175" s="43"/>
      <c r="I175" s="43"/>
      <c r="J175" s="43"/>
      <c r="K175" s="43"/>
      <c r="L175" s="43"/>
      <c r="M175" s="43"/>
    </row>
    <row r="176" spans="1:13" x14ac:dyDescent="0.2">
      <c r="B176" s="38" t="s">
        <v>111</v>
      </c>
      <c r="C176" s="44">
        <f t="shared" ref="C176:C193" si="33">+C$175*I176</f>
        <v>0</v>
      </c>
      <c r="D176" s="44">
        <f t="shared" ref="D176:D193" si="34">+D$175*J176</f>
        <v>0</v>
      </c>
      <c r="E176" s="44">
        <f t="shared" ref="E176:E193" si="35">+E$175*K176</f>
        <v>0</v>
      </c>
      <c r="F176" s="44">
        <f t="shared" ref="F176:F193" si="36">+F$175*L176</f>
        <v>0</v>
      </c>
      <c r="G176" s="44">
        <f t="shared" ref="G176:G193" si="37">+G$175*M176</f>
        <v>0</v>
      </c>
      <c r="H176" s="43"/>
      <c r="I176" s="45">
        <v>0</v>
      </c>
      <c r="J176" s="45">
        <v>0</v>
      </c>
      <c r="K176" s="45">
        <v>0</v>
      </c>
      <c r="L176" s="45">
        <v>0</v>
      </c>
      <c r="M176" s="45">
        <v>0</v>
      </c>
    </row>
    <row r="177" spans="2:13" x14ac:dyDescent="0.2">
      <c r="B177" s="38" t="s">
        <v>112</v>
      </c>
      <c r="C177" s="44">
        <f t="shared" si="33"/>
        <v>0</v>
      </c>
      <c r="D177" s="44">
        <f t="shared" si="34"/>
        <v>0</v>
      </c>
      <c r="E177" s="44">
        <f t="shared" si="35"/>
        <v>0</v>
      </c>
      <c r="F177" s="44">
        <f t="shared" si="36"/>
        <v>0</v>
      </c>
      <c r="G177" s="44">
        <f t="shared" si="37"/>
        <v>0</v>
      </c>
      <c r="H177" s="43"/>
      <c r="I177" s="45">
        <v>0</v>
      </c>
      <c r="J177" s="45">
        <v>0</v>
      </c>
      <c r="K177" s="45">
        <v>0</v>
      </c>
      <c r="L177" s="45">
        <v>0</v>
      </c>
      <c r="M177" s="45">
        <v>0</v>
      </c>
    </row>
    <row r="178" spans="2:13" x14ac:dyDescent="0.2">
      <c r="B178" s="38" t="s">
        <v>113</v>
      </c>
      <c r="C178" s="44">
        <f t="shared" si="33"/>
        <v>0</v>
      </c>
      <c r="D178" s="44">
        <f t="shared" si="34"/>
        <v>0</v>
      </c>
      <c r="E178" s="44">
        <f t="shared" si="35"/>
        <v>0</v>
      </c>
      <c r="F178" s="44">
        <f t="shared" si="36"/>
        <v>0</v>
      </c>
      <c r="G178" s="44">
        <f t="shared" si="37"/>
        <v>0</v>
      </c>
      <c r="H178" s="43"/>
      <c r="I178" s="45">
        <v>0</v>
      </c>
      <c r="J178" s="45">
        <v>0</v>
      </c>
      <c r="K178" s="45">
        <v>0</v>
      </c>
      <c r="L178" s="45">
        <v>0</v>
      </c>
      <c r="M178" s="45">
        <v>0</v>
      </c>
    </row>
    <row r="179" spans="2:13" x14ac:dyDescent="0.2">
      <c r="B179" s="38" t="s">
        <v>114</v>
      </c>
      <c r="C179" s="44">
        <f t="shared" si="33"/>
        <v>0</v>
      </c>
      <c r="D179" s="44">
        <f t="shared" si="34"/>
        <v>0</v>
      </c>
      <c r="E179" s="44">
        <f t="shared" si="35"/>
        <v>0</v>
      </c>
      <c r="F179" s="44">
        <f t="shared" si="36"/>
        <v>0</v>
      </c>
      <c r="G179" s="44">
        <f t="shared" si="37"/>
        <v>0</v>
      </c>
      <c r="H179" s="43"/>
      <c r="I179" s="45">
        <v>0.28249210706145134</v>
      </c>
      <c r="J179" s="45">
        <v>0.28129553324982387</v>
      </c>
      <c r="K179" s="45">
        <v>0.29239707717162849</v>
      </c>
      <c r="L179" s="45">
        <v>0.28387328440738657</v>
      </c>
      <c r="M179" s="45">
        <v>0.28260285022435183</v>
      </c>
    </row>
    <row r="180" spans="2:13" x14ac:dyDescent="0.2">
      <c r="B180" s="38" t="s">
        <v>115</v>
      </c>
      <c r="C180" s="44">
        <f t="shared" si="33"/>
        <v>0</v>
      </c>
      <c r="D180" s="44">
        <f t="shared" si="34"/>
        <v>0</v>
      </c>
      <c r="E180" s="44">
        <f t="shared" si="35"/>
        <v>0</v>
      </c>
      <c r="F180" s="44">
        <f t="shared" si="36"/>
        <v>0</v>
      </c>
      <c r="G180" s="44">
        <f t="shared" si="37"/>
        <v>0</v>
      </c>
      <c r="H180" s="43"/>
      <c r="I180" s="45">
        <v>0.27379137033377887</v>
      </c>
      <c r="J180" s="45">
        <v>0.29054621977313094</v>
      </c>
      <c r="K180" s="45">
        <v>0.29816600543522798</v>
      </c>
      <c r="L180" s="45">
        <v>0.27539974386334481</v>
      </c>
      <c r="M180" s="45">
        <v>0.24524954285727699</v>
      </c>
    </row>
    <row r="181" spans="2:13" x14ac:dyDescent="0.2">
      <c r="B181" s="38" t="s">
        <v>116</v>
      </c>
      <c r="C181" s="44">
        <f t="shared" si="33"/>
        <v>0</v>
      </c>
      <c r="D181" s="44">
        <f t="shared" si="34"/>
        <v>0</v>
      </c>
      <c r="E181" s="44">
        <f t="shared" si="35"/>
        <v>0</v>
      </c>
      <c r="F181" s="44">
        <f t="shared" si="36"/>
        <v>0</v>
      </c>
      <c r="G181" s="44">
        <f t="shared" si="37"/>
        <v>0</v>
      </c>
      <c r="H181" s="43"/>
      <c r="I181" s="45">
        <v>0</v>
      </c>
      <c r="J181" s="45">
        <v>0</v>
      </c>
      <c r="K181" s="45">
        <v>0</v>
      </c>
      <c r="L181" s="45">
        <v>0</v>
      </c>
      <c r="M181" s="45">
        <v>0</v>
      </c>
    </row>
    <row r="182" spans="2:13" x14ac:dyDescent="0.2">
      <c r="B182" s="38" t="s">
        <v>117</v>
      </c>
      <c r="C182" s="44">
        <f t="shared" si="33"/>
        <v>0</v>
      </c>
      <c r="D182" s="44">
        <f t="shared" si="34"/>
        <v>0</v>
      </c>
      <c r="E182" s="44">
        <f t="shared" si="35"/>
        <v>0</v>
      </c>
      <c r="F182" s="44">
        <f t="shared" si="36"/>
        <v>0</v>
      </c>
      <c r="G182" s="44">
        <f t="shared" si="37"/>
        <v>0</v>
      </c>
      <c r="H182" s="43"/>
      <c r="I182" s="45">
        <v>3.2696695876721089E-2</v>
      </c>
      <c r="J182" s="45">
        <v>3.4266566785367492E-2</v>
      </c>
      <c r="K182" s="45">
        <v>3.5618923119726191E-2</v>
      </c>
      <c r="L182" s="45">
        <v>3.4580580595598286E-2</v>
      </c>
      <c r="M182" s="45">
        <v>3.4425820165255049E-2</v>
      </c>
    </row>
    <row r="183" spans="2:13" x14ac:dyDescent="0.2">
      <c r="B183" s="38" t="s">
        <v>118</v>
      </c>
      <c r="C183" s="44">
        <f t="shared" si="33"/>
        <v>0</v>
      </c>
      <c r="D183" s="44">
        <f t="shared" si="34"/>
        <v>0</v>
      </c>
      <c r="E183" s="44">
        <f t="shared" si="35"/>
        <v>0</v>
      </c>
      <c r="F183" s="44">
        <f t="shared" si="36"/>
        <v>0</v>
      </c>
      <c r="G183" s="44">
        <f t="shared" si="37"/>
        <v>0</v>
      </c>
      <c r="H183" s="43"/>
      <c r="I183" s="45">
        <v>0</v>
      </c>
      <c r="J183" s="45">
        <v>0</v>
      </c>
      <c r="K183" s="45">
        <v>0</v>
      </c>
      <c r="L183" s="45">
        <v>0</v>
      </c>
      <c r="M183" s="45">
        <v>0</v>
      </c>
    </row>
    <row r="184" spans="2:13" x14ac:dyDescent="0.2">
      <c r="B184" s="38" t="s">
        <v>119</v>
      </c>
      <c r="C184" s="44">
        <f t="shared" si="33"/>
        <v>0</v>
      </c>
      <c r="D184" s="44">
        <f t="shared" si="34"/>
        <v>0</v>
      </c>
      <c r="E184" s="44">
        <f t="shared" si="35"/>
        <v>0</v>
      </c>
      <c r="F184" s="44">
        <f t="shared" si="36"/>
        <v>0</v>
      </c>
      <c r="G184" s="44">
        <f t="shared" si="37"/>
        <v>0</v>
      </c>
      <c r="H184" s="43"/>
      <c r="I184" s="45">
        <v>0.12966947125892103</v>
      </c>
      <c r="J184" s="45">
        <v>8.2582425952735655E-2</v>
      </c>
      <c r="K184" s="45">
        <v>5.0222681598813934E-2</v>
      </c>
      <c r="L184" s="45">
        <v>9.1984344384291442E-2</v>
      </c>
      <c r="M184" s="45">
        <v>0.12496572719987582</v>
      </c>
    </row>
    <row r="185" spans="2:13" x14ac:dyDescent="0.2">
      <c r="B185" s="38" t="s">
        <v>50</v>
      </c>
      <c r="C185" s="44">
        <f t="shared" si="33"/>
        <v>0</v>
      </c>
      <c r="D185" s="44">
        <f t="shared" si="34"/>
        <v>0</v>
      </c>
      <c r="E185" s="44">
        <f t="shared" si="35"/>
        <v>0</v>
      </c>
      <c r="F185" s="44">
        <f t="shared" si="36"/>
        <v>0</v>
      </c>
      <c r="G185" s="44">
        <f t="shared" si="37"/>
        <v>0</v>
      </c>
      <c r="H185" s="43"/>
      <c r="I185" s="45">
        <v>0</v>
      </c>
      <c r="J185" s="45">
        <v>0</v>
      </c>
      <c r="K185" s="45">
        <v>0</v>
      </c>
      <c r="L185" s="45">
        <v>0</v>
      </c>
      <c r="M185" s="45">
        <v>0</v>
      </c>
    </row>
    <row r="186" spans="2:13" x14ac:dyDescent="0.2">
      <c r="B186" s="38" t="s">
        <v>120</v>
      </c>
      <c r="C186" s="44">
        <f t="shared" si="33"/>
        <v>0</v>
      </c>
      <c r="D186" s="44">
        <f t="shared" si="34"/>
        <v>0</v>
      </c>
      <c r="E186" s="44">
        <f t="shared" si="35"/>
        <v>0</v>
      </c>
      <c r="F186" s="44">
        <f t="shared" si="36"/>
        <v>0</v>
      </c>
      <c r="G186" s="44">
        <f t="shared" si="37"/>
        <v>0</v>
      </c>
      <c r="H186" s="43"/>
      <c r="I186" s="45">
        <v>0</v>
      </c>
      <c r="J186" s="45">
        <v>0</v>
      </c>
      <c r="K186" s="45">
        <v>0</v>
      </c>
      <c r="L186" s="45">
        <v>0</v>
      </c>
      <c r="M186" s="45">
        <v>0</v>
      </c>
    </row>
    <row r="187" spans="2:13" x14ac:dyDescent="0.2">
      <c r="B187" s="38" t="s">
        <v>121</v>
      </c>
      <c r="C187" s="44">
        <f t="shared" si="33"/>
        <v>0</v>
      </c>
      <c r="D187" s="44">
        <f t="shared" si="34"/>
        <v>0</v>
      </c>
      <c r="E187" s="44">
        <f t="shared" si="35"/>
        <v>0</v>
      </c>
      <c r="F187" s="44">
        <f t="shared" si="36"/>
        <v>0</v>
      </c>
      <c r="G187" s="44">
        <f t="shared" si="37"/>
        <v>0</v>
      </c>
      <c r="H187" s="43"/>
      <c r="I187" s="45">
        <v>0</v>
      </c>
      <c r="J187" s="45">
        <v>0</v>
      </c>
      <c r="K187" s="45">
        <v>0</v>
      </c>
      <c r="L187" s="45">
        <v>0</v>
      </c>
      <c r="M187" s="45">
        <v>0</v>
      </c>
    </row>
    <row r="188" spans="2:13" x14ac:dyDescent="0.2">
      <c r="B188" s="38" t="s">
        <v>94</v>
      </c>
      <c r="C188" s="44">
        <f t="shared" si="33"/>
        <v>0</v>
      </c>
      <c r="D188" s="44">
        <f t="shared" si="34"/>
        <v>0</v>
      </c>
      <c r="E188" s="44">
        <f t="shared" si="35"/>
        <v>0</v>
      </c>
      <c r="F188" s="44">
        <f t="shared" si="36"/>
        <v>0</v>
      </c>
      <c r="G188" s="44">
        <f t="shared" si="37"/>
        <v>0</v>
      </c>
      <c r="H188" s="43"/>
      <c r="I188" s="45">
        <v>0</v>
      </c>
      <c r="J188" s="45">
        <v>0</v>
      </c>
      <c r="K188" s="45">
        <v>0</v>
      </c>
      <c r="L188" s="45">
        <v>0</v>
      </c>
      <c r="M188" s="45">
        <v>0</v>
      </c>
    </row>
    <row r="189" spans="2:13" x14ac:dyDescent="0.2">
      <c r="B189" s="38" t="s">
        <v>122</v>
      </c>
      <c r="C189" s="44">
        <f t="shared" si="33"/>
        <v>0</v>
      </c>
      <c r="D189" s="44">
        <f t="shared" si="34"/>
        <v>0</v>
      </c>
      <c r="E189" s="44">
        <f t="shared" si="35"/>
        <v>0</v>
      </c>
      <c r="F189" s="44">
        <f t="shared" si="36"/>
        <v>0</v>
      </c>
      <c r="G189" s="44">
        <f t="shared" si="37"/>
        <v>0</v>
      </c>
      <c r="H189" s="43"/>
      <c r="I189" s="45">
        <v>0</v>
      </c>
      <c r="J189" s="45">
        <v>0</v>
      </c>
      <c r="K189" s="45">
        <v>0</v>
      </c>
      <c r="L189" s="45">
        <v>0</v>
      </c>
      <c r="M189" s="45">
        <v>0</v>
      </c>
    </row>
    <row r="190" spans="2:13" x14ac:dyDescent="0.2">
      <c r="B190" s="38" t="s">
        <v>123</v>
      </c>
      <c r="C190" s="44">
        <f t="shared" si="33"/>
        <v>0</v>
      </c>
      <c r="D190" s="44">
        <f t="shared" si="34"/>
        <v>0</v>
      </c>
      <c r="E190" s="44">
        <f t="shared" si="35"/>
        <v>0</v>
      </c>
      <c r="F190" s="44">
        <f t="shared" si="36"/>
        <v>0</v>
      </c>
      <c r="G190" s="44">
        <f t="shared" si="37"/>
        <v>0</v>
      </c>
      <c r="H190" s="43"/>
      <c r="I190" s="45">
        <v>0.28135035546912768</v>
      </c>
      <c r="J190" s="45">
        <v>0.31130925423894207</v>
      </c>
      <c r="K190" s="45">
        <v>0.3235953126746034</v>
      </c>
      <c r="L190" s="45">
        <v>0.31416204674937881</v>
      </c>
      <c r="M190" s="45">
        <v>0.31275605955324032</v>
      </c>
    </row>
    <row r="191" spans="2:13" x14ac:dyDescent="0.2">
      <c r="B191" s="39" t="s">
        <v>124</v>
      </c>
      <c r="C191" s="44">
        <f t="shared" si="33"/>
        <v>0</v>
      </c>
      <c r="D191" s="44">
        <f t="shared" si="34"/>
        <v>0</v>
      </c>
      <c r="E191" s="44">
        <f t="shared" si="35"/>
        <v>0</v>
      </c>
      <c r="F191" s="44">
        <f t="shared" si="36"/>
        <v>0</v>
      </c>
      <c r="G191" s="44">
        <f t="shared" si="37"/>
        <v>0</v>
      </c>
      <c r="H191" s="43"/>
      <c r="I191" s="45">
        <v>0</v>
      </c>
      <c r="J191" s="45">
        <v>0</v>
      </c>
      <c r="K191" s="45">
        <v>0</v>
      </c>
      <c r="L191" s="45">
        <v>0</v>
      </c>
      <c r="M191" s="45">
        <v>0</v>
      </c>
    </row>
    <row r="192" spans="2:13" x14ac:dyDescent="0.2">
      <c r="B192" s="38" t="s">
        <v>125</v>
      </c>
      <c r="C192" s="44">
        <f t="shared" si="33"/>
        <v>0</v>
      </c>
      <c r="D192" s="44">
        <f t="shared" si="34"/>
        <v>0</v>
      </c>
      <c r="E192" s="44">
        <f t="shared" si="35"/>
        <v>0</v>
      </c>
      <c r="F192" s="44">
        <f t="shared" si="36"/>
        <v>0</v>
      </c>
      <c r="G192" s="44">
        <f t="shared" si="37"/>
        <v>0</v>
      </c>
      <c r="H192" s="43"/>
      <c r="I192" s="45">
        <v>0</v>
      </c>
      <c r="J192" s="45">
        <v>0</v>
      </c>
      <c r="K192" s="45">
        <v>0</v>
      </c>
      <c r="L192" s="45">
        <v>0</v>
      </c>
      <c r="M192" s="45">
        <v>0</v>
      </c>
    </row>
    <row r="193" spans="1:13" x14ac:dyDescent="0.2">
      <c r="B193" s="38"/>
      <c r="C193" s="46">
        <f t="shared" si="33"/>
        <v>0</v>
      </c>
      <c r="D193" s="46">
        <f t="shared" si="34"/>
        <v>0</v>
      </c>
      <c r="E193" s="46">
        <f t="shared" si="35"/>
        <v>0</v>
      </c>
      <c r="F193" s="46">
        <f t="shared" si="36"/>
        <v>0</v>
      </c>
      <c r="G193" s="46">
        <f t="shared" si="37"/>
        <v>0</v>
      </c>
      <c r="H193" s="43"/>
      <c r="I193" s="47"/>
      <c r="J193" s="47"/>
      <c r="K193" s="47"/>
      <c r="L193" s="47"/>
      <c r="M193" s="47"/>
    </row>
    <row r="194" spans="1:13" ht="13.5" thickBot="1" x14ac:dyDescent="0.25">
      <c r="B194" s="40" t="s">
        <v>126</v>
      </c>
      <c r="C194" s="48">
        <f>SUM(C176:C193)</f>
        <v>0</v>
      </c>
      <c r="D194" s="48">
        <f>SUM(D176:D193)</f>
        <v>0</v>
      </c>
      <c r="E194" s="48">
        <f>SUM(E176:E193)</f>
        <v>0</v>
      </c>
      <c r="F194" s="48">
        <f>SUM(F176:F193)</f>
        <v>0</v>
      </c>
      <c r="G194" s="48">
        <f>SUM(G176:G193)</f>
        <v>0</v>
      </c>
      <c r="H194" s="43"/>
      <c r="I194" s="49">
        <v>1</v>
      </c>
      <c r="J194" s="49">
        <v>1</v>
      </c>
      <c r="K194" s="49">
        <v>0.99999999999999989</v>
      </c>
      <c r="L194" s="49">
        <v>1</v>
      </c>
      <c r="M194" s="49">
        <v>1</v>
      </c>
    </row>
    <row r="195" spans="1:13" x14ac:dyDescent="0.2">
      <c r="B195" s="39"/>
      <c r="I195" s="12"/>
      <c r="J195" s="12"/>
      <c r="K195" s="12"/>
      <c r="L195" s="12"/>
      <c r="M195" s="12"/>
    </row>
    <row r="196" spans="1:13" x14ac:dyDescent="0.2">
      <c r="B196" s="39" t="s">
        <v>127</v>
      </c>
      <c r="I196" s="12"/>
      <c r="J196" s="12"/>
      <c r="K196" s="12"/>
      <c r="L196" s="12"/>
      <c r="M196" s="12"/>
    </row>
    <row r="197" spans="1:13" x14ac:dyDescent="0.2">
      <c r="B197" s="41" t="s">
        <v>128</v>
      </c>
      <c r="C197" s="35">
        <f>+C194-C175</f>
        <v>0</v>
      </c>
      <c r="D197" s="35">
        <f>+D194-D175</f>
        <v>0</v>
      </c>
      <c r="E197" s="35">
        <f>+E194-E175</f>
        <v>0</v>
      </c>
      <c r="F197" s="35">
        <f>+F194-F175</f>
        <v>0</v>
      </c>
      <c r="G197" s="35">
        <f>+G194-G175</f>
        <v>0</v>
      </c>
      <c r="I197" s="12"/>
      <c r="J197" s="12"/>
      <c r="K197" s="12"/>
      <c r="L197" s="12"/>
      <c r="M197" s="12"/>
    </row>
    <row r="198" spans="1:13" x14ac:dyDescent="0.2">
      <c r="I198" s="12"/>
      <c r="J198" s="12"/>
      <c r="K198" s="12"/>
      <c r="L198" s="12"/>
      <c r="M198" s="12"/>
    </row>
    <row r="199" spans="1:13" x14ac:dyDescent="0.2">
      <c r="A199" s="3" t="s">
        <v>61</v>
      </c>
      <c r="B199" s="37" t="s">
        <v>62</v>
      </c>
      <c r="C199" s="42">
        <f>'2-Proposal Overheads'!AJ18</f>
        <v>0</v>
      </c>
      <c r="D199" s="42">
        <f>'2-Proposal Overheads'!AK18</f>
        <v>0</v>
      </c>
      <c r="E199" s="42">
        <f>'2-Proposal Overheads'!AL18</f>
        <v>0</v>
      </c>
      <c r="F199" s="42">
        <f>'2-Proposal Overheads'!AM18</f>
        <v>0</v>
      </c>
      <c r="G199" s="42">
        <f>'2-Proposal Overheads'!AN18</f>
        <v>0</v>
      </c>
      <c r="H199" s="43"/>
      <c r="I199" s="43"/>
      <c r="J199" s="43"/>
      <c r="K199" s="43"/>
      <c r="L199" s="43"/>
      <c r="M199" s="43"/>
    </row>
    <row r="200" spans="1:13" x14ac:dyDescent="0.2">
      <c r="B200" s="38" t="s">
        <v>111</v>
      </c>
      <c r="C200" s="44">
        <f t="shared" ref="C200:C217" si="38">+C$199*I200</f>
        <v>0</v>
      </c>
      <c r="D200" s="44">
        <f t="shared" ref="D200:D217" si="39">+D$199*J200</f>
        <v>0</v>
      </c>
      <c r="E200" s="44">
        <f t="shared" ref="E200:E217" si="40">+E$199*K200</f>
        <v>0</v>
      </c>
      <c r="F200" s="44">
        <f t="shared" ref="F200:F217" si="41">+F$199*L200</f>
        <v>0</v>
      </c>
      <c r="G200" s="44">
        <f t="shared" ref="G200:G217" si="42">+G$199*M200</f>
        <v>0</v>
      </c>
      <c r="H200" s="43"/>
      <c r="I200" s="45">
        <v>0</v>
      </c>
      <c r="J200" s="45">
        <v>0</v>
      </c>
      <c r="K200" s="45">
        <v>0</v>
      </c>
      <c r="L200" s="45">
        <v>0</v>
      </c>
      <c r="M200" s="45">
        <v>0</v>
      </c>
    </row>
    <row r="201" spans="1:13" x14ac:dyDescent="0.2">
      <c r="B201" s="38" t="s">
        <v>112</v>
      </c>
      <c r="C201" s="44">
        <f t="shared" si="38"/>
        <v>0</v>
      </c>
      <c r="D201" s="44">
        <f t="shared" si="39"/>
        <v>0</v>
      </c>
      <c r="E201" s="44">
        <f t="shared" si="40"/>
        <v>0</v>
      </c>
      <c r="F201" s="44">
        <f t="shared" si="41"/>
        <v>0</v>
      </c>
      <c r="G201" s="44">
        <f t="shared" si="42"/>
        <v>0</v>
      </c>
      <c r="H201" s="43"/>
      <c r="I201" s="45">
        <v>0</v>
      </c>
      <c r="J201" s="45">
        <v>0</v>
      </c>
      <c r="K201" s="45">
        <v>0</v>
      </c>
      <c r="L201" s="45">
        <v>0</v>
      </c>
      <c r="M201" s="45">
        <v>0</v>
      </c>
    </row>
    <row r="202" spans="1:13" x14ac:dyDescent="0.2">
      <c r="B202" s="38" t="s">
        <v>113</v>
      </c>
      <c r="C202" s="44">
        <f t="shared" si="38"/>
        <v>0</v>
      </c>
      <c r="D202" s="44">
        <f t="shared" si="39"/>
        <v>0</v>
      </c>
      <c r="E202" s="44">
        <f t="shared" si="40"/>
        <v>0</v>
      </c>
      <c r="F202" s="44">
        <f t="shared" si="41"/>
        <v>0</v>
      </c>
      <c r="G202" s="44">
        <f t="shared" si="42"/>
        <v>0</v>
      </c>
      <c r="H202" s="43"/>
      <c r="I202" s="45">
        <v>0</v>
      </c>
      <c r="J202" s="45">
        <v>0</v>
      </c>
      <c r="K202" s="45">
        <v>0</v>
      </c>
      <c r="L202" s="45">
        <v>0</v>
      </c>
      <c r="M202" s="45">
        <v>0</v>
      </c>
    </row>
    <row r="203" spans="1:13" x14ac:dyDescent="0.2">
      <c r="B203" s="38" t="s">
        <v>114</v>
      </c>
      <c r="C203" s="44">
        <f t="shared" si="38"/>
        <v>0</v>
      </c>
      <c r="D203" s="44">
        <f t="shared" si="39"/>
        <v>0</v>
      </c>
      <c r="E203" s="44">
        <f t="shared" si="40"/>
        <v>0</v>
      </c>
      <c r="F203" s="44">
        <f t="shared" si="41"/>
        <v>0</v>
      </c>
      <c r="G203" s="44">
        <f t="shared" si="42"/>
        <v>0</v>
      </c>
      <c r="H203" s="43"/>
      <c r="I203" s="45">
        <v>1</v>
      </c>
      <c r="J203" s="45">
        <v>1</v>
      </c>
      <c r="K203" s="45">
        <v>1</v>
      </c>
      <c r="L203" s="45">
        <v>1</v>
      </c>
      <c r="M203" s="45">
        <v>1</v>
      </c>
    </row>
    <row r="204" spans="1:13" x14ac:dyDescent="0.2">
      <c r="B204" s="38" t="s">
        <v>115</v>
      </c>
      <c r="C204" s="44">
        <f t="shared" si="38"/>
        <v>0</v>
      </c>
      <c r="D204" s="44">
        <f t="shared" si="39"/>
        <v>0</v>
      </c>
      <c r="E204" s="44">
        <f t="shared" si="40"/>
        <v>0</v>
      </c>
      <c r="F204" s="44">
        <f t="shared" si="41"/>
        <v>0</v>
      </c>
      <c r="G204" s="44">
        <f t="shared" si="42"/>
        <v>0</v>
      </c>
      <c r="H204" s="43"/>
      <c r="I204" s="45">
        <v>0</v>
      </c>
      <c r="J204" s="45">
        <v>0</v>
      </c>
      <c r="K204" s="45">
        <v>0</v>
      </c>
      <c r="L204" s="45">
        <v>0</v>
      </c>
      <c r="M204" s="45">
        <v>0</v>
      </c>
    </row>
    <row r="205" spans="1:13" x14ac:dyDescent="0.2">
      <c r="B205" s="38" t="s">
        <v>116</v>
      </c>
      <c r="C205" s="44">
        <f t="shared" si="38"/>
        <v>0</v>
      </c>
      <c r="D205" s="44">
        <f t="shared" si="39"/>
        <v>0</v>
      </c>
      <c r="E205" s="44">
        <f t="shared" si="40"/>
        <v>0</v>
      </c>
      <c r="F205" s="44">
        <f t="shared" si="41"/>
        <v>0</v>
      </c>
      <c r="G205" s="44">
        <f t="shared" si="42"/>
        <v>0</v>
      </c>
      <c r="H205" s="43"/>
      <c r="I205" s="45">
        <v>0</v>
      </c>
      <c r="J205" s="45">
        <v>0</v>
      </c>
      <c r="K205" s="45">
        <v>0</v>
      </c>
      <c r="L205" s="45">
        <v>0</v>
      </c>
      <c r="M205" s="45">
        <v>0</v>
      </c>
    </row>
    <row r="206" spans="1:13" x14ac:dyDescent="0.2">
      <c r="B206" s="38" t="s">
        <v>117</v>
      </c>
      <c r="C206" s="44">
        <f t="shared" si="38"/>
        <v>0</v>
      </c>
      <c r="D206" s="44">
        <f t="shared" si="39"/>
        <v>0</v>
      </c>
      <c r="E206" s="44">
        <f t="shared" si="40"/>
        <v>0</v>
      </c>
      <c r="F206" s="44">
        <f t="shared" si="41"/>
        <v>0</v>
      </c>
      <c r="G206" s="44">
        <f t="shared" si="42"/>
        <v>0</v>
      </c>
      <c r="H206" s="43"/>
      <c r="I206" s="45">
        <v>0</v>
      </c>
      <c r="J206" s="45">
        <v>0</v>
      </c>
      <c r="K206" s="45">
        <v>0</v>
      </c>
      <c r="L206" s="45">
        <v>0</v>
      </c>
      <c r="M206" s="45">
        <v>0</v>
      </c>
    </row>
    <row r="207" spans="1:13" x14ac:dyDescent="0.2">
      <c r="B207" s="38" t="s">
        <v>118</v>
      </c>
      <c r="C207" s="44">
        <f t="shared" si="38"/>
        <v>0</v>
      </c>
      <c r="D207" s="44">
        <f t="shared" si="39"/>
        <v>0</v>
      </c>
      <c r="E207" s="44">
        <f t="shared" si="40"/>
        <v>0</v>
      </c>
      <c r="F207" s="44">
        <f t="shared" si="41"/>
        <v>0</v>
      </c>
      <c r="G207" s="44">
        <f t="shared" si="42"/>
        <v>0</v>
      </c>
      <c r="H207" s="43"/>
      <c r="I207" s="45">
        <v>0</v>
      </c>
      <c r="J207" s="45">
        <v>0</v>
      </c>
      <c r="K207" s="45">
        <v>0</v>
      </c>
      <c r="L207" s="45">
        <v>0</v>
      </c>
      <c r="M207" s="45">
        <v>0</v>
      </c>
    </row>
    <row r="208" spans="1:13" x14ac:dyDescent="0.2">
      <c r="B208" s="38" t="s">
        <v>119</v>
      </c>
      <c r="C208" s="44">
        <f t="shared" si="38"/>
        <v>0</v>
      </c>
      <c r="D208" s="44">
        <f t="shared" si="39"/>
        <v>0</v>
      </c>
      <c r="E208" s="44">
        <f t="shared" si="40"/>
        <v>0</v>
      </c>
      <c r="F208" s="44">
        <f t="shared" si="41"/>
        <v>0</v>
      </c>
      <c r="G208" s="44">
        <f t="shared" si="42"/>
        <v>0</v>
      </c>
      <c r="H208" s="43"/>
      <c r="I208" s="45">
        <v>0</v>
      </c>
      <c r="J208" s="45">
        <v>0</v>
      </c>
      <c r="K208" s="45">
        <v>0</v>
      </c>
      <c r="L208" s="45">
        <v>0</v>
      </c>
      <c r="M208" s="45">
        <v>0</v>
      </c>
    </row>
    <row r="209" spans="1:13" x14ac:dyDescent="0.2">
      <c r="B209" s="38" t="s">
        <v>50</v>
      </c>
      <c r="C209" s="44">
        <f t="shared" si="38"/>
        <v>0</v>
      </c>
      <c r="D209" s="44">
        <f t="shared" si="39"/>
        <v>0</v>
      </c>
      <c r="E209" s="44">
        <f t="shared" si="40"/>
        <v>0</v>
      </c>
      <c r="F209" s="44">
        <f t="shared" si="41"/>
        <v>0</v>
      </c>
      <c r="G209" s="44">
        <f t="shared" si="42"/>
        <v>0</v>
      </c>
      <c r="H209" s="43"/>
      <c r="I209" s="45">
        <v>0</v>
      </c>
      <c r="J209" s="45">
        <v>0</v>
      </c>
      <c r="K209" s="45">
        <v>0</v>
      </c>
      <c r="L209" s="45">
        <v>0</v>
      </c>
      <c r="M209" s="45">
        <v>0</v>
      </c>
    </row>
    <row r="210" spans="1:13" x14ac:dyDescent="0.2">
      <c r="B210" s="38" t="s">
        <v>120</v>
      </c>
      <c r="C210" s="44">
        <f t="shared" si="38"/>
        <v>0</v>
      </c>
      <c r="D210" s="44">
        <f t="shared" si="39"/>
        <v>0</v>
      </c>
      <c r="E210" s="44">
        <f t="shared" si="40"/>
        <v>0</v>
      </c>
      <c r="F210" s="44">
        <f t="shared" si="41"/>
        <v>0</v>
      </c>
      <c r="G210" s="44">
        <f t="shared" si="42"/>
        <v>0</v>
      </c>
      <c r="H210" s="43"/>
      <c r="I210" s="45">
        <v>0</v>
      </c>
      <c r="J210" s="45">
        <v>0</v>
      </c>
      <c r="K210" s="45">
        <v>0</v>
      </c>
      <c r="L210" s="45">
        <v>0</v>
      </c>
      <c r="M210" s="45">
        <v>0</v>
      </c>
    </row>
    <row r="211" spans="1:13" x14ac:dyDescent="0.2">
      <c r="B211" s="38" t="s">
        <v>121</v>
      </c>
      <c r="C211" s="44">
        <f t="shared" si="38"/>
        <v>0</v>
      </c>
      <c r="D211" s="44">
        <f t="shared" si="39"/>
        <v>0</v>
      </c>
      <c r="E211" s="44">
        <f t="shared" si="40"/>
        <v>0</v>
      </c>
      <c r="F211" s="44">
        <f t="shared" si="41"/>
        <v>0</v>
      </c>
      <c r="G211" s="44">
        <f t="shared" si="42"/>
        <v>0</v>
      </c>
      <c r="H211" s="43"/>
      <c r="I211" s="45">
        <v>0</v>
      </c>
      <c r="J211" s="45">
        <v>0</v>
      </c>
      <c r="K211" s="45">
        <v>0</v>
      </c>
      <c r="L211" s="45">
        <v>0</v>
      </c>
      <c r="M211" s="45">
        <v>0</v>
      </c>
    </row>
    <row r="212" spans="1:13" x14ac:dyDescent="0.2">
      <c r="B212" s="38" t="s">
        <v>94</v>
      </c>
      <c r="C212" s="44">
        <f t="shared" si="38"/>
        <v>0</v>
      </c>
      <c r="D212" s="44">
        <f t="shared" si="39"/>
        <v>0</v>
      </c>
      <c r="E212" s="44">
        <f t="shared" si="40"/>
        <v>0</v>
      </c>
      <c r="F212" s="44">
        <f t="shared" si="41"/>
        <v>0</v>
      </c>
      <c r="G212" s="44">
        <f t="shared" si="42"/>
        <v>0</v>
      </c>
      <c r="H212" s="43"/>
      <c r="I212" s="45">
        <v>0</v>
      </c>
      <c r="J212" s="45">
        <v>0</v>
      </c>
      <c r="K212" s="45">
        <v>0</v>
      </c>
      <c r="L212" s="45">
        <v>0</v>
      </c>
      <c r="M212" s="45">
        <v>0</v>
      </c>
    </row>
    <row r="213" spans="1:13" x14ac:dyDescent="0.2">
      <c r="B213" s="38" t="s">
        <v>122</v>
      </c>
      <c r="C213" s="44">
        <f t="shared" si="38"/>
        <v>0</v>
      </c>
      <c r="D213" s="44">
        <f t="shared" si="39"/>
        <v>0</v>
      </c>
      <c r="E213" s="44">
        <f t="shared" si="40"/>
        <v>0</v>
      </c>
      <c r="F213" s="44">
        <f t="shared" si="41"/>
        <v>0</v>
      </c>
      <c r="G213" s="44">
        <f t="shared" si="42"/>
        <v>0</v>
      </c>
      <c r="H213" s="43"/>
      <c r="I213" s="45">
        <v>0</v>
      </c>
      <c r="J213" s="45">
        <v>0</v>
      </c>
      <c r="K213" s="45">
        <v>0</v>
      </c>
      <c r="L213" s="45">
        <v>0</v>
      </c>
      <c r="M213" s="45">
        <v>0</v>
      </c>
    </row>
    <row r="214" spans="1:13" x14ac:dyDescent="0.2">
      <c r="B214" s="38" t="s">
        <v>123</v>
      </c>
      <c r="C214" s="44">
        <f t="shared" si="38"/>
        <v>0</v>
      </c>
      <c r="D214" s="44">
        <f t="shared" si="39"/>
        <v>0</v>
      </c>
      <c r="E214" s="44">
        <f t="shared" si="40"/>
        <v>0</v>
      </c>
      <c r="F214" s="44">
        <f t="shared" si="41"/>
        <v>0</v>
      </c>
      <c r="G214" s="44">
        <f t="shared" si="42"/>
        <v>0</v>
      </c>
      <c r="H214" s="43"/>
      <c r="I214" s="45">
        <v>0</v>
      </c>
      <c r="J214" s="45">
        <v>0</v>
      </c>
      <c r="K214" s="45">
        <v>0</v>
      </c>
      <c r="L214" s="45">
        <v>0</v>
      </c>
      <c r="M214" s="45">
        <v>0</v>
      </c>
    </row>
    <row r="215" spans="1:13" x14ac:dyDescent="0.2">
      <c r="B215" s="39" t="s">
        <v>124</v>
      </c>
      <c r="C215" s="44">
        <f t="shared" si="38"/>
        <v>0</v>
      </c>
      <c r="D215" s="44">
        <f t="shared" si="39"/>
        <v>0</v>
      </c>
      <c r="E215" s="44">
        <f t="shared" si="40"/>
        <v>0</v>
      </c>
      <c r="F215" s="44">
        <f t="shared" si="41"/>
        <v>0</v>
      </c>
      <c r="G215" s="44">
        <f t="shared" si="42"/>
        <v>0</v>
      </c>
      <c r="H215" s="43"/>
      <c r="I215" s="45">
        <v>0</v>
      </c>
      <c r="J215" s="45">
        <v>0</v>
      </c>
      <c r="K215" s="45">
        <v>0</v>
      </c>
      <c r="L215" s="45">
        <v>0</v>
      </c>
      <c r="M215" s="45">
        <v>0</v>
      </c>
    </row>
    <row r="216" spans="1:13" x14ac:dyDescent="0.2">
      <c r="B216" s="38" t="s">
        <v>125</v>
      </c>
      <c r="C216" s="44">
        <f t="shared" si="38"/>
        <v>0</v>
      </c>
      <c r="D216" s="44">
        <f t="shared" si="39"/>
        <v>0</v>
      </c>
      <c r="E216" s="44">
        <f t="shared" si="40"/>
        <v>0</v>
      </c>
      <c r="F216" s="44">
        <f t="shared" si="41"/>
        <v>0</v>
      </c>
      <c r="G216" s="44">
        <f t="shared" si="42"/>
        <v>0</v>
      </c>
      <c r="H216" s="43"/>
      <c r="I216" s="45">
        <v>0</v>
      </c>
      <c r="J216" s="45">
        <v>0</v>
      </c>
      <c r="K216" s="45">
        <v>0</v>
      </c>
      <c r="L216" s="45">
        <v>0</v>
      </c>
      <c r="M216" s="45">
        <v>0</v>
      </c>
    </row>
    <row r="217" spans="1:13" x14ac:dyDescent="0.2">
      <c r="B217" s="38"/>
      <c r="C217" s="46">
        <f t="shared" si="38"/>
        <v>0</v>
      </c>
      <c r="D217" s="46">
        <f t="shared" si="39"/>
        <v>0</v>
      </c>
      <c r="E217" s="46">
        <f t="shared" si="40"/>
        <v>0</v>
      </c>
      <c r="F217" s="46">
        <f t="shared" si="41"/>
        <v>0</v>
      </c>
      <c r="G217" s="46">
        <f t="shared" si="42"/>
        <v>0</v>
      </c>
      <c r="H217" s="43"/>
      <c r="I217" s="47"/>
      <c r="J217" s="47"/>
      <c r="K217" s="47"/>
      <c r="L217" s="47"/>
      <c r="M217" s="47"/>
    </row>
    <row r="218" spans="1:13" ht="13.5" thickBot="1" x14ac:dyDescent="0.25">
      <c r="B218" s="40" t="s">
        <v>126</v>
      </c>
      <c r="C218" s="48">
        <f>SUM(C200:C217)</f>
        <v>0</v>
      </c>
      <c r="D218" s="48">
        <f>SUM(D200:D217)</f>
        <v>0</v>
      </c>
      <c r="E218" s="48">
        <f>SUM(E200:E217)</f>
        <v>0</v>
      </c>
      <c r="F218" s="48">
        <f>SUM(F200:F217)</f>
        <v>0</v>
      </c>
      <c r="G218" s="48">
        <f>SUM(G200:G217)</f>
        <v>0</v>
      </c>
      <c r="H218" s="43"/>
      <c r="I218" s="49">
        <v>1</v>
      </c>
      <c r="J218" s="49">
        <v>1</v>
      </c>
      <c r="K218" s="49">
        <v>1</v>
      </c>
      <c r="L218" s="49">
        <v>1</v>
      </c>
      <c r="M218" s="49">
        <v>1</v>
      </c>
    </row>
    <row r="219" spans="1:13" x14ac:dyDescent="0.2">
      <c r="B219" s="39"/>
      <c r="I219" s="12"/>
      <c r="J219" s="12"/>
      <c r="K219" s="12"/>
      <c r="L219" s="12"/>
      <c r="M219" s="12"/>
    </row>
    <row r="220" spans="1:13" x14ac:dyDescent="0.2">
      <c r="B220" s="39" t="s">
        <v>127</v>
      </c>
      <c r="I220" s="12"/>
      <c r="J220" s="12"/>
      <c r="K220" s="12"/>
      <c r="L220" s="12"/>
      <c r="M220" s="12"/>
    </row>
    <row r="221" spans="1:13" x14ac:dyDescent="0.2">
      <c r="B221" s="41" t="s">
        <v>128</v>
      </c>
      <c r="C221" s="35">
        <f>+C218-C199</f>
        <v>0</v>
      </c>
      <c r="D221" s="35">
        <f>+D218-D199</f>
        <v>0</v>
      </c>
      <c r="E221" s="35">
        <f>+E218-E199</f>
        <v>0</v>
      </c>
      <c r="F221" s="35">
        <f>+F218-F199</f>
        <v>0</v>
      </c>
      <c r="G221" s="35">
        <f>+G218-G199</f>
        <v>0</v>
      </c>
      <c r="I221" s="12"/>
      <c r="J221" s="12"/>
      <c r="K221" s="12"/>
      <c r="L221" s="12"/>
      <c r="M221" s="12"/>
    </row>
    <row r="222" spans="1:13" x14ac:dyDescent="0.2">
      <c r="I222" s="12"/>
      <c r="J222" s="12"/>
      <c r="K222" s="12"/>
      <c r="L222" s="12"/>
      <c r="M222" s="12"/>
    </row>
    <row r="223" spans="1:13" x14ac:dyDescent="0.2">
      <c r="A223" s="3" t="s">
        <v>71</v>
      </c>
      <c r="B223" s="37" t="s">
        <v>72</v>
      </c>
      <c r="C223" s="42">
        <f>'2-Proposal Overheads'!AJ23</f>
        <v>0</v>
      </c>
      <c r="D223" s="42">
        <f>'2-Proposal Overheads'!AK23</f>
        <v>0</v>
      </c>
      <c r="E223" s="42">
        <f>'2-Proposal Overheads'!AL23</f>
        <v>0</v>
      </c>
      <c r="F223" s="42">
        <f>'2-Proposal Overheads'!AM23</f>
        <v>0</v>
      </c>
      <c r="G223" s="42">
        <f>'2-Proposal Overheads'!AN23</f>
        <v>0</v>
      </c>
      <c r="H223" s="43"/>
      <c r="I223" s="43"/>
      <c r="J223" s="43"/>
      <c r="K223" s="43"/>
      <c r="L223" s="43"/>
      <c r="M223" s="43"/>
    </row>
    <row r="224" spans="1:13" x14ac:dyDescent="0.2">
      <c r="B224" s="38" t="s">
        <v>111</v>
      </c>
      <c r="C224" s="44">
        <f t="shared" ref="C224:C241" si="43">+C$223*I224</f>
        <v>0</v>
      </c>
      <c r="D224" s="44">
        <f t="shared" ref="D224:D241" si="44">+D$223*J224</f>
        <v>0</v>
      </c>
      <c r="E224" s="44">
        <f t="shared" ref="E224:E241" si="45">+E$223*K224</f>
        <v>0</v>
      </c>
      <c r="F224" s="44">
        <f t="shared" ref="F224:F241" si="46">+F$223*L224</f>
        <v>0</v>
      </c>
      <c r="G224" s="44">
        <f t="shared" ref="G224:G241" si="47">+G$223*M224</f>
        <v>0</v>
      </c>
      <c r="H224" s="43"/>
      <c r="I224" s="45">
        <v>0</v>
      </c>
      <c r="J224" s="45">
        <v>0</v>
      </c>
      <c r="K224" s="45">
        <v>0</v>
      </c>
      <c r="L224" s="45">
        <v>0</v>
      </c>
      <c r="M224" s="45">
        <v>0</v>
      </c>
    </row>
    <row r="225" spans="2:13" x14ac:dyDescent="0.2">
      <c r="B225" s="38" t="s">
        <v>112</v>
      </c>
      <c r="C225" s="44">
        <f t="shared" si="43"/>
        <v>0</v>
      </c>
      <c r="D225" s="44">
        <f t="shared" si="44"/>
        <v>0</v>
      </c>
      <c r="E225" s="44">
        <f t="shared" si="45"/>
        <v>0</v>
      </c>
      <c r="F225" s="44">
        <f t="shared" si="46"/>
        <v>0</v>
      </c>
      <c r="G225" s="44">
        <f t="shared" si="47"/>
        <v>0</v>
      </c>
      <c r="H225" s="43"/>
      <c r="I225" s="45">
        <v>0</v>
      </c>
      <c r="J225" s="45">
        <v>0</v>
      </c>
      <c r="K225" s="45">
        <v>0</v>
      </c>
      <c r="L225" s="45">
        <v>0</v>
      </c>
      <c r="M225" s="45">
        <v>0</v>
      </c>
    </row>
    <row r="226" spans="2:13" x14ac:dyDescent="0.2">
      <c r="B226" s="38" t="s">
        <v>113</v>
      </c>
      <c r="C226" s="44">
        <f t="shared" si="43"/>
        <v>0</v>
      </c>
      <c r="D226" s="44">
        <f t="shared" si="44"/>
        <v>0</v>
      </c>
      <c r="E226" s="44">
        <f t="shared" si="45"/>
        <v>0</v>
      </c>
      <c r="F226" s="44">
        <f t="shared" si="46"/>
        <v>0</v>
      </c>
      <c r="G226" s="44">
        <f t="shared" si="47"/>
        <v>0</v>
      </c>
      <c r="H226" s="43"/>
      <c r="I226" s="45">
        <v>0</v>
      </c>
      <c r="J226" s="45">
        <v>0</v>
      </c>
      <c r="K226" s="45">
        <v>0</v>
      </c>
      <c r="L226" s="45">
        <v>0</v>
      </c>
      <c r="M226" s="45">
        <v>0</v>
      </c>
    </row>
    <row r="227" spans="2:13" x14ac:dyDescent="0.2">
      <c r="B227" s="38" t="s">
        <v>114</v>
      </c>
      <c r="C227" s="44">
        <f t="shared" si="43"/>
        <v>0</v>
      </c>
      <c r="D227" s="44">
        <f t="shared" si="44"/>
        <v>0</v>
      </c>
      <c r="E227" s="44">
        <f t="shared" si="45"/>
        <v>0</v>
      </c>
      <c r="F227" s="44">
        <f t="shared" si="46"/>
        <v>0</v>
      </c>
      <c r="G227" s="44">
        <f t="shared" si="47"/>
        <v>0</v>
      </c>
      <c r="H227" s="43"/>
      <c r="I227" s="45">
        <v>0</v>
      </c>
      <c r="J227" s="45">
        <v>0</v>
      </c>
      <c r="K227" s="45">
        <v>0</v>
      </c>
      <c r="L227" s="45">
        <v>0</v>
      </c>
      <c r="M227" s="45">
        <v>0</v>
      </c>
    </row>
    <row r="228" spans="2:13" x14ac:dyDescent="0.2">
      <c r="B228" s="38" t="s">
        <v>115</v>
      </c>
      <c r="C228" s="44">
        <f t="shared" si="43"/>
        <v>0</v>
      </c>
      <c r="D228" s="44">
        <f t="shared" si="44"/>
        <v>0</v>
      </c>
      <c r="E228" s="44">
        <f t="shared" si="45"/>
        <v>0</v>
      </c>
      <c r="F228" s="44">
        <f t="shared" si="46"/>
        <v>0</v>
      </c>
      <c r="G228" s="44">
        <f t="shared" si="47"/>
        <v>0</v>
      </c>
      <c r="H228" s="43"/>
      <c r="I228" s="45">
        <v>0</v>
      </c>
      <c r="J228" s="45">
        <v>0</v>
      </c>
      <c r="K228" s="45">
        <v>0</v>
      </c>
      <c r="L228" s="45">
        <v>0</v>
      </c>
      <c r="M228" s="45">
        <v>0</v>
      </c>
    </row>
    <row r="229" spans="2:13" x14ac:dyDescent="0.2">
      <c r="B229" s="38" t="s">
        <v>116</v>
      </c>
      <c r="C229" s="44">
        <f t="shared" si="43"/>
        <v>0</v>
      </c>
      <c r="D229" s="44">
        <f t="shared" si="44"/>
        <v>0</v>
      </c>
      <c r="E229" s="44">
        <f t="shared" si="45"/>
        <v>0</v>
      </c>
      <c r="F229" s="44">
        <f t="shared" si="46"/>
        <v>0</v>
      </c>
      <c r="G229" s="44">
        <f t="shared" si="47"/>
        <v>0</v>
      </c>
      <c r="H229" s="43"/>
      <c r="I229" s="45">
        <v>0</v>
      </c>
      <c r="J229" s="45">
        <v>0</v>
      </c>
      <c r="K229" s="45">
        <v>0</v>
      </c>
      <c r="L229" s="45">
        <v>0</v>
      </c>
      <c r="M229" s="45">
        <v>0</v>
      </c>
    </row>
    <row r="230" spans="2:13" x14ac:dyDescent="0.2">
      <c r="B230" s="38" t="s">
        <v>117</v>
      </c>
      <c r="C230" s="44">
        <f t="shared" si="43"/>
        <v>0</v>
      </c>
      <c r="D230" s="44">
        <f t="shared" si="44"/>
        <v>0</v>
      </c>
      <c r="E230" s="44">
        <f t="shared" si="45"/>
        <v>0</v>
      </c>
      <c r="F230" s="44">
        <f t="shared" si="46"/>
        <v>0</v>
      </c>
      <c r="G230" s="44">
        <f t="shared" si="47"/>
        <v>0</v>
      </c>
      <c r="H230" s="43"/>
      <c r="I230" s="45">
        <v>0</v>
      </c>
      <c r="J230" s="45">
        <v>0</v>
      </c>
      <c r="K230" s="45">
        <v>0</v>
      </c>
      <c r="L230" s="45">
        <v>0</v>
      </c>
      <c r="M230" s="45">
        <v>0</v>
      </c>
    </row>
    <row r="231" spans="2:13" x14ac:dyDescent="0.2">
      <c r="B231" s="38" t="s">
        <v>118</v>
      </c>
      <c r="C231" s="44">
        <f t="shared" si="43"/>
        <v>0</v>
      </c>
      <c r="D231" s="44">
        <f t="shared" si="44"/>
        <v>0</v>
      </c>
      <c r="E231" s="44">
        <f t="shared" si="45"/>
        <v>0</v>
      </c>
      <c r="F231" s="44">
        <f t="shared" si="46"/>
        <v>0</v>
      </c>
      <c r="G231" s="44">
        <f t="shared" si="47"/>
        <v>0</v>
      </c>
      <c r="H231" s="43"/>
      <c r="I231" s="45">
        <v>0</v>
      </c>
      <c r="J231" s="45">
        <v>0</v>
      </c>
      <c r="K231" s="45">
        <v>0</v>
      </c>
      <c r="L231" s="45">
        <v>0</v>
      </c>
      <c r="M231" s="45">
        <v>0</v>
      </c>
    </row>
    <row r="232" spans="2:13" x14ac:dyDescent="0.2">
      <c r="B232" s="38" t="s">
        <v>119</v>
      </c>
      <c r="C232" s="44">
        <f t="shared" si="43"/>
        <v>0</v>
      </c>
      <c r="D232" s="44">
        <f t="shared" si="44"/>
        <v>0</v>
      </c>
      <c r="E232" s="44">
        <f t="shared" si="45"/>
        <v>0</v>
      </c>
      <c r="F232" s="44">
        <f t="shared" si="46"/>
        <v>0</v>
      </c>
      <c r="G232" s="44">
        <f t="shared" si="47"/>
        <v>0</v>
      </c>
      <c r="H232" s="43"/>
      <c r="I232" s="45">
        <v>0.33876442634080112</v>
      </c>
      <c r="J232" s="45">
        <v>0.27052432869746118</v>
      </c>
      <c r="K232" s="45">
        <v>0.32706857500843339</v>
      </c>
      <c r="L232" s="45">
        <v>0.32903531393084579</v>
      </c>
      <c r="M232" s="45">
        <v>0.43007498108275438</v>
      </c>
    </row>
    <row r="233" spans="2:13" x14ac:dyDescent="0.2">
      <c r="B233" s="38" t="s">
        <v>50</v>
      </c>
      <c r="C233" s="44">
        <f t="shared" si="43"/>
        <v>0</v>
      </c>
      <c r="D233" s="44">
        <f t="shared" si="44"/>
        <v>0</v>
      </c>
      <c r="E233" s="44">
        <f t="shared" si="45"/>
        <v>0</v>
      </c>
      <c r="F233" s="44">
        <f t="shared" si="46"/>
        <v>0</v>
      </c>
      <c r="G233" s="44">
        <f t="shared" si="47"/>
        <v>0</v>
      </c>
      <c r="H233" s="43"/>
      <c r="I233" s="45">
        <v>0</v>
      </c>
      <c r="J233" s="45">
        <v>0</v>
      </c>
      <c r="K233" s="45">
        <v>0</v>
      </c>
      <c r="L233" s="45">
        <v>0</v>
      </c>
      <c r="M233" s="45">
        <v>0</v>
      </c>
    </row>
    <row r="234" spans="2:13" x14ac:dyDescent="0.2">
      <c r="B234" s="38" t="s">
        <v>120</v>
      </c>
      <c r="C234" s="44">
        <f t="shared" si="43"/>
        <v>0</v>
      </c>
      <c r="D234" s="44">
        <f t="shared" si="44"/>
        <v>0</v>
      </c>
      <c r="E234" s="44">
        <f t="shared" si="45"/>
        <v>0</v>
      </c>
      <c r="F234" s="44">
        <f t="shared" si="46"/>
        <v>0</v>
      </c>
      <c r="G234" s="44">
        <f t="shared" si="47"/>
        <v>0</v>
      </c>
      <c r="H234" s="43"/>
      <c r="I234" s="45">
        <v>0</v>
      </c>
      <c r="J234" s="45">
        <v>0</v>
      </c>
      <c r="K234" s="45">
        <v>0</v>
      </c>
      <c r="L234" s="45">
        <v>0</v>
      </c>
      <c r="M234" s="45">
        <v>0</v>
      </c>
    </row>
    <row r="235" spans="2:13" x14ac:dyDescent="0.2">
      <c r="B235" s="38" t="s">
        <v>121</v>
      </c>
      <c r="C235" s="44">
        <f t="shared" si="43"/>
        <v>0</v>
      </c>
      <c r="D235" s="44">
        <f t="shared" si="44"/>
        <v>0</v>
      </c>
      <c r="E235" s="44">
        <f t="shared" si="45"/>
        <v>0</v>
      </c>
      <c r="F235" s="44">
        <f t="shared" si="46"/>
        <v>0</v>
      </c>
      <c r="G235" s="44">
        <f t="shared" si="47"/>
        <v>0</v>
      </c>
      <c r="H235" s="43"/>
      <c r="I235" s="45">
        <v>0</v>
      </c>
      <c r="J235" s="45">
        <v>0</v>
      </c>
      <c r="K235" s="45">
        <v>0</v>
      </c>
      <c r="L235" s="45">
        <v>0</v>
      </c>
      <c r="M235" s="45">
        <v>0</v>
      </c>
    </row>
    <row r="236" spans="2:13" x14ac:dyDescent="0.2">
      <c r="B236" s="38" t="s">
        <v>94</v>
      </c>
      <c r="C236" s="44">
        <f t="shared" si="43"/>
        <v>0</v>
      </c>
      <c r="D236" s="44">
        <f t="shared" si="44"/>
        <v>0</v>
      </c>
      <c r="E236" s="44">
        <f t="shared" si="45"/>
        <v>0</v>
      </c>
      <c r="F236" s="44">
        <f t="shared" si="46"/>
        <v>0</v>
      </c>
      <c r="G236" s="44">
        <f t="shared" si="47"/>
        <v>0</v>
      </c>
      <c r="H236" s="43"/>
      <c r="I236" s="45">
        <v>0</v>
      </c>
      <c r="J236" s="45">
        <v>0</v>
      </c>
      <c r="K236" s="45">
        <v>0</v>
      </c>
      <c r="L236" s="45">
        <v>0</v>
      </c>
      <c r="M236" s="45">
        <v>0</v>
      </c>
    </row>
    <row r="237" spans="2:13" x14ac:dyDescent="0.2">
      <c r="B237" s="38" t="s">
        <v>122</v>
      </c>
      <c r="C237" s="44">
        <f t="shared" si="43"/>
        <v>0</v>
      </c>
      <c r="D237" s="44">
        <f t="shared" si="44"/>
        <v>0</v>
      </c>
      <c r="E237" s="44">
        <f t="shared" si="45"/>
        <v>0</v>
      </c>
      <c r="F237" s="44">
        <f t="shared" si="46"/>
        <v>0</v>
      </c>
      <c r="G237" s="44">
        <f t="shared" si="47"/>
        <v>0</v>
      </c>
      <c r="H237" s="43"/>
      <c r="I237" s="45">
        <v>0</v>
      </c>
      <c r="J237" s="45">
        <v>0</v>
      </c>
      <c r="K237" s="45">
        <v>0</v>
      </c>
      <c r="L237" s="45">
        <v>0</v>
      </c>
      <c r="M237" s="45">
        <v>0</v>
      </c>
    </row>
    <row r="238" spans="2:13" x14ac:dyDescent="0.2">
      <c r="B238" s="38" t="s">
        <v>123</v>
      </c>
      <c r="C238" s="44">
        <f t="shared" si="43"/>
        <v>0</v>
      </c>
      <c r="D238" s="44">
        <f t="shared" si="44"/>
        <v>0</v>
      </c>
      <c r="E238" s="44">
        <f t="shared" si="45"/>
        <v>0</v>
      </c>
      <c r="F238" s="44">
        <f t="shared" si="46"/>
        <v>0</v>
      </c>
      <c r="G238" s="44">
        <f t="shared" si="47"/>
        <v>0</v>
      </c>
      <c r="H238" s="43"/>
      <c r="I238" s="45">
        <v>0</v>
      </c>
      <c r="J238" s="45">
        <v>0</v>
      </c>
      <c r="K238" s="45">
        <v>0</v>
      </c>
      <c r="L238" s="45">
        <v>0</v>
      </c>
      <c r="M238" s="45">
        <v>0</v>
      </c>
    </row>
    <row r="239" spans="2:13" x14ac:dyDescent="0.2">
      <c r="B239" s="39" t="s">
        <v>124</v>
      </c>
      <c r="C239" s="44">
        <f t="shared" si="43"/>
        <v>0</v>
      </c>
      <c r="D239" s="44">
        <f t="shared" si="44"/>
        <v>0</v>
      </c>
      <c r="E239" s="44">
        <f t="shared" si="45"/>
        <v>0</v>
      </c>
      <c r="F239" s="44">
        <f t="shared" si="46"/>
        <v>0</v>
      </c>
      <c r="G239" s="44">
        <f t="shared" si="47"/>
        <v>0</v>
      </c>
      <c r="H239" s="43"/>
      <c r="I239" s="45">
        <v>0</v>
      </c>
      <c r="J239" s="45">
        <v>0</v>
      </c>
      <c r="K239" s="45">
        <v>0</v>
      </c>
      <c r="L239" s="45">
        <v>0</v>
      </c>
      <c r="M239" s="45">
        <v>0</v>
      </c>
    </row>
    <row r="240" spans="2:13" x14ac:dyDescent="0.2">
      <c r="B240" s="38" t="s">
        <v>125</v>
      </c>
      <c r="C240" s="44">
        <f t="shared" si="43"/>
        <v>0</v>
      </c>
      <c r="D240" s="44">
        <f t="shared" si="44"/>
        <v>0</v>
      </c>
      <c r="E240" s="44">
        <f t="shared" si="45"/>
        <v>0</v>
      </c>
      <c r="F240" s="44">
        <f t="shared" si="46"/>
        <v>0</v>
      </c>
      <c r="G240" s="44">
        <f t="shared" si="47"/>
        <v>0</v>
      </c>
      <c r="H240" s="43"/>
      <c r="I240" s="45">
        <v>0</v>
      </c>
      <c r="J240" s="45">
        <v>0</v>
      </c>
      <c r="K240" s="45">
        <v>0</v>
      </c>
      <c r="L240" s="45">
        <v>0</v>
      </c>
      <c r="M240" s="45">
        <v>0</v>
      </c>
    </row>
    <row r="241" spans="1:13" x14ac:dyDescent="0.2">
      <c r="B241" s="38" t="s">
        <v>131</v>
      </c>
      <c r="C241" s="46">
        <f t="shared" si="43"/>
        <v>0</v>
      </c>
      <c r="D241" s="46">
        <f t="shared" si="44"/>
        <v>0</v>
      </c>
      <c r="E241" s="46">
        <f t="shared" si="45"/>
        <v>0</v>
      </c>
      <c r="F241" s="46">
        <f t="shared" si="46"/>
        <v>0</v>
      </c>
      <c r="G241" s="46">
        <f t="shared" si="47"/>
        <v>0</v>
      </c>
      <c r="H241" s="43"/>
      <c r="I241" s="47">
        <v>0.66123557365919894</v>
      </c>
      <c r="J241" s="47">
        <v>0.72947567130253876</v>
      </c>
      <c r="K241" s="47">
        <v>0.67293142499156677</v>
      </c>
      <c r="L241" s="47">
        <v>0.67096468606915427</v>
      </c>
      <c r="M241" s="47">
        <v>0.56992501891724567</v>
      </c>
    </row>
    <row r="242" spans="1:13" ht="13.5" thickBot="1" x14ac:dyDescent="0.25">
      <c r="B242" s="40" t="s">
        <v>126</v>
      </c>
      <c r="C242" s="48">
        <f>SUM(C224:C241)</f>
        <v>0</v>
      </c>
      <c r="D242" s="48">
        <f>SUM(D224:D241)</f>
        <v>0</v>
      </c>
      <c r="E242" s="48">
        <f>SUM(E224:E241)</f>
        <v>0</v>
      </c>
      <c r="F242" s="48">
        <f>SUM(F224:F241)</f>
        <v>0</v>
      </c>
      <c r="G242" s="48">
        <f>SUM(G224:G241)</f>
        <v>0</v>
      </c>
      <c r="H242" s="43"/>
      <c r="I242" s="49">
        <v>1</v>
      </c>
      <c r="J242" s="49">
        <v>1</v>
      </c>
      <c r="K242" s="49">
        <v>1.0000000000000002</v>
      </c>
      <c r="L242" s="49">
        <v>1</v>
      </c>
      <c r="M242" s="49">
        <v>1</v>
      </c>
    </row>
    <row r="243" spans="1:13" x14ac:dyDescent="0.2">
      <c r="B243" s="39"/>
      <c r="I243" s="12"/>
      <c r="J243" s="12"/>
      <c r="K243" s="12"/>
      <c r="L243" s="12"/>
      <c r="M243" s="12"/>
    </row>
    <row r="244" spans="1:13" x14ac:dyDescent="0.2">
      <c r="B244" s="39" t="s">
        <v>127</v>
      </c>
      <c r="I244" s="12"/>
      <c r="J244" s="12"/>
      <c r="K244" s="12"/>
      <c r="L244" s="12"/>
      <c r="M244" s="12"/>
    </row>
    <row r="245" spans="1:13" x14ac:dyDescent="0.2">
      <c r="B245" s="41" t="s">
        <v>128</v>
      </c>
      <c r="C245" s="35">
        <f>+C242-C223</f>
        <v>0</v>
      </c>
      <c r="D245" s="35">
        <f>+D242-D223</f>
        <v>0</v>
      </c>
      <c r="E245" s="35">
        <f>+E242-E223</f>
        <v>0</v>
      </c>
      <c r="F245" s="35">
        <f>+F242-F223</f>
        <v>0</v>
      </c>
      <c r="G245" s="35">
        <f>+G242-G223</f>
        <v>0</v>
      </c>
      <c r="I245" s="12"/>
      <c r="J245" s="12"/>
      <c r="K245" s="12"/>
      <c r="L245" s="12"/>
      <c r="M245" s="12"/>
    </row>
    <row r="246" spans="1:13" x14ac:dyDescent="0.2">
      <c r="I246" s="12"/>
      <c r="J246" s="12"/>
      <c r="K246" s="12"/>
      <c r="L246" s="12"/>
      <c r="M246" s="12"/>
    </row>
    <row r="247" spans="1:13" x14ac:dyDescent="0.2">
      <c r="A247" s="3" t="s">
        <v>77</v>
      </c>
      <c r="B247" s="37" t="s">
        <v>78</v>
      </c>
      <c r="C247" s="42">
        <f>'2-Proposal Overheads'!AJ26</f>
        <v>0</v>
      </c>
      <c r="D247" s="42">
        <f>'2-Proposal Overheads'!AK26</f>
        <v>0</v>
      </c>
      <c r="E247" s="42">
        <f>'2-Proposal Overheads'!AL26</f>
        <v>0</v>
      </c>
      <c r="F247" s="42">
        <f>'2-Proposal Overheads'!AM26</f>
        <v>0</v>
      </c>
      <c r="G247" s="42">
        <f>'2-Proposal Overheads'!AN26</f>
        <v>0</v>
      </c>
      <c r="H247" s="43"/>
      <c r="I247" s="43"/>
      <c r="J247" s="43"/>
      <c r="K247" s="43"/>
      <c r="L247" s="43"/>
      <c r="M247" s="43"/>
    </row>
    <row r="248" spans="1:13" x14ac:dyDescent="0.2">
      <c r="B248" s="38" t="s">
        <v>111</v>
      </c>
      <c r="C248" s="44">
        <f t="shared" ref="C248:C265" si="48">+C$247*I248</f>
        <v>0</v>
      </c>
      <c r="D248" s="44">
        <f t="shared" ref="D248:D265" si="49">+D$247*J248</f>
        <v>0</v>
      </c>
      <c r="E248" s="44">
        <f t="shared" ref="E248:E265" si="50">+E$247*K248</f>
        <v>0</v>
      </c>
      <c r="F248" s="44">
        <f t="shared" ref="F248:F265" si="51">+F$247*L248</f>
        <v>0</v>
      </c>
      <c r="G248" s="44">
        <f t="shared" ref="G248:G265" si="52">+G$247*M248</f>
        <v>0</v>
      </c>
      <c r="H248" s="43"/>
      <c r="I248" s="45">
        <v>0</v>
      </c>
      <c r="J248" s="45">
        <v>0</v>
      </c>
      <c r="K248" s="45">
        <v>0</v>
      </c>
      <c r="L248" s="45">
        <v>0</v>
      </c>
      <c r="M248" s="45">
        <v>0</v>
      </c>
    </row>
    <row r="249" spans="1:13" x14ac:dyDescent="0.2">
      <c r="B249" s="38" t="s">
        <v>112</v>
      </c>
      <c r="C249" s="44">
        <f t="shared" si="48"/>
        <v>0</v>
      </c>
      <c r="D249" s="44">
        <f t="shared" si="49"/>
        <v>0</v>
      </c>
      <c r="E249" s="44">
        <f t="shared" si="50"/>
        <v>0</v>
      </c>
      <c r="F249" s="44">
        <f t="shared" si="51"/>
        <v>0</v>
      </c>
      <c r="G249" s="44">
        <f t="shared" si="52"/>
        <v>0</v>
      </c>
      <c r="H249" s="43"/>
      <c r="I249" s="45">
        <v>0</v>
      </c>
      <c r="J249" s="45">
        <v>0</v>
      </c>
      <c r="K249" s="45">
        <v>0</v>
      </c>
      <c r="L249" s="45">
        <v>0</v>
      </c>
      <c r="M249" s="45">
        <v>0</v>
      </c>
    </row>
    <row r="250" spans="1:13" x14ac:dyDescent="0.2">
      <c r="B250" s="38" t="s">
        <v>113</v>
      </c>
      <c r="C250" s="44">
        <f t="shared" si="48"/>
        <v>0</v>
      </c>
      <c r="D250" s="44">
        <f t="shared" si="49"/>
        <v>0</v>
      </c>
      <c r="E250" s="44">
        <f t="shared" si="50"/>
        <v>0</v>
      </c>
      <c r="F250" s="44">
        <f t="shared" si="51"/>
        <v>0</v>
      </c>
      <c r="G250" s="44">
        <f t="shared" si="52"/>
        <v>0</v>
      </c>
      <c r="H250" s="43"/>
      <c r="I250" s="45">
        <v>0</v>
      </c>
      <c r="J250" s="45">
        <v>0</v>
      </c>
      <c r="K250" s="45">
        <v>0</v>
      </c>
      <c r="L250" s="45">
        <v>0</v>
      </c>
      <c r="M250" s="45">
        <v>0</v>
      </c>
    </row>
    <row r="251" spans="1:13" x14ac:dyDescent="0.2">
      <c r="B251" s="38" t="s">
        <v>114</v>
      </c>
      <c r="C251" s="44">
        <f t="shared" si="48"/>
        <v>0</v>
      </c>
      <c r="D251" s="44">
        <f t="shared" si="49"/>
        <v>0</v>
      </c>
      <c r="E251" s="44">
        <f t="shared" si="50"/>
        <v>0</v>
      </c>
      <c r="F251" s="44">
        <f t="shared" si="51"/>
        <v>0</v>
      </c>
      <c r="G251" s="44">
        <f t="shared" si="52"/>
        <v>0</v>
      </c>
      <c r="H251" s="43"/>
      <c r="I251" s="45">
        <v>0</v>
      </c>
      <c r="J251" s="45">
        <v>0</v>
      </c>
      <c r="K251" s="45">
        <v>0</v>
      </c>
      <c r="L251" s="45">
        <v>0</v>
      </c>
      <c r="M251" s="45">
        <v>0</v>
      </c>
    </row>
    <row r="252" spans="1:13" x14ac:dyDescent="0.2">
      <c r="B252" s="38" t="s">
        <v>115</v>
      </c>
      <c r="C252" s="44">
        <f t="shared" si="48"/>
        <v>0</v>
      </c>
      <c r="D252" s="44">
        <f t="shared" si="49"/>
        <v>0</v>
      </c>
      <c r="E252" s="44">
        <f t="shared" si="50"/>
        <v>0</v>
      </c>
      <c r="F252" s="44">
        <f t="shared" si="51"/>
        <v>0</v>
      </c>
      <c r="G252" s="44">
        <f t="shared" si="52"/>
        <v>0</v>
      </c>
      <c r="H252" s="43"/>
      <c r="I252" s="45">
        <v>0</v>
      </c>
      <c r="J252" s="45">
        <v>0</v>
      </c>
      <c r="K252" s="45">
        <v>0</v>
      </c>
      <c r="L252" s="45">
        <v>0</v>
      </c>
      <c r="M252" s="45">
        <v>0</v>
      </c>
    </row>
    <row r="253" spans="1:13" x14ac:dyDescent="0.2">
      <c r="B253" s="38" t="s">
        <v>116</v>
      </c>
      <c r="C253" s="44">
        <f t="shared" si="48"/>
        <v>0</v>
      </c>
      <c r="D253" s="44">
        <f t="shared" si="49"/>
        <v>0</v>
      </c>
      <c r="E253" s="44">
        <f t="shared" si="50"/>
        <v>0</v>
      </c>
      <c r="F253" s="44">
        <f t="shared" si="51"/>
        <v>0</v>
      </c>
      <c r="G253" s="44">
        <f t="shared" si="52"/>
        <v>0</v>
      </c>
      <c r="H253" s="43"/>
      <c r="I253" s="45">
        <v>0</v>
      </c>
      <c r="J253" s="45">
        <v>0</v>
      </c>
      <c r="K253" s="45">
        <v>0</v>
      </c>
      <c r="L253" s="45">
        <v>0</v>
      </c>
      <c r="M253" s="45">
        <v>0</v>
      </c>
    </row>
    <row r="254" spans="1:13" x14ac:dyDescent="0.2">
      <c r="B254" s="38" t="s">
        <v>117</v>
      </c>
      <c r="C254" s="44">
        <f t="shared" si="48"/>
        <v>0</v>
      </c>
      <c r="D254" s="44">
        <f t="shared" si="49"/>
        <v>0</v>
      </c>
      <c r="E254" s="44">
        <f t="shared" si="50"/>
        <v>0</v>
      </c>
      <c r="F254" s="44">
        <f t="shared" si="51"/>
        <v>0</v>
      </c>
      <c r="G254" s="44">
        <f t="shared" si="52"/>
        <v>0</v>
      </c>
      <c r="H254" s="43"/>
      <c r="I254" s="45">
        <v>0</v>
      </c>
      <c r="J254" s="45">
        <v>0</v>
      </c>
      <c r="K254" s="45">
        <v>0</v>
      </c>
      <c r="L254" s="45">
        <v>0</v>
      </c>
      <c r="M254" s="45">
        <v>0</v>
      </c>
    </row>
    <row r="255" spans="1:13" x14ac:dyDescent="0.2">
      <c r="B255" s="38" t="s">
        <v>118</v>
      </c>
      <c r="C255" s="44">
        <f t="shared" si="48"/>
        <v>0</v>
      </c>
      <c r="D255" s="44">
        <f t="shared" si="49"/>
        <v>0</v>
      </c>
      <c r="E255" s="44">
        <f t="shared" si="50"/>
        <v>0</v>
      </c>
      <c r="F255" s="44">
        <f t="shared" si="51"/>
        <v>0</v>
      </c>
      <c r="G255" s="44">
        <f t="shared" si="52"/>
        <v>0</v>
      </c>
      <c r="H255" s="43"/>
      <c r="I255" s="45">
        <v>0</v>
      </c>
      <c r="J255" s="45">
        <v>0</v>
      </c>
      <c r="K255" s="45">
        <v>0</v>
      </c>
      <c r="L255" s="45">
        <v>0</v>
      </c>
      <c r="M255" s="45">
        <v>0</v>
      </c>
    </row>
    <row r="256" spans="1:13" x14ac:dyDescent="0.2">
      <c r="B256" s="38" t="s">
        <v>119</v>
      </c>
      <c r="C256" s="44">
        <f t="shared" si="48"/>
        <v>0</v>
      </c>
      <c r="D256" s="44">
        <f t="shared" si="49"/>
        <v>0</v>
      </c>
      <c r="E256" s="44">
        <f t="shared" si="50"/>
        <v>0</v>
      </c>
      <c r="F256" s="44">
        <f t="shared" si="51"/>
        <v>0</v>
      </c>
      <c r="G256" s="44">
        <f t="shared" si="52"/>
        <v>0</v>
      </c>
      <c r="H256" s="43"/>
      <c r="I256" s="45">
        <v>0</v>
      </c>
      <c r="J256" s="45">
        <v>0</v>
      </c>
      <c r="K256" s="45">
        <v>0</v>
      </c>
      <c r="L256" s="45">
        <v>0</v>
      </c>
      <c r="M256" s="45">
        <v>0</v>
      </c>
    </row>
    <row r="257" spans="1:13" x14ac:dyDescent="0.2">
      <c r="B257" s="38" t="s">
        <v>50</v>
      </c>
      <c r="C257" s="44">
        <f t="shared" si="48"/>
        <v>0</v>
      </c>
      <c r="D257" s="44">
        <f t="shared" si="49"/>
        <v>0</v>
      </c>
      <c r="E257" s="44">
        <f t="shared" si="50"/>
        <v>0</v>
      </c>
      <c r="F257" s="44">
        <f t="shared" si="51"/>
        <v>0</v>
      </c>
      <c r="G257" s="44">
        <f t="shared" si="52"/>
        <v>0</v>
      </c>
      <c r="H257" s="43"/>
      <c r="I257" s="45">
        <v>0</v>
      </c>
      <c r="J257" s="45">
        <v>0</v>
      </c>
      <c r="K257" s="45">
        <v>0</v>
      </c>
      <c r="L257" s="45">
        <v>0</v>
      </c>
      <c r="M257" s="45">
        <v>0</v>
      </c>
    </row>
    <row r="258" spans="1:13" x14ac:dyDescent="0.2">
      <c r="B258" s="38" t="s">
        <v>120</v>
      </c>
      <c r="C258" s="44">
        <f t="shared" si="48"/>
        <v>0</v>
      </c>
      <c r="D258" s="44">
        <f t="shared" si="49"/>
        <v>0</v>
      </c>
      <c r="E258" s="44">
        <f t="shared" si="50"/>
        <v>0</v>
      </c>
      <c r="F258" s="44">
        <f t="shared" si="51"/>
        <v>0</v>
      </c>
      <c r="G258" s="44">
        <f t="shared" si="52"/>
        <v>0</v>
      </c>
      <c r="H258" s="43"/>
      <c r="I258" s="45">
        <v>0</v>
      </c>
      <c r="J258" s="45">
        <v>0</v>
      </c>
      <c r="K258" s="45">
        <v>0</v>
      </c>
      <c r="L258" s="45">
        <v>0</v>
      </c>
      <c r="M258" s="45">
        <v>0</v>
      </c>
    </row>
    <row r="259" spans="1:13" x14ac:dyDescent="0.2">
      <c r="B259" s="38" t="s">
        <v>121</v>
      </c>
      <c r="C259" s="44">
        <f t="shared" si="48"/>
        <v>0</v>
      </c>
      <c r="D259" s="44">
        <f t="shared" si="49"/>
        <v>0</v>
      </c>
      <c r="E259" s="44">
        <f t="shared" si="50"/>
        <v>0</v>
      </c>
      <c r="F259" s="44">
        <f t="shared" si="51"/>
        <v>0</v>
      </c>
      <c r="G259" s="44">
        <f t="shared" si="52"/>
        <v>0</v>
      </c>
      <c r="H259" s="43"/>
      <c r="I259" s="45">
        <v>0</v>
      </c>
      <c r="J259" s="45">
        <v>0</v>
      </c>
      <c r="K259" s="45">
        <v>0</v>
      </c>
      <c r="L259" s="45">
        <v>0</v>
      </c>
      <c r="M259" s="45">
        <v>0</v>
      </c>
    </row>
    <row r="260" spans="1:13" x14ac:dyDescent="0.2">
      <c r="B260" s="38" t="s">
        <v>94</v>
      </c>
      <c r="C260" s="44">
        <f t="shared" si="48"/>
        <v>0</v>
      </c>
      <c r="D260" s="44">
        <f t="shared" si="49"/>
        <v>0</v>
      </c>
      <c r="E260" s="44">
        <f t="shared" si="50"/>
        <v>0</v>
      </c>
      <c r="F260" s="44">
        <f t="shared" si="51"/>
        <v>0</v>
      </c>
      <c r="G260" s="44">
        <f t="shared" si="52"/>
        <v>0</v>
      </c>
      <c r="H260" s="43"/>
      <c r="I260" s="45">
        <v>0</v>
      </c>
      <c r="J260" s="45">
        <v>0</v>
      </c>
      <c r="K260" s="45">
        <v>0</v>
      </c>
      <c r="L260" s="45">
        <v>0</v>
      </c>
      <c r="M260" s="45">
        <v>0</v>
      </c>
    </row>
    <row r="261" spans="1:13" x14ac:dyDescent="0.2">
      <c r="B261" s="38" t="s">
        <v>122</v>
      </c>
      <c r="C261" s="44">
        <f t="shared" si="48"/>
        <v>0</v>
      </c>
      <c r="D261" s="44">
        <f t="shared" si="49"/>
        <v>0</v>
      </c>
      <c r="E261" s="44">
        <f t="shared" si="50"/>
        <v>0</v>
      </c>
      <c r="F261" s="44">
        <f t="shared" si="51"/>
        <v>0</v>
      </c>
      <c r="G261" s="44">
        <f t="shared" si="52"/>
        <v>0</v>
      </c>
      <c r="H261" s="43"/>
      <c r="I261" s="45">
        <v>0</v>
      </c>
      <c r="J261" s="45">
        <v>0</v>
      </c>
      <c r="K261" s="45">
        <v>0</v>
      </c>
      <c r="L261" s="45">
        <v>0</v>
      </c>
      <c r="M261" s="45">
        <v>0</v>
      </c>
    </row>
    <row r="262" spans="1:13" x14ac:dyDescent="0.2">
      <c r="B262" s="38" t="s">
        <v>123</v>
      </c>
      <c r="C262" s="44">
        <f t="shared" si="48"/>
        <v>0</v>
      </c>
      <c r="D262" s="44">
        <f t="shared" si="49"/>
        <v>0</v>
      </c>
      <c r="E262" s="44">
        <f t="shared" si="50"/>
        <v>0</v>
      </c>
      <c r="F262" s="44">
        <f t="shared" si="51"/>
        <v>0</v>
      </c>
      <c r="G262" s="44">
        <f t="shared" si="52"/>
        <v>0</v>
      </c>
      <c r="H262" s="43"/>
      <c r="I262" s="45">
        <v>1</v>
      </c>
      <c r="J262" s="45">
        <v>1</v>
      </c>
      <c r="K262" s="45">
        <v>1</v>
      </c>
      <c r="L262" s="45">
        <v>1</v>
      </c>
      <c r="M262" s="45">
        <v>1</v>
      </c>
    </row>
    <row r="263" spans="1:13" x14ac:dyDescent="0.2">
      <c r="B263" s="39" t="s">
        <v>124</v>
      </c>
      <c r="C263" s="44">
        <f t="shared" si="48"/>
        <v>0</v>
      </c>
      <c r="D263" s="44">
        <f t="shared" si="49"/>
        <v>0</v>
      </c>
      <c r="E263" s="44">
        <f t="shared" si="50"/>
        <v>0</v>
      </c>
      <c r="F263" s="44">
        <f t="shared" si="51"/>
        <v>0</v>
      </c>
      <c r="G263" s="44">
        <f t="shared" si="52"/>
        <v>0</v>
      </c>
      <c r="H263" s="43"/>
      <c r="I263" s="45">
        <v>0</v>
      </c>
      <c r="J263" s="45">
        <v>0</v>
      </c>
      <c r="K263" s="45">
        <v>0</v>
      </c>
      <c r="L263" s="45">
        <v>0</v>
      </c>
      <c r="M263" s="45">
        <v>0</v>
      </c>
    </row>
    <row r="264" spans="1:13" x14ac:dyDescent="0.2">
      <c r="B264" s="38" t="s">
        <v>125</v>
      </c>
      <c r="C264" s="44">
        <f t="shared" si="48"/>
        <v>0</v>
      </c>
      <c r="D264" s="44">
        <f t="shared" si="49"/>
        <v>0</v>
      </c>
      <c r="E264" s="44">
        <f t="shared" si="50"/>
        <v>0</v>
      </c>
      <c r="F264" s="44">
        <f t="shared" si="51"/>
        <v>0</v>
      </c>
      <c r="G264" s="44">
        <f t="shared" si="52"/>
        <v>0</v>
      </c>
      <c r="H264" s="43"/>
      <c r="I264" s="45">
        <v>0</v>
      </c>
      <c r="J264" s="45">
        <v>0</v>
      </c>
      <c r="K264" s="45">
        <v>0</v>
      </c>
      <c r="L264" s="45">
        <v>0</v>
      </c>
      <c r="M264" s="45">
        <v>0</v>
      </c>
    </row>
    <row r="265" spans="1:13" x14ac:dyDescent="0.2">
      <c r="B265" s="38"/>
      <c r="C265" s="46">
        <f t="shared" si="48"/>
        <v>0</v>
      </c>
      <c r="D265" s="46">
        <f t="shared" si="49"/>
        <v>0</v>
      </c>
      <c r="E265" s="46">
        <f t="shared" si="50"/>
        <v>0</v>
      </c>
      <c r="F265" s="46">
        <f t="shared" si="51"/>
        <v>0</v>
      </c>
      <c r="G265" s="46">
        <f t="shared" si="52"/>
        <v>0</v>
      </c>
      <c r="H265" s="43"/>
      <c r="I265" s="47"/>
      <c r="J265" s="47"/>
      <c r="K265" s="47"/>
      <c r="L265" s="47"/>
      <c r="M265" s="47"/>
    </row>
    <row r="266" spans="1:13" ht="13.5" thickBot="1" x14ac:dyDescent="0.25">
      <c r="B266" s="40" t="s">
        <v>126</v>
      </c>
      <c r="C266" s="48">
        <f>SUM(C248:C265)</f>
        <v>0</v>
      </c>
      <c r="D266" s="48">
        <f>SUM(D248:D265)</f>
        <v>0</v>
      </c>
      <c r="E266" s="48">
        <f>SUM(E248:E265)</f>
        <v>0</v>
      </c>
      <c r="F266" s="48">
        <f>SUM(F248:F265)</f>
        <v>0</v>
      </c>
      <c r="G266" s="48">
        <f>SUM(G248:G265)</f>
        <v>0</v>
      </c>
      <c r="H266" s="43"/>
      <c r="I266" s="49">
        <v>1</v>
      </c>
      <c r="J266" s="49">
        <v>1</v>
      </c>
      <c r="K266" s="49">
        <v>1</v>
      </c>
      <c r="L266" s="49">
        <v>1</v>
      </c>
      <c r="M266" s="49">
        <v>1</v>
      </c>
    </row>
    <row r="267" spans="1:13" x14ac:dyDescent="0.2">
      <c r="B267" s="39"/>
      <c r="I267" s="12"/>
      <c r="J267" s="12"/>
      <c r="K267" s="12"/>
      <c r="L267" s="12"/>
      <c r="M267" s="12"/>
    </row>
    <row r="268" spans="1:13" x14ac:dyDescent="0.2">
      <c r="B268" s="39" t="s">
        <v>127</v>
      </c>
      <c r="I268" s="12"/>
      <c r="J268" s="12"/>
      <c r="K268" s="12"/>
      <c r="L268" s="12"/>
      <c r="M268" s="12"/>
    </row>
    <row r="269" spans="1:13" x14ac:dyDescent="0.2">
      <c r="B269" s="41" t="s">
        <v>128</v>
      </c>
      <c r="C269" s="35">
        <f>+C266-C247</f>
        <v>0</v>
      </c>
      <c r="D269" s="35">
        <f>+D266-D247</f>
        <v>0</v>
      </c>
      <c r="E269" s="35">
        <f>+E266-E247</f>
        <v>0</v>
      </c>
      <c r="F269" s="35">
        <f>+F266-F247</f>
        <v>0</v>
      </c>
      <c r="G269" s="35">
        <f>+G266-G247</f>
        <v>0</v>
      </c>
      <c r="I269" s="12"/>
      <c r="J269" s="12"/>
      <c r="K269" s="12"/>
      <c r="L269" s="12"/>
      <c r="M269" s="12"/>
    </row>
    <row r="270" spans="1:13" x14ac:dyDescent="0.2">
      <c r="I270" s="12"/>
      <c r="J270" s="12"/>
      <c r="K270" s="12"/>
      <c r="L270" s="12"/>
      <c r="M270" s="12"/>
    </row>
    <row r="271" spans="1:13" x14ac:dyDescent="0.2">
      <c r="A271" s="3" t="s">
        <v>99</v>
      </c>
      <c r="B271" s="37" t="s">
        <v>122</v>
      </c>
      <c r="C271" s="42">
        <f>'2-Proposal Overheads'!AJ32</f>
        <v>3.0832987412527686</v>
      </c>
      <c r="D271" s="42">
        <f>'2-Proposal Overheads'!AK32</f>
        <v>4.4445857586909501</v>
      </c>
      <c r="E271" s="42">
        <f>'2-Proposal Overheads'!AL32</f>
        <v>2.2828879274943108</v>
      </c>
      <c r="F271" s="42">
        <f>'2-Proposal Overheads'!AM32</f>
        <v>2.2864863415799541</v>
      </c>
      <c r="G271" s="42">
        <f>'2-Proposal Overheads'!AN32</f>
        <v>2.8146255113449454</v>
      </c>
      <c r="H271" s="43"/>
      <c r="I271" s="43"/>
      <c r="J271" s="43"/>
      <c r="K271" s="43"/>
      <c r="L271" s="43"/>
      <c r="M271" s="43"/>
    </row>
    <row r="272" spans="1:13" x14ac:dyDescent="0.2">
      <c r="B272" s="38" t="s">
        <v>111</v>
      </c>
      <c r="C272" s="44">
        <f t="shared" ref="C272:C289" si="53">+C$271*I272</f>
        <v>0</v>
      </c>
      <c r="D272" s="44">
        <f t="shared" ref="D272:D289" si="54">+D$271*J272</f>
        <v>0</v>
      </c>
      <c r="E272" s="44">
        <f t="shared" ref="E272:E289" si="55">+E$271*K272</f>
        <v>0</v>
      </c>
      <c r="F272" s="44">
        <f t="shared" ref="F272:F289" si="56">+F$271*L272</f>
        <v>0</v>
      </c>
      <c r="G272" s="44">
        <f t="shared" ref="G272:G289" si="57">+G$271*M272</f>
        <v>0</v>
      </c>
      <c r="H272" s="43"/>
      <c r="I272" s="45"/>
      <c r="J272" s="45"/>
      <c r="K272" s="45"/>
      <c r="L272" s="45"/>
      <c r="M272" s="45"/>
    </row>
    <row r="273" spans="2:13" x14ac:dyDescent="0.2">
      <c r="B273" s="38" t="s">
        <v>112</v>
      </c>
      <c r="C273" s="44">
        <f t="shared" si="53"/>
        <v>0</v>
      </c>
      <c r="D273" s="44">
        <f t="shared" si="54"/>
        <v>0</v>
      </c>
      <c r="E273" s="44">
        <f t="shared" si="55"/>
        <v>0</v>
      </c>
      <c r="F273" s="44">
        <f t="shared" si="56"/>
        <v>0</v>
      </c>
      <c r="G273" s="44">
        <f t="shared" si="57"/>
        <v>0</v>
      </c>
      <c r="H273" s="43"/>
      <c r="I273" s="45"/>
      <c r="J273" s="45"/>
      <c r="K273" s="45"/>
      <c r="L273" s="45"/>
      <c r="M273" s="45"/>
    </row>
    <row r="274" spans="2:13" x14ac:dyDescent="0.2">
      <c r="B274" s="38" t="s">
        <v>113</v>
      </c>
      <c r="C274" s="44">
        <f t="shared" si="53"/>
        <v>0</v>
      </c>
      <c r="D274" s="44">
        <f t="shared" si="54"/>
        <v>0</v>
      </c>
      <c r="E274" s="44">
        <f t="shared" si="55"/>
        <v>0</v>
      </c>
      <c r="F274" s="44">
        <f t="shared" si="56"/>
        <v>0</v>
      </c>
      <c r="G274" s="44">
        <f t="shared" si="57"/>
        <v>0</v>
      </c>
      <c r="H274" s="43"/>
      <c r="I274" s="45"/>
      <c r="J274" s="45"/>
      <c r="K274" s="45"/>
      <c r="L274" s="45"/>
      <c r="M274" s="45"/>
    </row>
    <row r="275" spans="2:13" x14ac:dyDescent="0.2">
      <c r="B275" s="38" t="s">
        <v>114</v>
      </c>
      <c r="C275" s="44">
        <f t="shared" si="53"/>
        <v>0</v>
      </c>
      <c r="D275" s="44">
        <f t="shared" si="54"/>
        <v>0</v>
      </c>
      <c r="E275" s="44">
        <f t="shared" si="55"/>
        <v>0</v>
      </c>
      <c r="F275" s="44">
        <f t="shared" si="56"/>
        <v>0</v>
      </c>
      <c r="G275" s="44">
        <f t="shared" si="57"/>
        <v>0</v>
      </c>
      <c r="H275" s="43"/>
      <c r="I275" s="45"/>
      <c r="J275" s="45"/>
      <c r="K275" s="45"/>
      <c r="L275" s="45"/>
      <c r="M275" s="45"/>
    </row>
    <row r="276" spans="2:13" x14ac:dyDescent="0.2">
      <c r="B276" s="38" t="s">
        <v>115</v>
      </c>
      <c r="C276" s="44">
        <f t="shared" si="53"/>
        <v>0</v>
      </c>
      <c r="D276" s="44">
        <f t="shared" si="54"/>
        <v>0</v>
      </c>
      <c r="E276" s="44">
        <f t="shared" si="55"/>
        <v>0</v>
      </c>
      <c r="F276" s="44">
        <f t="shared" si="56"/>
        <v>0</v>
      </c>
      <c r="G276" s="44">
        <f t="shared" si="57"/>
        <v>0</v>
      </c>
      <c r="H276" s="43"/>
      <c r="I276" s="45"/>
      <c r="J276" s="45"/>
      <c r="K276" s="45"/>
      <c r="L276" s="45"/>
      <c r="M276" s="45"/>
    </row>
    <row r="277" spans="2:13" x14ac:dyDescent="0.2">
      <c r="B277" s="38" t="s">
        <v>116</v>
      </c>
      <c r="C277" s="44">
        <f t="shared" si="53"/>
        <v>0</v>
      </c>
      <c r="D277" s="44">
        <f t="shared" si="54"/>
        <v>0</v>
      </c>
      <c r="E277" s="44">
        <f t="shared" si="55"/>
        <v>0</v>
      </c>
      <c r="F277" s="44">
        <f t="shared" si="56"/>
        <v>0</v>
      </c>
      <c r="G277" s="44">
        <f t="shared" si="57"/>
        <v>0</v>
      </c>
      <c r="H277" s="43"/>
      <c r="I277" s="45"/>
      <c r="J277" s="45"/>
      <c r="K277" s="45"/>
      <c r="L277" s="45"/>
      <c r="M277" s="45"/>
    </row>
    <row r="278" spans="2:13" x14ac:dyDescent="0.2">
      <c r="B278" s="38" t="s">
        <v>117</v>
      </c>
      <c r="C278" s="44">
        <f t="shared" si="53"/>
        <v>0</v>
      </c>
      <c r="D278" s="44">
        <f t="shared" si="54"/>
        <v>0</v>
      </c>
      <c r="E278" s="44">
        <f t="shared" si="55"/>
        <v>0</v>
      </c>
      <c r="F278" s="44">
        <f t="shared" si="56"/>
        <v>0</v>
      </c>
      <c r="G278" s="44">
        <f t="shared" si="57"/>
        <v>0</v>
      </c>
      <c r="H278" s="43"/>
      <c r="I278" s="45"/>
      <c r="J278" s="45"/>
      <c r="K278" s="45"/>
      <c r="L278" s="45"/>
      <c r="M278" s="45"/>
    </row>
    <row r="279" spans="2:13" x14ac:dyDescent="0.2">
      <c r="B279" s="38" t="s">
        <v>118</v>
      </c>
      <c r="C279" s="44">
        <f t="shared" si="53"/>
        <v>0</v>
      </c>
      <c r="D279" s="44">
        <f t="shared" si="54"/>
        <v>0</v>
      </c>
      <c r="E279" s="44">
        <f t="shared" si="55"/>
        <v>0</v>
      </c>
      <c r="F279" s="44">
        <f t="shared" si="56"/>
        <v>0</v>
      </c>
      <c r="G279" s="44">
        <f t="shared" si="57"/>
        <v>0</v>
      </c>
      <c r="H279" s="43"/>
      <c r="I279" s="45"/>
      <c r="J279" s="45"/>
      <c r="K279" s="45"/>
      <c r="L279" s="45"/>
      <c r="M279" s="45"/>
    </row>
    <row r="280" spans="2:13" x14ac:dyDescent="0.2">
      <c r="B280" s="38" t="s">
        <v>119</v>
      </c>
      <c r="C280" s="44">
        <f t="shared" si="53"/>
        <v>0</v>
      </c>
      <c r="D280" s="44">
        <f t="shared" si="54"/>
        <v>0</v>
      </c>
      <c r="E280" s="44">
        <f t="shared" si="55"/>
        <v>0</v>
      </c>
      <c r="F280" s="44">
        <f t="shared" si="56"/>
        <v>0</v>
      </c>
      <c r="G280" s="44">
        <f t="shared" si="57"/>
        <v>0</v>
      </c>
      <c r="H280" s="43"/>
      <c r="I280" s="45"/>
      <c r="J280" s="45"/>
      <c r="K280" s="45"/>
      <c r="L280" s="45"/>
      <c r="M280" s="45"/>
    </row>
    <row r="281" spans="2:13" x14ac:dyDescent="0.2">
      <c r="B281" s="38" t="s">
        <v>50</v>
      </c>
      <c r="C281" s="44">
        <f t="shared" si="53"/>
        <v>0</v>
      </c>
      <c r="D281" s="44">
        <f t="shared" si="54"/>
        <v>0</v>
      </c>
      <c r="E281" s="44">
        <f t="shared" si="55"/>
        <v>0</v>
      </c>
      <c r="F281" s="44">
        <f t="shared" si="56"/>
        <v>0</v>
      </c>
      <c r="G281" s="44">
        <f t="shared" si="57"/>
        <v>0</v>
      </c>
      <c r="H281" s="43"/>
      <c r="I281" s="45"/>
      <c r="J281" s="45"/>
      <c r="K281" s="45"/>
      <c r="L281" s="45"/>
      <c r="M281" s="45"/>
    </row>
    <row r="282" spans="2:13" x14ac:dyDescent="0.2">
      <c r="B282" s="38" t="s">
        <v>120</v>
      </c>
      <c r="C282" s="44">
        <f t="shared" si="53"/>
        <v>0</v>
      </c>
      <c r="D282" s="44">
        <f t="shared" si="54"/>
        <v>0</v>
      </c>
      <c r="E282" s="44">
        <f t="shared" si="55"/>
        <v>0</v>
      </c>
      <c r="F282" s="44">
        <f t="shared" si="56"/>
        <v>0</v>
      </c>
      <c r="G282" s="44">
        <f t="shared" si="57"/>
        <v>0</v>
      </c>
      <c r="H282" s="43"/>
      <c r="I282" s="45"/>
      <c r="J282" s="45"/>
      <c r="K282" s="45"/>
      <c r="L282" s="45"/>
      <c r="M282" s="45"/>
    </row>
    <row r="283" spans="2:13" x14ac:dyDescent="0.2">
      <c r="B283" s="38" t="s">
        <v>121</v>
      </c>
      <c r="C283" s="44">
        <f t="shared" si="53"/>
        <v>0</v>
      </c>
      <c r="D283" s="44">
        <f t="shared" si="54"/>
        <v>0</v>
      </c>
      <c r="E283" s="44">
        <f t="shared" si="55"/>
        <v>0</v>
      </c>
      <c r="F283" s="44">
        <f t="shared" si="56"/>
        <v>0</v>
      </c>
      <c r="G283" s="44">
        <f t="shared" si="57"/>
        <v>0</v>
      </c>
      <c r="H283" s="43"/>
      <c r="I283" s="45"/>
      <c r="J283" s="45"/>
      <c r="K283" s="45"/>
      <c r="L283" s="45"/>
      <c r="M283" s="45"/>
    </row>
    <row r="284" spans="2:13" x14ac:dyDescent="0.2">
      <c r="B284" s="38" t="s">
        <v>94</v>
      </c>
      <c r="C284" s="44">
        <f t="shared" si="53"/>
        <v>0</v>
      </c>
      <c r="D284" s="44">
        <f t="shared" si="54"/>
        <v>0</v>
      </c>
      <c r="E284" s="44">
        <f t="shared" si="55"/>
        <v>0</v>
      </c>
      <c r="F284" s="44">
        <f t="shared" si="56"/>
        <v>0</v>
      </c>
      <c r="G284" s="44">
        <f t="shared" si="57"/>
        <v>0</v>
      </c>
      <c r="H284" s="43"/>
      <c r="I284" s="45"/>
      <c r="J284" s="45"/>
      <c r="K284" s="45"/>
      <c r="L284" s="45"/>
      <c r="M284" s="45"/>
    </row>
    <row r="285" spans="2:13" x14ac:dyDescent="0.2">
      <c r="B285" s="38" t="s">
        <v>132</v>
      </c>
      <c r="C285" s="44">
        <f t="shared" si="53"/>
        <v>2.7749688671274919</v>
      </c>
      <c r="D285" s="44">
        <f t="shared" si="54"/>
        <v>4.0001271828218554</v>
      </c>
      <c r="E285" s="44">
        <f t="shared" si="55"/>
        <v>2.0545991347448798</v>
      </c>
      <c r="F285" s="44">
        <f t="shared" si="56"/>
        <v>2.0578377074219589</v>
      </c>
      <c r="G285" s="44">
        <f t="shared" si="57"/>
        <v>2.5331629602104511</v>
      </c>
      <c r="H285" s="43"/>
      <c r="I285" s="45">
        <v>0.9</v>
      </c>
      <c r="J285" s="45">
        <v>0.9</v>
      </c>
      <c r="K285" s="45">
        <v>0.9</v>
      </c>
      <c r="L285" s="45">
        <v>0.9</v>
      </c>
      <c r="M285" s="45">
        <v>0.9</v>
      </c>
    </row>
    <row r="286" spans="2:13" x14ac:dyDescent="0.2">
      <c r="B286" s="38" t="s">
        <v>123</v>
      </c>
      <c r="C286" s="44">
        <f t="shared" si="53"/>
        <v>0</v>
      </c>
      <c r="D286" s="44">
        <f t="shared" si="54"/>
        <v>0</v>
      </c>
      <c r="E286" s="44">
        <f t="shared" si="55"/>
        <v>0</v>
      </c>
      <c r="F286" s="44">
        <f t="shared" si="56"/>
        <v>0</v>
      </c>
      <c r="G286" s="44">
        <f t="shared" si="57"/>
        <v>0</v>
      </c>
      <c r="H286" s="43"/>
      <c r="I286" s="45"/>
      <c r="J286" s="45"/>
      <c r="K286" s="45"/>
      <c r="L286" s="45"/>
      <c r="M286" s="45"/>
    </row>
    <row r="287" spans="2:13" x14ac:dyDescent="0.2">
      <c r="B287" s="39" t="s">
        <v>124</v>
      </c>
      <c r="C287" s="44">
        <f t="shared" si="53"/>
        <v>0</v>
      </c>
      <c r="D287" s="44">
        <f t="shared" si="54"/>
        <v>0</v>
      </c>
      <c r="E287" s="44">
        <f t="shared" si="55"/>
        <v>0</v>
      </c>
      <c r="F287" s="44">
        <f t="shared" si="56"/>
        <v>0</v>
      </c>
      <c r="G287" s="44">
        <f t="shared" si="57"/>
        <v>0</v>
      </c>
      <c r="H287" s="43"/>
      <c r="I287" s="45"/>
      <c r="J287" s="45"/>
      <c r="K287" s="45"/>
      <c r="L287" s="45"/>
      <c r="M287" s="45"/>
    </row>
    <row r="288" spans="2:13" x14ac:dyDescent="0.2">
      <c r="B288" s="38" t="s">
        <v>125</v>
      </c>
      <c r="C288" s="44">
        <f t="shared" si="53"/>
        <v>0</v>
      </c>
      <c r="D288" s="44">
        <f t="shared" si="54"/>
        <v>0</v>
      </c>
      <c r="E288" s="44">
        <f t="shared" si="55"/>
        <v>0</v>
      </c>
      <c r="F288" s="44">
        <f t="shared" si="56"/>
        <v>0</v>
      </c>
      <c r="G288" s="44">
        <f t="shared" si="57"/>
        <v>0</v>
      </c>
      <c r="H288" s="43"/>
      <c r="I288" s="45"/>
      <c r="J288" s="45"/>
      <c r="K288" s="45"/>
      <c r="L288" s="45"/>
      <c r="M288" s="45"/>
    </row>
    <row r="289" spans="1:13" x14ac:dyDescent="0.2">
      <c r="B289" s="38" t="s">
        <v>133</v>
      </c>
      <c r="C289" s="46">
        <f t="shared" si="53"/>
        <v>0.3083298741252769</v>
      </c>
      <c r="D289" s="46">
        <f t="shared" si="54"/>
        <v>0.44445857586909504</v>
      </c>
      <c r="E289" s="46">
        <f t="shared" si="55"/>
        <v>0.22828879274943109</v>
      </c>
      <c r="F289" s="46">
        <f t="shared" si="56"/>
        <v>0.22864863415799541</v>
      </c>
      <c r="G289" s="46">
        <f t="shared" si="57"/>
        <v>0.28146255113449453</v>
      </c>
      <c r="H289" s="43"/>
      <c r="I289" s="45">
        <v>0.1</v>
      </c>
      <c r="J289" s="45">
        <v>0.1</v>
      </c>
      <c r="K289" s="45">
        <v>0.1</v>
      </c>
      <c r="L289" s="45">
        <v>0.1</v>
      </c>
      <c r="M289" s="45">
        <v>0.1</v>
      </c>
    </row>
    <row r="290" spans="1:13" ht="13.5" thickBot="1" x14ac:dyDescent="0.25">
      <c r="B290" s="40" t="s">
        <v>126</v>
      </c>
      <c r="C290" s="48">
        <f>SUM(C272:C289)</f>
        <v>3.0832987412527686</v>
      </c>
      <c r="D290" s="48">
        <f>SUM(D272:D289)</f>
        <v>4.4445857586909501</v>
      </c>
      <c r="E290" s="48">
        <f>SUM(E272:E289)</f>
        <v>2.2828879274943108</v>
      </c>
      <c r="F290" s="48">
        <f>SUM(F272:F289)</f>
        <v>2.2864863415799546</v>
      </c>
      <c r="G290" s="48">
        <f>SUM(G272:G289)</f>
        <v>2.8146255113449454</v>
      </c>
      <c r="H290" s="43"/>
      <c r="I290" s="49">
        <f>SUM(I272:I289)</f>
        <v>1</v>
      </c>
      <c r="J290" s="49">
        <f>SUM(J272:J289)</f>
        <v>1</v>
      </c>
      <c r="K290" s="49">
        <f>SUM(K272:K289)</f>
        <v>1</v>
      </c>
      <c r="L290" s="49">
        <f>SUM(L272:L289)</f>
        <v>1</v>
      </c>
      <c r="M290" s="49">
        <f>SUM(M272:M289)</f>
        <v>1</v>
      </c>
    </row>
    <row r="291" spans="1:13" x14ac:dyDescent="0.2">
      <c r="B291" s="39"/>
      <c r="I291" s="12"/>
      <c r="J291" s="12"/>
      <c r="K291" s="12"/>
      <c r="L291" s="12"/>
      <c r="M291" s="12"/>
    </row>
    <row r="292" spans="1:13" x14ac:dyDescent="0.2">
      <c r="B292" s="39" t="s">
        <v>127</v>
      </c>
      <c r="I292" s="12"/>
      <c r="J292" s="12"/>
      <c r="K292" s="12"/>
      <c r="L292" s="12"/>
      <c r="M292" s="12"/>
    </row>
    <row r="293" spans="1:13" x14ac:dyDescent="0.2">
      <c r="B293" s="41" t="s">
        <v>128</v>
      </c>
      <c r="C293" s="35">
        <f>+C290-C271</f>
        <v>0</v>
      </c>
      <c r="D293" s="35">
        <f>+D290-D271</f>
        <v>0</v>
      </c>
      <c r="E293" s="35">
        <f>+E290-E271</f>
        <v>0</v>
      </c>
      <c r="F293" s="35">
        <f>+F290-F271</f>
        <v>0</v>
      </c>
      <c r="G293" s="35">
        <f>+G290-G271</f>
        <v>0</v>
      </c>
      <c r="I293" s="12"/>
      <c r="J293" s="12"/>
      <c r="K293" s="12"/>
      <c r="L293" s="12"/>
      <c r="M293" s="12"/>
    </row>
    <row r="295" spans="1:13" x14ac:dyDescent="0.2">
      <c r="A295" s="3" t="s">
        <v>77</v>
      </c>
      <c r="B295" s="37" t="s">
        <v>134</v>
      </c>
      <c r="C295" s="42">
        <f>'2-Proposal Overheads'!AJ33</f>
        <v>7.088994735201509</v>
      </c>
      <c r="D295" s="42">
        <f>'2-Proposal Overheads'!AK33</f>
        <v>8.0802069785690911</v>
      </c>
      <c r="E295" s="42">
        <f>'2-Proposal Overheads'!AL33</f>
        <v>8.1189370664139897</v>
      </c>
      <c r="F295" s="42">
        <f>'2-Proposal Overheads'!AM33</f>
        <v>7.7917674967051376</v>
      </c>
      <c r="G295" s="42">
        <f>'2-Proposal Overheads'!AN33</f>
        <v>7.6598100131139155</v>
      </c>
      <c r="H295" s="8"/>
      <c r="I295" s="13"/>
      <c r="J295" s="13"/>
      <c r="K295" s="13"/>
      <c r="L295" s="13"/>
      <c r="M295" s="13"/>
    </row>
    <row r="296" spans="1:13" x14ac:dyDescent="0.2">
      <c r="B296" s="38" t="s">
        <v>111</v>
      </c>
      <c r="C296" s="44"/>
      <c r="D296" s="44"/>
      <c r="E296" s="44"/>
      <c r="F296" s="44"/>
      <c r="G296" s="44"/>
      <c r="H296" s="8"/>
      <c r="I296" s="11"/>
      <c r="J296" s="11"/>
      <c r="K296" s="11"/>
      <c r="L296" s="11"/>
      <c r="M296" s="11"/>
    </row>
    <row r="297" spans="1:13" x14ac:dyDescent="0.2">
      <c r="B297" s="38" t="s">
        <v>112</v>
      </c>
      <c r="C297" s="44"/>
      <c r="D297" s="44"/>
      <c r="E297" s="44"/>
      <c r="F297" s="44"/>
      <c r="G297" s="44"/>
      <c r="H297" s="8"/>
      <c r="I297" s="11"/>
      <c r="J297" s="11"/>
      <c r="K297" s="11"/>
      <c r="L297" s="11"/>
      <c r="M297" s="11"/>
    </row>
    <row r="298" spans="1:13" x14ac:dyDescent="0.2">
      <c r="B298" s="38" t="s">
        <v>113</v>
      </c>
      <c r="C298" s="44"/>
      <c r="D298" s="44"/>
      <c r="E298" s="44"/>
      <c r="F298" s="44"/>
      <c r="G298" s="44"/>
      <c r="H298" s="8"/>
      <c r="I298" s="11"/>
      <c r="J298" s="11"/>
      <c r="K298" s="11"/>
      <c r="L298" s="11"/>
      <c r="M298" s="11"/>
    </row>
    <row r="299" spans="1:13" x14ac:dyDescent="0.2">
      <c r="B299" s="38" t="s">
        <v>114</v>
      </c>
      <c r="C299" s="44"/>
      <c r="D299" s="44"/>
      <c r="E299" s="44"/>
      <c r="F299" s="44"/>
      <c r="G299" s="44"/>
      <c r="H299" s="8"/>
      <c r="I299" s="11"/>
      <c r="J299" s="11"/>
      <c r="K299" s="11"/>
      <c r="L299" s="11"/>
      <c r="M299" s="11"/>
    </row>
    <row r="300" spans="1:13" x14ac:dyDescent="0.2">
      <c r="B300" s="38" t="s">
        <v>115</v>
      </c>
      <c r="C300" s="44"/>
      <c r="D300" s="44"/>
      <c r="E300" s="44"/>
      <c r="F300" s="44"/>
      <c r="G300" s="44"/>
      <c r="H300" s="8"/>
      <c r="I300" s="11"/>
      <c r="J300" s="11"/>
      <c r="K300" s="11"/>
      <c r="L300" s="11"/>
      <c r="M300" s="11"/>
    </row>
    <row r="301" spans="1:13" x14ac:dyDescent="0.2">
      <c r="B301" s="38" t="s">
        <v>116</v>
      </c>
      <c r="C301" s="44"/>
      <c r="D301" s="44"/>
      <c r="E301" s="44"/>
      <c r="F301" s="44"/>
      <c r="G301" s="44"/>
      <c r="H301" s="8"/>
      <c r="I301" s="11"/>
      <c r="J301" s="11"/>
      <c r="K301" s="11"/>
      <c r="L301" s="11"/>
      <c r="M301" s="11"/>
    </row>
    <row r="302" spans="1:13" x14ac:dyDescent="0.2">
      <c r="B302" s="38" t="s">
        <v>117</v>
      </c>
      <c r="C302" s="44"/>
      <c r="D302" s="44"/>
      <c r="E302" s="44"/>
      <c r="F302" s="44"/>
      <c r="G302" s="44"/>
      <c r="H302" s="8"/>
      <c r="I302" s="11"/>
      <c r="J302" s="11"/>
      <c r="K302" s="11"/>
      <c r="L302" s="11"/>
      <c r="M302" s="11"/>
    </row>
    <row r="303" spans="1:13" x14ac:dyDescent="0.2">
      <c r="B303" s="38" t="s">
        <v>118</v>
      </c>
      <c r="C303" s="44"/>
      <c r="D303" s="44"/>
      <c r="E303" s="44"/>
      <c r="F303" s="44"/>
      <c r="G303" s="44"/>
      <c r="H303" s="8"/>
      <c r="I303" s="11"/>
      <c r="J303" s="11"/>
      <c r="K303" s="11"/>
      <c r="L303" s="11"/>
      <c r="M303" s="11"/>
    </row>
    <row r="304" spans="1:13" x14ac:dyDescent="0.2">
      <c r="B304" s="38" t="s">
        <v>119</v>
      </c>
      <c r="C304" s="44"/>
      <c r="D304" s="44"/>
      <c r="E304" s="44"/>
      <c r="F304" s="44"/>
      <c r="G304" s="44"/>
      <c r="H304" s="8"/>
      <c r="I304" s="11"/>
      <c r="J304" s="11"/>
      <c r="K304" s="11"/>
      <c r="L304" s="11"/>
      <c r="M304" s="11"/>
    </row>
    <row r="305" spans="2:13" x14ac:dyDescent="0.2">
      <c r="B305" s="38" t="s">
        <v>50</v>
      </c>
      <c r="C305" s="44"/>
      <c r="D305" s="44"/>
      <c r="E305" s="44"/>
      <c r="F305" s="44"/>
      <c r="G305" s="44"/>
      <c r="H305" s="8"/>
      <c r="I305" s="11"/>
      <c r="J305" s="11"/>
      <c r="K305" s="11"/>
      <c r="L305" s="11"/>
      <c r="M305" s="11"/>
    </row>
    <row r="306" spans="2:13" x14ac:dyDescent="0.2">
      <c r="B306" s="38" t="s">
        <v>120</v>
      </c>
      <c r="C306" s="44"/>
      <c r="D306" s="44"/>
      <c r="E306" s="44"/>
      <c r="F306" s="44"/>
      <c r="G306" s="44"/>
      <c r="H306" s="8"/>
      <c r="I306" s="11"/>
      <c r="J306" s="11"/>
      <c r="K306" s="11"/>
      <c r="L306" s="11"/>
      <c r="M306" s="11"/>
    </row>
    <row r="307" spans="2:13" x14ac:dyDescent="0.2">
      <c r="B307" s="38" t="s">
        <v>121</v>
      </c>
      <c r="C307" s="44"/>
      <c r="D307" s="44"/>
      <c r="E307" s="44"/>
      <c r="F307" s="44"/>
      <c r="G307" s="44"/>
      <c r="H307" s="8"/>
      <c r="I307" s="11"/>
      <c r="J307" s="11"/>
      <c r="K307" s="11"/>
      <c r="L307" s="11"/>
      <c r="M307" s="11"/>
    </row>
    <row r="308" spans="2:13" x14ac:dyDescent="0.2">
      <c r="B308" s="38" t="s">
        <v>94</v>
      </c>
      <c r="C308" s="44"/>
      <c r="D308" s="44"/>
      <c r="E308" s="44"/>
      <c r="F308" s="44"/>
      <c r="G308" s="44"/>
      <c r="H308" s="8"/>
      <c r="I308" s="11"/>
      <c r="J308" s="11"/>
      <c r="K308" s="11"/>
      <c r="L308" s="11"/>
      <c r="M308" s="11"/>
    </row>
    <row r="309" spans="2:13" x14ac:dyDescent="0.2">
      <c r="B309" s="38" t="s">
        <v>122</v>
      </c>
      <c r="C309" s="44"/>
      <c r="D309" s="44"/>
      <c r="E309" s="44"/>
      <c r="F309" s="44"/>
      <c r="G309" s="44"/>
      <c r="H309" s="8"/>
      <c r="I309" s="11"/>
      <c r="J309" s="11"/>
      <c r="K309" s="11"/>
      <c r="L309" s="11"/>
      <c r="M309" s="11"/>
    </row>
    <row r="310" spans="2:13" x14ac:dyDescent="0.2">
      <c r="B310" s="38" t="s">
        <v>123</v>
      </c>
      <c r="C310" s="44"/>
      <c r="D310" s="44"/>
      <c r="E310" s="44"/>
      <c r="F310" s="44"/>
      <c r="G310" s="44"/>
      <c r="H310" s="8"/>
      <c r="I310" s="11"/>
      <c r="J310" s="11"/>
      <c r="K310" s="11"/>
      <c r="L310" s="11"/>
      <c r="M310" s="11"/>
    </row>
    <row r="311" spans="2:13" x14ac:dyDescent="0.2">
      <c r="B311" s="38" t="s">
        <v>124</v>
      </c>
      <c r="C311" s="44"/>
      <c r="D311" s="44"/>
      <c r="E311" s="44"/>
      <c r="F311" s="44"/>
      <c r="G311" s="44"/>
      <c r="H311" s="8"/>
      <c r="I311" s="11"/>
      <c r="J311" s="11"/>
      <c r="K311" s="11"/>
      <c r="L311" s="11"/>
      <c r="M311" s="11"/>
    </row>
    <row r="312" spans="2:13" x14ac:dyDescent="0.2">
      <c r="B312" s="38" t="s">
        <v>125</v>
      </c>
      <c r="C312" s="44"/>
      <c r="D312" s="44"/>
      <c r="E312" s="44"/>
      <c r="F312" s="44"/>
      <c r="G312" s="44"/>
      <c r="H312" s="8"/>
      <c r="I312" s="11"/>
      <c r="J312" s="11"/>
      <c r="K312" s="11"/>
      <c r="L312" s="11"/>
      <c r="M312" s="11"/>
    </row>
    <row r="313" spans="2:13" x14ac:dyDescent="0.2">
      <c r="B313" s="38" t="s">
        <v>135</v>
      </c>
      <c r="C313" s="44">
        <f t="shared" ref="C313:G314" si="58">+C$295*I313</f>
        <v>1.063120022117044</v>
      </c>
      <c r="D313" s="44">
        <f t="shared" si="58"/>
        <v>2.128301700576416</v>
      </c>
      <c r="E313" s="44">
        <f t="shared" si="58"/>
        <v>1.4452509306866306</v>
      </c>
      <c r="F313" s="44">
        <f t="shared" si="58"/>
        <v>1.2894807402064576</v>
      </c>
      <c r="G313" s="44">
        <f t="shared" si="58"/>
        <v>1.1597418292975559</v>
      </c>
      <c r="H313" s="8"/>
      <c r="I313" s="45">
        <v>0.14996766986410015</v>
      </c>
      <c r="J313" s="45">
        <v>0.26339692859616737</v>
      </c>
      <c r="K313" s="45">
        <v>0.17800986987142342</v>
      </c>
      <c r="L313" s="45">
        <v>0.16549271275762956</v>
      </c>
      <c r="M313" s="45">
        <v>0.15140608282869017</v>
      </c>
    </row>
    <row r="314" spans="2:13" x14ac:dyDescent="0.2">
      <c r="B314" s="38" t="s">
        <v>136</v>
      </c>
      <c r="C314" s="46">
        <f t="shared" si="58"/>
        <v>6.0258747130844652</v>
      </c>
      <c r="D314" s="46">
        <f t="shared" si="58"/>
        <v>5.9519052779926751</v>
      </c>
      <c r="E314" s="46">
        <f t="shared" si="58"/>
        <v>6.6736861357273591</v>
      </c>
      <c r="F314" s="46">
        <f t="shared" si="58"/>
        <v>6.5022867564986804</v>
      </c>
      <c r="G314" s="46">
        <f t="shared" si="58"/>
        <v>6.5000681838163601</v>
      </c>
      <c r="H314" s="8"/>
      <c r="I314" s="45">
        <v>0.85003233013589985</v>
      </c>
      <c r="J314" s="45">
        <v>0.73660307140383263</v>
      </c>
      <c r="K314" s="45">
        <v>0.82199013012857658</v>
      </c>
      <c r="L314" s="45">
        <v>0.83450728724237044</v>
      </c>
      <c r="M314" s="45">
        <v>0.84859391717130983</v>
      </c>
    </row>
    <row r="315" spans="2:13" ht="13.5" thickBot="1" x14ac:dyDescent="0.25">
      <c r="B315" s="40" t="s">
        <v>126</v>
      </c>
      <c r="C315" s="48">
        <f>SUM(C296:C314)</f>
        <v>7.088994735201509</v>
      </c>
      <c r="D315" s="48">
        <f>SUM(D296:D314)</f>
        <v>8.0802069785690911</v>
      </c>
      <c r="E315" s="48">
        <f>SUM(E296:E314)</f>
        <v>8.1189370664139897</v>
      </c>
      <c r="F315" s="48">
        <f>SUM(F296:F314)</f>
        <v>7.7917674967051376</v>
      </c>
      <c r="G315" s="48">
        <f>SUM(G296:G314)</f>
        <v>7.6598100131139155</v>
      </c>
      <c r="H315" s="43"/>
      <c r="I315" s="49">
        <v>1</v>
      </c>
      <c r="J315" s="49">
        <v>1</v>
      </c>
      <c r="K315" s="49">
        <v>1</v>
      </c>
      <c r="L315" s="49">
        <v>1</v>
      </c>
      <c r="M315" s="49">
        <v>1</v>
      </c>
    </row>
    <row r="316" spans="2:13" x14ac:dyDescent="0.2">
      <c r="B316" s="39"/>
      <c r="I316" s="12"/>
      <c r="J316" s="12"/>
      <c r="K316" s="12"/>
      <c r="L316" s="12"/>
      <c r="M316" s="12"/>
    </row>
    <row r="317" spans="2:13" x14ac:dyDescent="0.2">
      <c r="B317" s="39" t="s">
        <v>127</v>
      </c>
      <c r="I317" s="12"/>
      <c r="J317" s="12"/>
      <c r="K317" s="12"/>
      <c r="L317" s="12"/>
      <c r="M317" s="12"/>
    </row>
    <row r="318" spans="2:13" x14ac:dyDescent="0.2">
      <c r="B318" s="41" t="s">
        <v>128</v>
      </c>
      <c r="C318" s="35">
        <f>+C315-C295</f>
        <v>0</v>
      </c>
      <c r="D318" s="35">
        <f>+D315-D295</f>
        <v>0</v>
      </c>
      <c r="E318" s="35">
        <f>+E315-E295</f>
        <v>0</v>
      </c>
      <c r="F318" s="35">
        <f>+F315-F295</f>
        <v>0</v>
      </c>
      <c r="G318" s="35">
        <f>+G315-G295</f>
        <v>0</v>
      </c>
      <c r="I318" s="12"/>
      <c r="J318" s="12"/>
      <c r="K318" s="12"/>
      <c r="L318" s="12"/>
      <c r="M318" s="12"/>
    </row>
    <row r="322" spans="2:8" ht="13.5" thickBot="1" x14ac:dyDescent="0.25">
      <c r="B322" s="40" t="s">
        <v>137</v>
      </c>
      <c r="C322" s="48">
        <f>C290+C266+C242+C218+C170+C194+C146+C122-C98+C74+C50+C25+C315</f>
        <v>212.63750780122237</v>
      </c>
      <c r="D322" s="48">
        <f>D290+D266+D242+D218+D170+D194+D146+D122-D98+D74+D50+D25+D315</f>
        <v>218.06888836043103</v>
      </c>
      <c r="E322" s="48">
        <f>E290+E266+E242+E218+E170+E194+E146+E122-E98+E74+E50+E25+E315</f>
        <v>234.79556115832256</v>
      </c>
      <c r="F322" s="48">
        <f>F290+F266+F242+F218+F170+F194+F146+F122-F98+F74+F50+F25+F315</f>
        <v>221.58237131658072</v>
      </c>
      <c r="G322" s="48">
        <f>G290+G266+G242+G218+G170+G194+G146+G122-G98+G74+G50+G25+G315</f>
        <v>226.9294429149227</v>
      </c>
      <c r="H322" s="48">
        <f>SUM(C322:G322)</f>
        <v>1114.0137715514795</v>
      </c>
    </row>
    <row r="326" spans="2:8" ht="15.75" x14ac:dyDescent="0.25">
      <c r="B326" s="15" t="s">
        <v>138</v>
      </c>
      <c r="C326" s="15"/>
      <c r="D326" s="15"/>
      <c r="E326" s="15"/>
      <c r="F326" s="15"/>
      <c r="G326" s="15"/>
    </row>
    <row r="328" spans="2:8" x14ac:dyDescent="0.2">
      <c r="B328" s="38" t="s">
        <v>111</v>
      </c>
      <c r="C328" s="44">
        <f t="shared" ref="C328:G337" si="59">SUMIF($B$7:$B$314,$B328,C$7:C$314)</f>
        <v>4.323836600400071</v>
      </c>
      <c r="D328" s="44">
        <f t="shared" si="59"/>
        <v>2.6749269222203731</v>
      </c>
      <c r="E328" s="44">
        <f t="shared" si="59"/>
        <v>1.3278370662548049</v>
      </c>
      <c r="F328" s="44">
        <f t="shared" si="59"/>
        <v>1.5621628161179832</v>
      </c>
      <c r="G328" s="44">
        <f t="shared" si="59"/>
        <v>3.6142685399190828</v>
      </c>
    </row>
    <row r="329" spans="2:8" x14ac:dyDescent="0.2">
      <c r="B329" s="38" t="s">
        <v>112</v>
      </c>
      <c r="C329" s="44">
        <f t="shared" si="59"/>
        <v>0</v>
      </c>
      <c r="D329" s="44">
        <f t="shared" si="59"/>
        <v>0</v>
      </c>
      <c r="E329" s="44">
        <f t="shared" si="59"/>
        <v>0</v>
      </c>
      <c r="F329" s="44">
        <f t="shared" si="59"/>
        <v>0</v>
      </c>
      <c r="G329" s="44">
        <f t="shared" si="59"/>
        <v>0</v>
      </c>
    </row>
    <row r="330" spans="2:8" x14ac:dyDescent="0.2">
      <c r="B330" s="38" t="s">
        <v>113</v>
      </c>
      <c r="C330" s="44">
        <f t="shared" si="59"/>
        <v>107.14402407622794</v>
      </c>
      <c r="D330" s="44">
        <f t="shared" si="59"/>
        <v>109.83715513427565</v>
      </c>
      <c r="E330" s="44">
        <f t="shared" si="59"/>
        <v>119.30376327708363</v>
      </c>
      <c r="F330" s="44">
        <f t="shared" si="59"/>
        <v>116.08374843862337</v>
      </c>
      <c r="G330" s="44">
        <f t="shared" si="59"/>
        <v>121.38239290106313</v>
      </c>
    </row>
    <row r="331" spans="2:8" x14ac:dyDescent="0.2">
      <c r="B331" s="38" t="s">
        <v>114</v>
      </c>
      <c r="C331" s="44">
        <f t="shared" si="59"/>
        <v>1.3281375424492927</v>
      </c>
      <c r="D331" s="44">
        <f t="shared" si="59"/>
        <v>1.2687404302824254</v>
      </c>
      <c r="E331" s="44">
        <f t="shared" si="59"/>
        <v>1.3206425013071881</v>
      </c>
      <c r="F331" s="44">
        <f t="shared" si="59"/>
        <v>1.2879123536260946</v>
      </c>
      <c r="G331" s="44">
        <f t="shared" si="59"/>
        <v>1.2595751492022127</v>
      </c>
    </row>
    <row r="332" spans="2:8" x14ac:dyDescent="0.2">
      <c r="B332" s="38" t="s">
        <v>115</v>
      </c>
      <c r="C332" s="44">
        <f t="shared" si="59"/>
        <v>30.064595402325519</v>
      </c>
      <c r="D332" s="44">
        <f t="shared" si="59"/>
        <v>28.047261180717911</v>
      </c>
      <c r="E332" s="44">
        <f t="shared" si="59"/>
        <v>33.644410724586074</v>
      </c>
      <c r="F332" s="44">
        <f t="shared" si="59"/>
        <v>30.430801972172766</v>
      </c>
      <c r="G332" s="44">
        <f t="shared" si="59"/>
        <v>28.284917453650444</v>
      </c>
    </row>
    <row r="333" spans="2:8" x14ac:dyDescent="0.2">
      <c r="B333" s="38" t="s">
        <v>116</v>
      </c>
      <c r="C333" s="44">
        <f t="shared" si="59"/>
        <v>3.8041384919361372</v>
      </c>
      <c r="D333" s="44">
        <f t="shared" si="59"/>
        <v>8.2481876794325704</v>
      </c>
      <c r="E333" s="44">
        <f t="shared" si="59"/>
        <v>8.361099290297993</v>
      </c>
      <c r="F333" s="44">
        <f t="shared" si="59"/>
        <v>2.8637904707331381</v>
      </c>
      <c r="G333" s="44">
        <f t="shared" si="59"/>
        <v>0</v>
      </c>
    </row>
    <row r="334" spans="2:8" x14ac:dyDescent="0.2">
      <c r="B334" s="38" t="s">
        <v>117</v>
      </c>
      <c r="C334" s="44">
        <f t="shared" si="59"/>
        <v>3.7537387035024725</v>
      </c>
      <c r="D334" s="44">
        <f t="shared" si="59"/>
        <v>3.9453849731713158</v>
      </c>
      <c r="E334" s="44">
        <f t="shared" si="59"/>
        <v>5.1639513857816288</v>
      </c>
      <c r="F334" s="44">
        <f t="shared" si="59"/>
        <v>5.5546103521305445</v>
      </c>
      <c r="G334" s="44">
        <f t="shared" si="59"/>
        <v>5.5343697733966781</v>
      </c>
    </row>
    <row r="335" spans="2:8" x14ac:dyDescent="0.2">
      <c r="B335" s="38" t="s">
        <v>118</v>
      </c>
      <c r="C335" s="44">
        <f t="shared" si="59"/>
        <v>2.0205885533683596</v>
      </c>
      <c r="D335" s="44">
        <f t="shared" si="59"/>
        <v>2.0174669712142559</v>
      </c>
      <c r="E335" s="44">
        <f t="shared" si="59"/>
        <v>2.0646379267849988</v>
      </c>
      <c r="F335" s="44">
        <f t="shared" si="59"/>
        <v>2.0627120859515262</v>
      </c>
      <c r="G335" s="44">
        <f t="shared" si="59"/>
        <v>2.6265798476510755</v>
      </c>
    </row>
    <row r="336" spans="2:8" x14ac:dyDescent="0.2">
      <c r="B336" s="38" t="s">
        <v>119</v>
      </c>
      <c r="C336" s="44">
        <f t="shared" si="59"/>
        <v>7.6647308418550155</v>
      </c>
      <c r="D336" s="44">
        <f t="shared" si="59"/>
        <v>7.3942631328842987</v>
      </c>
      <c r="E336" s="44">
        <f t="shared" si="59"/>
        <v>7.4080248176105936</v>
      </c>
      <c r="F336" s="44">
        <f t="shared" si="59"/>
        <v>7.1057801055065992</v>
      </c>
      <c r="G336" s="44">
        <f t="shared" si="59"/>
        <v>7.5712343318910253</v>
      </c>
    </row>
    <row r="337" spans="2:8" x14ac:dyDescent="0.2">
      <c r="B337" s="38" t="s">
        <v>50</v>
      </c>
      <c r="C337" s="44">
        <f t="shared" si="59"/>
        <v>0</v>
      </c>
      <c r="D337" s="44">
        <f t="shared" si="59"/>
        <v>0</v>
      </c>
      <c r="E337" s="44">
        <f t="shared" si="59"/>
        <v>0</v>
      </c>
      <c r="F337" s="44">
        <f t="shared" si="59"/>
        <v>0</v>
      </c>
      <c r="G337" s="44">
        <f t="shared" si="59"/>
        <v>0</v>
      </c>
    </row>
    <row r="338" spans="2:8" x14ac:dyDescent="0.2">
      <c r="B338" s="38" t="s">
        <v>120</v>
      </c>
      <c r="C338" s="44">
        <f t="shared" ref="C338:G348" si="60">SUMIF($B$7:$B$314,$B338,C$7:C$314)</f>
        <v>0</v>
      </c>
      <c r="D338" s="44">
        <f t="shared" si="60"/>
        <v>0</v>
      </c>
      <c r="E338" s="44">
        <f t="shared" si="60"/>
        <v>0</v>
      </c>
      <c r="F338" s="44">
        <f t="shared" si="60"/>
        <v>0</v>
      </c>
      <c r="G338" s="44">
        <f t="shared" si="60"/>
        <v>0</v>
      </c>
    </row>
    <row r="339" spans="2:8" x14ac:dyDescent="0.2">
      <c r="B339" s="38" t="s">
        <v>121</v>
      </c>
      <c r="C339" s="44">
        <f t="shared" si="60"/>
        <v>0</v>
      </c>
      <c r="D339" s="44">
        <f t="shared" si="60"/>
        <v>0</v>
      </c>
      <c r="E339" s="44">
        <f t="shared" si="60"/>
        <v>0</v>
      </c>
      <c r="F339" s="44">
        <f t="shared" si="60"/>
        <v>0</v>
      </c>
      <c r="G339" s="44">
        <f t="shared" si="60"/>
        <v>0</v>
      </c>
    </row>
    <row r="340" spans="2:8" x14ac:dyDescent="0.2">
      <c r="B340" s="38" t="s">
        <v>94</v>
      </c>
      <c r="C340" s="44">
        <f t="shared" si="60"/>
        <v>0</v>
      </c>
      <c r="D340" s="44">
        <f t="shared" si="60"/>
        <v>0</v>
      </c>
      <c r="E340" s="44">
        <f t="shared" si="60"/>
        <v>0</v>
      </c>
      <c r="F340" s="44">
        <f t="shared" si="60"/>
        <v>0</v>
      </c>
      <c r="G340" s="44">
        <f t="shared" si="60"/>
        <v>0</v>
      </c>
    </row>
    <row r="341" spans="2:8" x14ac:dyDescent="0.2">
      <c r="B341" s="38" t="s">
        <v>132</v>
      </c>
      <c r="C341" s="44">
        <f t="shared" si="60"/>
        <v>2.7749688671274919</v>
      </c>
      <c r="D341" s="44">
        <f t="shared" si="60"/>
        <v>4.0001271828218554</v>
      </c>
      <c r="E341" s="44">
        <f t="shared" si="60"/>
        <v>2.0545991347448798</v>
      </c>
      <c r="F341" s="44">
        <f t="shared" si="60"/>
        <v>2.0578377074219589</v>
      </c>
      <c r="G341" s="44">
        <f t="shared" si="60"/>
        <v>2.5331629602104511</v>
      </c>
    </row>
    <row r="342" spans="2:8" x14ac:dyDescent="0.2">
      <c r="B342" s="38" t="s">
        <v>123</v>
      </c>
      <c r="C342" s="44">
        <f t="shared" si="60"/>
        <v>28.679439196875542</v>
      </c>
      <c r="D342" s="44">
        <f t="shared" si="60"/>
        <v>29.044468565990226</v>
      </c>
      <c r="E342" s="44">
        <f t="shared" si="60"/>
        <v>31.682516390232461</v>
      </c>
      <c r="F342" s="44">
        <f t="shared" si="60"/>
        <v>30.571276412682828</v>
      </c>
      <c r="G342" s="44">
        <f t="shared" si="60"/>
        <v>32.467179848209007</v>
      </c>
    </row>
    <row r="343" spans="2:8" x14ac:dyDescent="0.2">
      <c r="B343" s="38" t="s">
        <v>124</v>
      </c>
      <c r="C343" s="44">
        <f t="shared" si="60"/>
        <v>7.1961140136891713</v>
      </c>
      <c r="D343" s="44">
        <f t="shared" si="60"/>
        <v>6.6034531702018127</v>
      </c>
      <c r="E343" s="44">
        <f t="shared" si="60"/>
        <v>7.0935033634458895</v>
      </c>
      <c r="F343" s="44">
        <f t="shared" si="60"/>
        <v>7.3536234296613827</v>
      </c>
      <c r="G343" s="44">
        <f t="shared" si="60"/>
        <v>7.25576808214762</v>
      </c>
    </row>
    <row r="344" spans="2:8" x14ac:dyDescent="0.2">
      <c r="B344" s="38" t="s">
        <v>125</v>
      </c>
      <c r="C344" s="44">
        <f t="shared" si="60"/>
        <v>6.4858709021386236</v>
      </c>
      <c r="D344" s="44">
        <f t="shared" si="60"/>
        <v>6.4627874627801436</v>
      </c>
      <c r="E344" s="44">
        <f t="shared" si="60"/>
        <v>7.0233494210289926</v>
      </c>
      <c r="F344" s="44">
        <f t="shared" si="60"/>
        <v>6.6276990410894072</v>
      </c>
      <c r="G344" s="44">
        <f t="shared" si="60"/>
        <v>6.4587214633335952</v>
      </c>
    </row>
    <row r="345" spans="2:8" x14ac:dyDescent="0.2">
      <c r="B345" s="38" t="s">
        <v>131</v>
      </c>
      <c r="C345" s="44">
        <f t="shared" si="60"/>
        <v>0</v>
      </c>
      <c r="D345" s="44">
        <f t="shared" si="60"/>
        <v>0</v>
      </c>
      <c r="E345" s="44">
        <f t="shared" si="60"/>
        <v>0</v>
      </c>
      <c r="F345" s="44">
        <f t="shared" si="60"/>
        <v>0</v>
      </c>
      <c r="G345" s="44">
        <f t="shared" si="60"/>
        <v>0</v>
      </c>
    </row>
    <row r="346" spans="2:8" x14ac:dyDescent="0.2">
      <c r="B346" s="38" t="s">
        <v>133</v>
      </c>
      <c r="C346" s="44">
        <f t="shared" si="60"/>
        <v>0.3083298741252769</v>
      </c>
      <c r="D346" s="44">
        <f t="shared" si="60"/>
        <v>0.44445857586909504</v>
      </c>
      <c r="E346" s="44">
        <f t="shared" si="60"/>
        <v>0.22828879274943109</v>
      </c>
      <c r="F346" s="44">
        <f t="shared" si="60"/>
        <v>0.22864863415799541</v>
      </c>
      <c r="G346" s="44">
        <f t="shared" si="60"/>
        <v>0.28146255113449453</v>
      </c>
    </row>
    <row r="347" spans="2:8" x14ac:dyDescent="0.2">
      <c r="B347" s="38" t="s">
        <v>135</v>
      </c>
      <c r="C347" s="44">
        <f t="shared" si="60"/>
        <v>1.063120022117044</v>
      </c>
      <c r="D347" s="44">
        <f t="shared" si="60"/>
        <v>2.128301700576416</v>
      </c>
      <c r="E347" s="44">
        <f t="shared" si="60"/>
        <v>1.4452509306866306</v>
      </c>
      <c r="F347" s="44">
        <f t="shared" si="60"/>
        <v>1.2894807402064576</v>
      </c>
      <c r="G347" s="44">
        <f t="shared" si="60"/>
        <v>1.1597418292975559</v>
      </c>
    </row>
    <row r="348" spans="2:8" x14ac:dyDescent="0.2">
      <c r="B348" s="38" t="s">
        <v>136</v>
      </c>
      <c r="C348" s="44">
        <f t="shared" si="60"/>
        <v>6.0258747130844652</v>
      </c>
      <c r="D348" s="44">
        <f t="shared" si="60"/>
        <v>5.9519052779926751</v>
      </c>
      <c r="E348" s="44">
        <f t="shared" si="60"/>
        <v>6.6736861357273591</v>
      </c>
      <c r="F348" s="44">
        <f t="shared" si="60"/>
        <v>6.5022867564986804</v>
      </c>
      <c r="G348" s="44">
        <f t="shared" si="60"/>
        <v>6.5000681838163601</v>
      </c>
    </row>
    <row r="349" spans="2:8" x14ac:dyDescent="0.2">
      <c r="C349" s="9"/>
      <c r="D349" s="9"/>
      <c r="E349" s="9"/>
      <c r="F349" s="9"/>
      <c r="G349" s="9"/>
    </row>
    <row r="350" spans="2:8" ht="13.5" thickBot="1" x14ac:dyDescent="0.25">
      <c r="B350" s="40" t="s">
        <v>126</v>
      </c>
      <c r="C350" s="48">
        <f>SUM(C328:C349)</f>
        <v>212.63750780122237</v>
      </c>
      <c r="D350" s="48">
        <f>SUM(D328:D349)</f>
        <v>218.068888360431</v>
      </c>
      <c r="E350" s="48">
        <f>SUM(E328:E349)</f>
        <v>234.79556115832253</v>
      </c>
      <c r="F350" s="48">
        <f>SUM(F328:F349)</f>
        <v>221.58237131658075</v>
      </c>
      <c r="G350" s="48">
        <f>SUM(G328:G349)</f>
        <v>226.92944291492276</v>
      </c>
      <c r="H350" s="48">
        <f>SUM(C350:G350)</f>
        <v>1114.0137715514793</v>
      </c>
    </row>
    <row r="352" spans="2:8" x14ac:dyDescent="0.2">
      <c r="B352" s="41" t="s">
        <v>128</v>
      </c>
      <c r="C352" s="35">
        <f>C350-C322</f>
        <v>0</v>
      </c>
      <c r="D352" s="35">
        <f>D350-D322</f>
        <v>0</v>
      </c>
      <c r="E352" s="35">
        <f>E350-E322</f>
        <v>0</v>
      </c>
      <c r="F352" s="35">
        <f>F350-F322</f>
        <v>0</v>
      </c>
      <c r="G352" s="35">
        <f>G350-G322</f>
        <v>0</v>
      </c>
    </row>
  </sheetData>
  <conditionalFormatting sqref="C28:G28">
    <cfRule type="cellIs" dxfId="44" priority="41" operator="lessThan">
      <formula>0</formula>
    </cfRule>
    <cfRule type="cellIs" dxfId="43" priority="40" operator="equal">
      <formula>0</formula>
    </cfRule>
    <cfRule type="cellIs" dxfId="42" priority="42" operator="greaterThan">
      <formula>0</formula>
    </cfRule>
  </conditionalFormatting>
  <conditionalFormatting sqref="C53:G53">
    <cfRule type="cellIs" dxfId="41" priority="37" operator="equal">
      <formula>0</formula>
    </cfRule>
    <cfRule type="cellIs" dxfId="40" priority="39" operator="greaterThan">
      <formula>0</formula>
    </cfRule>
    <cfRule type="cellIs" dxfId="39" priority="38" operator="lessThan">
      <formula>0</formula>
    </cfRule>
  </conditionalFormatting>
  <conditionalFormatting sqref="C77:G77">
    <cfRule type="cellIs" dxfId="38" priority="36" operator="greaterThan">
      <formula>0</formula>
    </cfRule>
    <cfRule type="cellIs" dxfId="37" priority="35" operator="lessThan">
      <formula>0</formula>
    </cfRule>
    <cfRule type="cellIs" dxfId="36" priority="34" operator="equal">
      <formula>0</formula>
    </cfRule>
  </conditionalFormatting>
  <conditionalFormatting sqref="C101:G101">
    <cfRule type="cellIs" dxfId="35" priority="32" operator="lessThan">
      <formula>0</formula>
    </cfRule>
    <cfRule type="cellIs" dxfId="34" priority="33" operator="greaterThan">
      <formula>0</formula>
    </cfRule>
    <cfRule type="cellIs" dxfId="33" priority="31" operator="equal">
      <formula>0</formula>
    </cfRule>
  </conditionalFormatting>
  <conditionalFormatting sqref="C125:G125">
    <cfRule type="cellIs" dxfId="32" priority="28" operator="equal">
      <formula>0</formula>
    </cfRule>
    <cfRule type="cellIs" dxfId="31" priority="30" operator="greaterThan">
      <formula>0</formula>
    </cfRule>
    <cfRule type="cellIs" dxfId="30" priority="29" operator="lessThan">
      <formula>0</formula>
    </cfRule>
  </conditionalFormatting>
  <conditionalFormatting sqref="C149:G149">
    <cfRule type="cellIs" dxfId="29" priority="26" operator="lessThan">
      <formula>0</formula>
    </cfRule>
    <cfRule type="cellIs" dxfId="28" priority="25" operator="equal">
      <formula>0</formula>
    </cfRule>
    <cfRule type="cellIs" dxfId="27" priority="27" operator="greaterThan">
      <formula>0</formula>
    </cfRule>
  </conditionalFormatting>
  <conditionalFormatting sqref="C173:G173">
    <cfRule type="cellIs" dxfId="26" priority="22" operator="equal">
      <formula>0</formula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C197:G197">
    <cfRule type="cellIs" dxfId="23" priority="21" operator="greaterThan">
      <formula>0</formula>
    </cfRule>
    <cfRule type="cellIs" dxfId="22" priority="20" operator="lessThan">
      <formula>0</formula>
    </cfRule>
    <cfRule type="cellIs" dxfId="21" priority="19" operator="equal">
      <formula>0</formula>
    </cfRule>
  </conditionalFormatting>
  <conditionalFormatting sqref="C221:G221">
    <cfRule type="cellIs" dxfId="20" priority="17" operator="lessThan">
      <formula>0</formula>
    </cfRule>
    <cfRule type="cellIs" dxfId="19" priority="18" operator="greaterThan">
      <formula>0</formula>
    </cfRule>
    <cfRule type="cellIs" dxfId="18" priority="16" operator="equal">
      <formula>0</formula>
    </cfRule>
  </conditionalFormatting>
  <conditionalFormatting sqref="C245:G245">
    <cfRule type="cellIs" dxfId="17" priority="15" operator="greaterThan">
      <formula>0</formula>
    </cfRule>
    <cfRule type="cellIs" dxfId="16" priority="14" operator="lessThan">
      <formula>0</formula>
    </cfRule>
    <cfRule type="cellIs" dxfId="15" priority="13" operator="equal">
      <formula>0</formula>
    </cfRule>
  </conditionalFormatting>
  <conditionalFormatting sqref="C269:G269">
    <cfRule type="cellIs" dxfId="14" priority="11" operator="lessThan">
      <formula>0</formula>
    </cfRule>
    <cfRule type="cellIs" dxfId="13" priority="12" operator="greaterThan">
      <formula>0</formula>
    </cfRule>
    <cfRule type="cellIs" dxfId="12" priority="10" operator="equal">
      <formula>0</formula>
    </cfRule>
  </conditionalFormatting>
  <conditionalFormatting sqref="C293:G293">
    <cfRule type="cellIs" dxfId="11" priority="9" operator="greaterThan">
      <formula>0</formula>
    </cfRule>
    <cfRule type="cellIs" dxfId="10" priority="8" operator="lessThan">
      <formula>0</formula>
    </cfRule>
    <cfRule type="cellIs" dxfId="9" priority="7" operator="equal">
      <formula>0</formula>
    </cfRule>
  </conditionalFormatting>
  <conditionalFormatting sqref="C318:G318">
    <cfRule type="cellIs" dxfId="8" priority="6" operator="greaterThan">
      <formula>0</formula>
    </cfRule>
    <cfRule type="cellIs" dxfId="7" priority="5" operator="lessThan">
      <formula>0</formula>
    </cfRule>
    <cfRule type="cellIs" dxfId="6" priority="4" operator="equal">
      <formula>0</formula>
    </cfRule>
  </conditionalFormatting>
  <conditionalFormatting sqref="C352:G352">
    <cfRule type="cellIs" dxfId="5" priority="2" operator="lessThan">
      <formula>0</formula>
    </cfRule>
    <cfRule type="cellIs" dxfId="4" priority="3" operator="greaterThan">
      <formula>0</formula>
    </cfRule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869D-E266-4578-8D58-3C108A9F6524}">
  <dimension ref="A1:I30"/>
  <sheetViews>
    <sheetView showGridLines="0" zoomScale="80" zoomScaleNormal="80" workbookViewId="0"/>
  </sheetViews>
  <sheetFormatPr defaultRowHeight="15" x14ac:dyDescent="0.25"/>
  <cols>
    <col min="2" max="2" width="59.42578125" bestFit="1" customWidth="1"/>
    <col min="3" max="5" width="13" bestFit="1" customWidth="1"/>
    <col min="6" max="6" width="12" bestFit="1" customWidth="1"/>
    <col min="7" max="7" width="13" bestFit="1" customWidth="1"/>
    <col min="8" max="8" width="11" customWidth="1"/>
  </cols>
  <sheetData>
    <row r="1" spans="1:9" ht="26.25" x14ac:dyDescent="0.4">
      <c r="B1" s="22" t="s">
        <v>139</v>
      </c>
    </row>
    <row r="2" spans="1:9" x14ac:dyDescent="0.25">
      <c r="A2" s="14"/>
      <c r="B2" s="14" t="s">
        <v>140</v>
      </c>
      <c r="C2" s="14"/>
      <c r="D2" s="14"/>
      <c r="E2" s="14"/>
      <c r="F2" s="14"/>
      <c r="G2" s="14"/>
      <c r="H2" s="14"/>
    </row>
    <row r="3" spans="1:9" ht="15.75" thickBot="1" x14ac:dyDescent="0.3">
      <c r="C3" s="50" t="s">
        <v>106</v>
      </c>
      <c r="D3" s="50" t="s">
        <v>107</v>
      </c>
      <c r="E3" s="50" t="s">
        <v>108</v>
      </c>
      <c r="F3" s="50" t="s">
        <v>109</v>
      </c>
      <c r="G3" s="50" t="s">
        <v>110</v>
      </c>
    </row>
    <row r="4" spans="1:9" x14ac:dyDescent="0.25">
      <c r="A4" s="3"/>
      <c r="B4" s="16" t="s">
        <v>141</v>
      </c>
    </row>
    <row r="5" spans="1:9" x14ac:dyDescent="0.25">
      <c r="A5" s="3"/>
      <c r="B5" t="s">
        <v>111</v>
      </c>
      <c r="C5" s="17">
        <f>'3-Categorised'!C328</f>
        <v>4.323836600400071</v>
      </c>
      <c r="D5" s="17">
        <f>'3-Categorised'!D328</f>
        <v>2.6749269222203731</v>
      </c>
      <c r="E5" s="17">
        <f>'3-Categorised'!E328</f>
        <v>1.3278370662548049</v>
      </c>
      <c r="F5" s="17">
        <f>'3-Categorised'!F328</f>
        <v>1.5621628161179832</v>
      </c>
      <c r="G5" s="17">
        <f>'3-Categorised'!G328</f>
        <v>3.6142685399190828</v>
      </c>
      <c r="I5" s="3"/>
    </row>
    <row r="6" spans="1:9" x14ac:dyDescent="0.25">
      <c r="A6" s="3"/>
      <c r="B6" t="s">
        <v>113</v>
      </c>
      <c r="C6" s="17">
        <f>'3-Categorised'!C330+'3-Categorised'!C331</f>
        <v>108.47216161867723</v>
      </c>
      <c r="D6" s="17">
        <f>'3-Categorised'!D330+'3-Categorised'!D331</f>
        <v>111.10589556455807</v>
      </c>
      <c r="E6" s="17">
        <f>'3-Categorised'!E330+'3-Categorised'!E331</f>
        <v>120.62440577839082</v>
      </c>
      <c r="F6" s="17">
        <f>'3-Categorised'!F330+'3-Categorised'!F331</f>
        <v>117.37166079224947</v>
      </c>
      <c r="G6" s="17">
        <f>'3-Categorised'!G330+'3-Categorised'!G331</f>
        <v>122.64196805026533</v>
      </c>
      <c r="I6" s="3"/>
    </row>
    <row r="7" spans="1:9" x14ac:dyDescent="0.25">
      <c r="A7" s="3"/>
      <c r="B7" t="s">
        <v>115</v>
      </c>
      <c r="C7" s="17">
        <f>+'3-Categorised'!C332+'3-Categorised'!C333</f>
        <v>33.868733894261659</v>
      </c>
      <c r="D7" s="17">
        <f>+'3-Categorised'!D332+'3-Categorised'!D333</f>
        <v>36.295448860150479</v>
      </c>
      <c r="E7" s="17">
        <f>+'3-Categorised'!E332+'3-Categorised'!E333</f>
        <v>42.005510014884067</v>
      </c>
      <c r="F7" s="17">
        <f>+'3-Categorised'!F332+'3-Categorised'!F333</f>
        <v>33.294592442905902</v>
      </c>
      <c r="G7" s="17">
        <f>+'3-Categorised'!G332+'3-Categorised'!G333</f>
        <v>28.284917453650444</v>
      </c>
      <c r="I7" s="3"/>
    </row>
    <row r="8" spans="1:9" x14ac:dyDescent="0.25">
      <c r="A8" s="3"/>
      <c r="B8" t="s">
        <v>117</v>
      </c>
      <c r="C8" s="18">
        <f>+'3-Categorised'!C334</f>
        <v>3.7537387035024725</v>
      </c>
      <c r="D8" s="18">
        <f>+'3-Categorised'!D334</f>
        <v>3.9453849731713158</v>
      </c>
      <c r="E8" s="18">
        <f>+'3-Categorised'!E334</f>
        <v>5.1639513857816288</v>
      </c>
      <c r="F8" s="18">
        <f>+'3-Categorised'!F334</f>
        <v>5.5546103521305445</v>
      </c>
      <c r="G8" s="18">
        <f>+'3-Categorised'!G334</f>
        <v>5.5343697733966781</v>
      </c>
      <c r="I8" s="3"/>
    </row>
    <row r="9" spans="1:9" x14ac:dyDescent="0.25">
      <c r="A9" s="3"/>
      <c r="B9" t="s">
        <v>118</v>
      </c>
      <c r="C9" s="18">
        <f>+'3-Categorised'!C335</f>
        <v>2.0205885533683596</v>
      </c>
      <c r="D9" s="18">
        <f>+'3-Categorised'!D335</f>
        <v>2.0174669712142559</v>
      </c>
      <c r="E9" s="18">
        <f>+'3-Categorised'!E335</f>
        <v>2.0646379267849988</v>
      </c>
      <c r="F9" s="18">
        <f>+'3-Categorised'!F335</f>
        <v>2.0627120859515262</v>
      </c>
      <c r="G9" s="18">
        <f>+'3-Categorised'!G335</f>
        <v>2.6265798476510755</v>
      </c>
      <c r="I9" s="3"/>
    </row>
    <row r="10" spans="1:9" x14ac:dyDescent="0.25">
      <c r="A10" s="3"/>
      <c r="B10" t="s">
        <v>119</v>
      </c>
      <c r="C10" s="17">
        <f>+'3-Categorised'!C336+'2-Proposal Overheads'!AJ37</f>
        <v>7.6647308418550155</v>
      </c>
      <c r="D10" s="17">
        <f>+'3-Categorised'!D336+'2-Proposal Overheads'!AK37</f>
        <v>7.3942631328842987</v>
      </c>
      <c r="E10" s="17">
        <f>+'3-Categorised'!E336+'2-Proposal Overheads'!AL37</f>
        <v>7.4080248176105936</v>
      </c>
      <c r="F10" s="17">
        <f>+'3-Categorised'!F336+'2-Proposal Overheads'!AM37</f>
        <v>7.1057801055065992</v>
      </c>
      <c r="G10" s="17">
        <f>+'3-Categorised'!G336+'2-Proposal Overheads'!AN37</f>
        <v>7.5712343318910253</v>
      </c>
      <c r="I10" s="3"/>
    </row>
    <row r="11" spans="1:9" x14ac:dyDescent="0.25">
      <c r="A11" s="3"/>
      <c r="B11" t="s">
        <v>50</v>
      </c>
      <c r="I11" s="3"/>
    </row>
    <row r="12" spans="1:9" x14ac:dyDescent="0.25">
      <c r="A12" s="3"/>
      <c r="B12" t="s">
        <v>120</v>
      </c>
      <c r="C12" s="18">
        <f>+'3-Categorised'!C338</f>
        <v>0</v>
      </c>
      <c r="D12" s="18">
        <f>+'3-Categorised'!D338</f>
        <v>0</v>
      </c>
      <c r="E12" s="18">
        <f>+'3-Categorised'!E338</f>
        <v>0</v>
      </c>
      <c r="F12" s="18">
        <f>+'3-Categorised'!F338</f>
        <v>0</v>
      </c>
      <c r="G12" s="18">
        <f>+'3-Categorised'!G338</f>
        <v>0</v>
      </c>
      <c r="I12" s="3"/>
    </row>
    <row r="13" spans="1:9" x14ac:dyDescent="0.25">
      <c r="A13" s="3"/>
      <c r="B13" t="s">
        <v>121</v>
      </c>
      <c r="C13" s="18">
        <f>+'3-Categorised'!C339</f>
        <v>0</v>
      </c>
      <c r="D13" s="18">
        <f>+'3-Categorised'!D339</f>
        <v>0</v>
      </c>
      <c r="E13" s="18">
        <f>+'3-Categorised'!E339</f>
        <v>0</v>
      </c>
      <c r="F13" s="18">
        <f>+'3-Categorised'!F339</f>
        <v>0</v>
      </c>
      <c r="G13" s="18">
        <f>+'3-Categorised'!G339</f>
        <v>0</v>
      </c>
      <c r="I13" s="3"/>
    </row>
    <row r="14" spans="1:9" x14ac:dyDescent="0.25">
      <c r="A14" s="3"/>
      <c r="B14" t="s">
        <v>94</v>
      </c>
      <c r="C14" s="18">
        <f>+'3-Categorised'!C340</f>
        <v>0</v>
      </c>
      <c r="D14" s="18">
        <f>+'3-Categorised'!D340</f>
        <v>0</v>
      </c>
      <c r="E14" s="18">
        <f>+'3-Categorised'!E340</f>
        <v>0</v>
      </c>
      <c r="F14" s="18">
        <f>+'3-Categorised'!F340</f>
        <v>0</v>
      </c>
      <c r="G14" s="18">
        <f>+'3-Categorised'!G340</f>
        <v>0</v>
      </c>
      <c r="I14" s="3"/>
    </row>
    <row r="15" spans="1:9" x14ac:dyDescent="0.25">
      <c r="A15" s="3"/>
      <c r="B15" t="s">
        <v>122</v>
      </c>
      <c r="C15" s="17">
        <f>+'3-Categorised'!C341</f>
        <v>2.7749688671274919</v>
      </c>
      <c r="D15" s="17">
        <f>+'3-Categorised'!D341</f>
        <v>4.0001271828218554</v>
      </c>
      <c r="E15" s="17">
        <f>+'3-Categorised'!E341</f>
        <v>2.0545991347448798</v>
      </c>
      <c r="F15" s="17">
        <f>+'3-Categorised'!F341</f>
        <v>2.0578377074219589</v>
      </c>
      <c r="G15" s="17">
        <f>+'3-Categorised'!G341</f>
        <v>2.5331629602104511</v>
      </c>
      <c r="I15" s="3"/>
    </row>
    <row r="16" spans="1:9" x14ac:dyDescent="0.25">
      <c r="A16" s="3"/>
      <c r="B16" t="s">
        <v>80</v>
      </c>
      <c r="C16" s="18">
        <f>+'2-Proposal Overheads'!AJ27</f>
        <v>2.2929662415478376</v>
      </c>
      <c r="D16" s="18">
        <f>+'2-Proposal Overheads'!AK27</f>
        <v>2.0083133457801132</v>
      </c>
      <c r="E16" s="18">
        <f>+'2-Proposal Overheads'!AL27</f>
        <v>2.577611724754135</v>
      </c>
      <c r="F16" s="18">
        <f>+'2-Proposal Overheads'!AM27</f>
        <v>3.1351754760756307</v>
      </c>
      <c r="G16" s="18">
        <f>+'2-Proposal Overheads'!AN27</f>
        <v>2.3815986393695319</v>
      </c>
      <c r="I16" s="3"/>
    </row>
    <row r="17" spans="1:9" x14ac:dyDescent="0.25">
      <c r="A17" s="3"/>
      <c r="B17" t="s">
        <v>142</v>
      </c>
      <c r="C17" s="18">
        <f>+'2-Proposal Overheads'!AJ28</f>
        <v>0</v>
      </c>
      <c r="D17" s="18">
        <f>+'2-Proposal Overheads'!AK28</f>
        <v>0</v>
      </c>
      <c r="E17" s="18">
        <f>+'2-Proposal Overheads'!AL28</f>
        <v>0</v>
      </c>
      <c r="F17" s="18">
        <f>+'2-Proposal Overheads'!AM28</f>
        <v>0</v>
      </c>
      <c r="G17" s="18">
        <f>+'2-Proposal Overheads'!AN28</f>
        <v>0</v>
      </c>
      <c r="I17" s="3"/>
    </row>
    <row r="18" spans="1:9" x14ac:dyDescent="0.25">
      <c r="A18" s="3"/>
      <c r="B18" t="s">
        <v>143</v>
      </c>
      <c r="C18" s="18">
        <f>+'2-Proposal Overheads'!AJ29</f>
        <v>0</v>
      </c>
      <c r="D18" s="18">
        <f>+'2-Proposal Overheads'!AK29</f>
        <v>0</v>
      </c>
      <c r="E18" s="18">
        <f>+'2-Proposal Overheads'!AL29</f>
        <v>0</v>
      </c>
      <c r="F18" s="18">
        <f>+'2-Proposal Overheads'!AM29</f>
        <v>0</v>
      </c>
      <c r="G18" s="18">
        <f>+'2-Proposal Overheads'!AN29</f>
        <v>0</v>
      </c>
      <c r="I18" s="3"/>
    </row>
    <row r="19" spans="1:9" x14ac:dyDescent="0.25">
      <c r="A19" s="3"/>
      <c r="B19" s="19" t="s">
        <v>144</v>
      </c>
      <c r="C19" s="18">
        <f>+'3-Categorised'!C345+'3-Categorised'!C347</f>
        <v>1.063120022117044</v>
      </c>
      <c r="D19" s="18">
        <f>+'3-Categorised'!D345+'3-Categorised'!D347</f>
        <v>2.128301700576416</v>
      </c>
      <c r="E19" s="18">
        <f>+'3-Categorised'!E345+'3-Categorised'!E347</f>
        <v>1.4452509306866306</v>
      </c>
      <c r="F19" s="18">
        <f>+'3-Categorised'!F345+'3-Categorised'!F347</f>
        <v>1.2894807402064576</v>
      </c>
      <c r="G19" s="18">
        <f>+'3-Categorised'!G345+'3-Categorised'!G347</f>
        <v>1.1597418292975559</v>
      </c>
      <c r="I19" s="3"/>
    </row>
    <row r="20" spans="1:9" x14ac:dyDescent="0.25">
      <c r="A20" s="3"/>
      <c r="B20" t="s">
        <v>145</v>
      </c>
      <c r="C20" s="18">
        <f>+'3-Categorised'!C346+'2-Proposal Overheads'!AJ30</f>
        <v>1.0984704641944409</v>
      </c>
      <c r="D20" s="18">
        <f>+'3-Categorised'!D346+'2-Proposal Overheads'!AK30</f>
        <v>2.8841621244456079</v>
      </c>
      <c r="E20" s="18">
        <f>+'3-Categorised'!E346+'2-Proposal Overheads'!AL30</f>
        <v>2.336104192904592</v>
      </c>
      <c r="F20" s="18">
        <f>+'3-Categorised'!F346+'2-Proposal Overheads'!AM30</f>
        <v>0.69847096258756958</v>
      </c>
      <c r="G20" s="18">
        <f>+'3-Categorised'!G346+'2-Proposal Overheads'!AN30</f>
        <v>0.96009531921771818</v>
      </c>
      <c r="I20" s="3"/>
    </row>
    <row r="21" spans="1:9" x14ac:dyDescent="0.25">
      <c r="A21" s="3"/>
      <c r="B21" t="s">
        <v>146</v>
      </c>
      <c r="C21" s="18">
        <f>+'3-Categorised'!C342</f>
        <v>28.679439196875542</v>
      </c>
      <c r="D21" s="18">
        <f>+'3-Categorised'!D342</f>
        <v>29.044468565990226</v>
      </c>
      <c r="E21" s="18">
        <f>+'3-Categorised'!E342</f>
        <v>31.682516390232461</v>
      </c>
      <c r="F21" s="18">
        <f>+'3-Categorised'!F342</f>
        <v>30.571276412682828</v>
      </c>
      <c r="G21" s="18">
        <f>+'3-Categorised'!G342</f>
        <v>32.467179848209007</v>
      </c>
      <c r="I21" s="3"/>
    </row>
    <row r="22" spans="1:9" x14ac:dyDescent="0.25">
      <c r="A22" s="3"/>
      <c r="B22" t="s">
        <v>147</v>
      </c>
      <c r="C22" s="18">
        <f>+'3-Categorised'!C343</f>
        <v>7.1961140136891713</v>
      </c>
      <c r="D22" s="18">
        <f>+'3-Categorised'!D343</f>
        <v>6.6034531702018127</v>
      </c>
      <c r="E22" s="18">
        <f>+'3-Categorised'!E343</f>
        <v>7.0935033634458895</v>
      </c>
      <c r="F22" s="18">
        <f>+'3-Categorised'!F343</f>
        <v>7.3536234296613827</v>
      </c>
      <c r="G22" s="18">
        <f>+'3-Categorised'!G343</f>
        <v>7.25576808214762</v>
      </c>
      <c r="I22" s="3"/>
    </row>
    <row r="23" spans="1:9" x14ac:dyDescent="0.25">
      <c r="A23" s="3"/>
      <c r="B23" t="s">
        <v>148</v>
      </c>
      <c r="C23" s="18">
        <f>+'3-Categorised'!C344</f>
        <v>6.4858709021386236</v>
      </c>
      <c r="D23" s="18">
        <f>+'3-Categorised'!D344</f>
        <v>6.4627874627801436</v>
      </c>
      <c r="E23" s="18">
        <f>+'3-Categorised'!E344</f>
        <v>7.0233494210289926</v>
      </c>
      <c r="F23" s="18">
        <f>+'3-Categorised'!F344</f>
        <v>6.6276990410894072</v>
      </c>
      <c r="G23" s="18">
        <f>+'3-Categorised'!G344</f>
        <v>6.4587214633335952</v>
      </c>
      <c r="I23" s="3"/>
    </row>
    <row r="24" spans="1:9" x14ac:dyDescent="0.25">
      <c r="A24" s="3"/>
      <c r="B24" t="s">
        <v>136</v>
      </c>
      <c r="C24" s="18">
        <f>+'3-Categorised'!C348</f>
        <v>6.0258747130844652</v>
      </c>
      <c r="D24" s="18">
        <f>+'3-Categorised'!D348</f>
        <v>5.9519052779926751</v>
      </c>
      <c r="E24" s="18">
        <f>+'3-Categorised'!E348</f>
        <v>6.6736861357273591</v>
      </c>
      <c r="F24" s="18">
        <f>+'3-Categorised'!F348</f>
        <v>6.5022867564986804</v>
      </c>
      <c r="G24" s="18">
        <f>+'3-Categorised'!G348</f>
        <v>6.5000681838163601</v>
      </c>
      <c r="I24" s="3"/>
    </row>
    <row r="25" spans="1:9" x14ac:dyDescent="0.25">
      <c r="A25" s="3"/>
      <c r="C25" s="20">
        <f>SUM(C5:C24)</f>
        <v>215.72061463283941</v>
      </c>
      <c r="D25" s="20">
        <f>SUM(D5:D24)</f>
        <v>222.51690525478764</v>
      </c>
      <c r="E25" s="20">
        <f>SUM(E5:E24)</f>
        <v>239.48098828323182</v>
      </c>
      <c r="F25" s="20">
        <f>SUM(F5:F24)</f>
        <v>225.18736912108596</v>
      </c>
      <c r="G25" s="20">
        <f>SUM(G5:G24)</f>
        <v>229.98967432237552</v>
      </c>
      <c r="H25" s="20">
        <f>SUM(C25:G25)</f>
        <v>1132.8955516143203</v>
      </c>
      <c r="I25" s="3"/>
    </row>
    <row r="26" spans="1:9" x14ac:dyDescent="0.25">
      <c r="A26" s="3"/>
      <c r="C26" s="17"/>
      <c r="D26" s="17"/>
      <c r="E26" s="17"/>
      <c r="F26" s="17"/>
      <c r="G26" s="17"/>
      <c r="H26" s="17"/>
      <c r="I26" s="3"/>
    </row>
    <row r="27" spans="1:9" s="3" customFormat="1" ht="12.75" x14ac:dyDescent="0.2"/>
    <row r="28" spans="1:9" s="3" customFormat="1" ht="12.75" x14ac:dyDescent="0.2">
      <c r="B28" s="3" t="s">
        <v>149</v>
      </c>
      <c r="C28" s="34">
        <f>'2-Proposal Overheads'!AJ40</f>
        <v>215.72061463283947</v>
      </c>
      <c r="D28" s="34">
        <f>'2-Proposal Overheads'!AK40</f>
        <v>222.5169052547877</v>
      </c>
      <c r="E28" s="34">
        <f>'2-Proposal Overheads'!AL40</f>
        <v>239.48098828323185</v>
      </c>
      <c r="F28" s="34">
        <f>'2-Proposal Overheads'!AM40</f>
        <v>225.18736912108594</v>
      </c>
      <c r="G28" s="34">
        <f>'2-Proposal Overheads'!AN40</f>
        <v>229.98967432237546</v>
      </c>
    </row>
    <row r="29" spans="1:9" s="3" customFormat="1" ht="12.75" x14ac:dyDescent="0.2">
      <c r="B29" s="10" t="s">
        <v>128</v>
      </c>
      <c r="C29" s="35">
        <f>C28-C25</f>
        <v>0</v>
      </c>
      <c r="D29" s="35">
        <f>D28-D25</f>
        <v>0</v>
      </c>
      <c r="E29" s="35">
        <f>E28-E25</f>
        <v>0</v>
      </c>
      <c r="F29" s="35">
        <f>F28-F25</f>
        <v>0</v>
      </c>
      <c r="G29" s="35">
        <f>G28-G25</f>
        <v>0</v>
      </c>
    </row>
    <row r="30" spans="1:9" s="3" customFormat="1" ht="12.75" x14ac:dyDescent="0.2"/>
  </sheetData>
  <conditionalFormatting sqref="C29:G29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47192EE784F942B38F164D75803B86" ma:contentTypeVersion="19" ma:contentTypeDescription="Create a new document." ma:contentTypeScope="" ma:versionID="3dcfea43a2e7df21d442815db8ea03ac">
  <xsd:schema xmlns:xsd="http://www.w3.org/2001/XMLSchema" xmlns:xs="http://www.w3.org/2001/XMLSchema" xmlns:p="http://schemas.microsoft.com/office/2006/metadata/properties" xmlns:ns2="d3f9e2a3-ddce-444d-9f34-47b009369a7d" xmlns:ns3="a7057c79-7d51-421d-a905-1d0948ddf619" targetNamespace="http://schemas.microsoft.com/office/2006/metadata/properties" ma:root="true" ma:fieldsID="4f910c383628dac07f170b7d88f101d8" ns2:_="" ns3:_="">
    <xsd:import namespace="d3f9e2a3-ddce-444d-9f34-47b009369a7d"/>
    <xsd:import namespace="a7057c79-7d51-421d-a905-1d0948ddf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Hyperlink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9e2a3-ddce-444d-9f34-47b009369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3fa0c65-e2e5-4f28-bda6-cd98279e42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57c79-7d51-421d-a905-1d0948ddf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3cf351-d332-41a0-914e-1463d64445e7}" ma:internalName="TaxCatchAll" ma:showField="CatchAllData" ma:web="a7057c79-7d51-421d-a905-1d0948ddf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C3F7C6-8C98-4ABA-A206-01BF04426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f9e2a3-ddce-444d-9f34-47b009369a7d"/>
    <ds:schemaRef ds:uri="a7057c79-7d51-421d-a905-1d0948ddf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D0749A-A014-4EF8-A00D-4700C7BE78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Overview</vt:lpstr>
      <vt:lpstr>1-Overheads Rates</vt:lpstr>
      <vt:lpstr>2-Proposal Overheads</vt:lpstr>
      <vt:lpstr>3-Categorised</vt:lpstr>
      <vt:lpstr>4-Summary</vt:lpstr>
      <vt:lpstr>'1-Overheads Rates'!Print_Area</vt:lpstr>
      <vt:lpstr>'2-Proposal Overheads'!Print_Area</vt:lpstr>
      <vt:lpstr>'2-Proposal Overheads'!Print_Titles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D.Craig</dc:creator>
  <cp:keywords/>
  <dc:description/>
  <cp:lastModifiedBy>Edward Heaton</cp:lastModifiedBy>
  <cp:revision/>
  <dcterms:created xsi:type="dcterms:W3CDTF">2019-03-04T22:12:44Z</dcterms:created>
  <dcterms:modified xsi:type="dcterms:W3CDTF">2024-01-24T22:29:16Z</dcterms:modified>
  <cp:category/>
  <cp:contentStatus/>
</cp:coreProperties>
</file>