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B:\Price Review\2026-31 EDPR\11.0 2026 EDPR - Proposal submission models\Public\SCS\"/>
    </mc:Choice>
  </mc:AlternateContent>
  <xr:revisionPtr revIDLastSave="0" documentId="13_ncr:1_{4AB66876-FF5F-43EC-97E2-AE5F94A64824}" xr6:coauthVersionLast="47" xr6:coauthVersionMax="47" xr10:uidLastSave="{00000000-0000-0000-0000-000000000000}"/>
  <bookViews>
    <workbookView xWindow="28680" yWindow="-7965" windowWidth="38640" windowHeight="21240" xr2:uid="{81CD1A76-FC05-467C-8D7C-0D18E03F3182}"/>
  </bookViews>
  <sheets>
    <sheet name="EDPR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9" i="1" l="1"/>
  <c r="H15" i="1" l="1"/>
  <c r="G21" i="1" l="1"/>
  <c r="G17" i="1"/>
  <c r="F17" i="1"/>
  <c r="D15" i="1"/>
  <c r="E15" i="1"/>
  <c r="F15" i="1"/>
  <c r="G15" i="1"/>
  <c r="I9" i="1"/>
  <c r="I7" i="1"/>
  <c r="I15" i="1" l="1"/>
  <c r="H17" i="1"/>
  <c r="H21" i="1" s="1"/>
  <c r="I17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Steven Martin</author>
  </authors>
  <commentList>
    <comment ref="D15" authorId="0" shapeId="0" xr:uid="{531F11DB-70D8-4FC0-987C-7013397A1136}">
      <text>
        <r>
          <rPr>
            <b/>
            <sz val="9"/>
            <color indexed="81"/>
            <rFont val="Tahoma"/>
            <family val="2"/>
          </rPr>
          <t>ASD:</t>
        </r>
        <r>
          <rPr>
            <sz val="9"/>
            <color indexed="81"/>
            <rFont val="Tahoma"/>
            <family val="2"/>
          </rPr>
          <t xml:space="preserve">
Year 1 revenue (before incentive schemes and under/overs) is set to the $Nominal smoothed revenue from the FD PTRM. </t>
        </r>
      </text>
    </comment>
  </commentList>
</comments>
</file>

<file path=xl/sharedStrings.xml><?xml version="1.0" encoding="utf-8"?>
<sst xmlns="http://schemas.openxmlformats.org/spreadsheetml/2006/main" count="23" uniqueCount="22">
  <si>
    <t>2020-21</t>
  </si>
  <si>
    <t>2021-22</t>
  </si>
  <si>
    <t>2022-23</t>
  </si>
  <si>
    <t>2023-24</t>
  </si>
  <si>
    <t>2024-25</t>
  </si>
  <si>
    <t>2025-26</t>
  </si>
  <si>
    <t>Lagged Actual CPI Inflation Rate</t>
  </si>
  <si>
    <t>TOTAL</t>
  </si>
  <si>
    <t>X factors</t>
  </si>
  <si>
    <t>t-1</t>
  </si>
  <si>
    <t>As per Dec qtr CPI (1-year lagged).  Forecasts are based on RBA data</t>
  </si>
  <si>
    <t>Smoothed Revenue - Real $Jun-21</t>
  </si>
  <si>
    <t>2021-26 EDPR Revenue Forecast - excluding STPIS, F factor, H factor and unders/overs</t>
  </si>
  <si>
    <t>Smoothed Revenue - $Nominal, $m</t>
  </si>
  <si>
    <t>Adjusted Annual Smoothed Revenue - $Nominal, $m</t>
  </si>
  <si>
    <t>June Yr</t>
  </si>
  <si>
    <t>As per 2024-25 RoD update PTRM</t>
  </si>
  <si>
    <t>Actual / Forecast Revenue - excl STPIS and F factor</t>
  </si>
  <si>
    <t>Forecast revenue - $Nominal</t>
  </si>
  <si>
    <t>As per 2024-25 RoD update PTRM including VEBM</t>
  </si>
  <si>
    <t>Approved pass through -  Feb 2024 storm</t>
  </si>
  <si>
    <t>Plus approved pass through - Feb-21 storms (not included in PTRM)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</si>
</sst>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&quot;$&quot;#,##0.0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21">
    <xf numFmtId="0" fontId="0" fillId="0" borderId="0" xfId="0"/>
    <xf numFmtId="0" fontId="2" fillId="0" borderId="0" xfId="0" applyFont="1" applyAlignment="1">
      <alignment horizontal="center"/>
    </xf>
    <xf numFmtId="0" fontId="0" fillId="0" borderId="1" xfId="0" applyBorder="1"/>
    <xf numFmtId="0" fontId="2" fillId="0" borderId="0" xfId="0" applyFont="1"/>
    <xf numFmtId="10" fontId="0" fillId="0" borderId="0" xfId="1" applyNumberFormat="1" applyFont="1" applyFill="1"/>
    <xf numFmtId="0" fontId="2" fillId="0" borderId="0" xfId="0" applyFont="1" applyFill="1"/>
    <xf numFmtId="0" fontId="2" fillId="0" borderId="0" xfId="0" applyFont="1" applyFill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0" fillId="0" borderId="0" xfId="0" applyFill="1"/>
    <xf numFmtId="164" fontId="0" fillId="0" borderId="0" xfId="0" applyNumberFormat="1" applyFill="1"/>
    <xf numFmtId="164" fontId="0" fillId="0" borderId="1" xfId="0" applyNumberFormat="1" applyFill="1" applyBorder="1"/>
    <xf numFmtId="164" fontId="2" fillId="0" borderId="0" xfId="0" applyNumberFormat="1" applyFont="1" applyFill="1"/>
    <xf numFmtId="10" fontId="0" fillId="0" borderId="1" xfId="1" applyNumberFormat="1" applyFont="1" applyFill="1" applyBorder="1"/>
    <xf numFmtId="0" fontId="0" fillId="0" borderId="1" xfId="0" applyFill="1" applyBorder="1"/>
    <xf numFmtId="0" fontId="0" fillId="0" borderId="0" xfId="0" applyFill="1" applyAlignment="1">
      <alignment wrapText="1"/>
    </xf>
    <xf numFmtId="164" fontId="2" fillId="0" borderId="1" xfId="0" applyNumberFormat="1" applyFont="1" applyFill="1" applyBorder="1"/>
    <xf numFmtId="164" fontId="0" fillId="0" borderId="0" xfId="1" applyNumberFormat="1" applyFont="1" applyFill="1"/>
    <xf numFmtId="2" fontId="0" fillId="0" borderId="0" xfId="0" applyNumberFormat="1" applyFill="1"/>
    <xf numFmtId="43" fontId="0" fillId="0" borderId="0" xfId="2" applyFont="1" applyFill="1"/>
    <xf numFmtId="10" fontId="5" fillId="2" borderId="0" xfId="1" applyNumberFormat="1" applyFont="1" applyFill="1"/>
    <xf numFmtId="10" fontId="0" fillId="2" borderId="0" xfId="1" applyNumberFormat="1" applyFont="1" applyFill="1"/>
  </cellXfs>
  <cellStyles count="3">
    <cellStyle name="Comma" xfId="2" builtinId="3"/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3A9FE2-5598-4CE3-A5BF-1D9C13355507}">
  <dimension ref="B2:J24"/>
  <sheetViews>
    <sheetView tabSelected="1" workbookViewId="0"/>
  </sheetViews>
  <sheetFormatPr defaultRowHeight="14.5" x14ac:dyDescent="0.35"/>
  <cols>
    <col min="1" max="1" width="4.1796875" customWidth="1"/>
    <col min="2" max="2" width="40.1796875" customWidth="1"/>
    <col min="4" max="4" width="9" customWidth="1"/>
    <col min="5" max="5" width="9.54296875" customWidth="1"/>
    <col min="9" max="9" width="10.81640625" customWidth="1"/>
    <col min="10" max="10" width="43.36328125" customWidth="1"/>
  </cols>
  <sheetData>
    <row r="2" spans="2:10" x14ac:dyDescent="0.35">
      <c r="B2" s="3" t="s">
        <v>12</v>
      </c>
    </row>
    <row r="3" spans="2:10" x14ac:dyDescent="0.35">
      <c r="B3" s="3"/>
    </row>
    <row r="4" spans="2:10" x14ac:dyDescent="0.35">
      <c r="C4" s="1" t="s">
        <v>9</v>
      </c>
      <c r="D4" s="2"/>
    </row>
    <row r="5" spans="2:10" x14ac:dyDescent="0.35">
      <c r="B5" s="5" t="s">
        <v>15</v>
      </c>
      <c r="C5" s="6" t="s">
        <v>0</v>
      </c>
      <c r="D5" s="7" t="s">
        <v>1</v>
      </c>
      <c r="E5" s="6" t="s">
        <v>2</v>
      </c>
      <c r="F5" s="6" t="s">
        <v>3</v>
      </c>
      <c r="G5" s="6" t="s">
        <v>4</v>
      </c>
      <c r="H5" s="6" t="s">
        <v>5</v>
      </c>
      <c r="I5" s="6" t="s">
        <v>7</v>
      </c>
      <c r="J5" s="8"/>
    </row>
    <row r="6" spans="2:10" x14ac:dyDescent="0.35">
      <c r="B6" s="8"/>
      <c r="C6" s="6"/>
      <c r="D6" s="7"/>
      <c r="E6" s="6"/>
      <c r="F6" s="6"/>
      <c r="G6" s="6"/>
      <c r="H6" s="6"/>
      <c r="I6" s="6"/>
      <c r="J6" s="8"/>
    </row>
    <row r="7" spans="2:10" x14ac:dyDescent="0.35">
      <c r="B7" s="8" t="s">
        <v>13</v>
      </c>
      <c r="C7" s="9">
        <v>677.44701219512194</v>
      </c>
      <c r="D7" s="10">
        <v>690.78624019554775</v>
      </c>
      <c r="E7" s="9">
        <v>693.75317975619998</v>
      </c>
      <c r="F7" s="9">
        <v>703.46261709345754</v>
      </c>
      <c r="G7" s="9">
        <v>720.55149939055991</v>
      </c>
      <c r="H7" s="9">
        <v>722.27191509540887</v>
      </c>
      <c r="I7" s="11">
        <f>SUM(D7:H7)</f>
        <v>3530.8254515311742</v>
      </c>
      <c r="J7" s="8" t="s">
        <v>16</v>
      </c>
    </row>
    <row r="8" spans="2:10" x14ac:dyDescent="0.35">
      <c r="B8" s="8"/>
      <c r="C8" s="9"/>
      <c r="D8" s="10"/>
      <c r="E8" s="9"/>
      <c r="F8" s="9"/>
      <c r="G8" s="9"/>
      <c r="H8" s="9"/>
      <c r="I8" s="11"/>
      <c r="J8" s="8"/>
    </row>
    <row r="9" spans="2:10" x14ac:dyDescent="0.35">
      <c r="B9" s="8" t="s">
        <v>11</v>
      </c>
      <c r="C9" s="9">
        <v>677.44701219512194</v>
      </c>
      <c r="D9" s="10">
        <v>677.24548040582931</v>
      </c>
      <c r="E9" s="9">
        <v>666.82190990496451</v>
      </c>
      <c r="F9" s="9">
        <v>662.90048235634777</v>
      </c>
      <c r="G9" s="9">
        <v>665.6942030118322</v>
      </c>
      <c r="H9" s="9">
        <v>669.80108878557041</v>
      </c>
      <c r="I9" s="11">
        <f>SUM(D9:H9)</f>
        <v>3342.4631644645442</v>
      </c>
      <c r="J9" s="8" t="s">
        <v>19</v>
      </c>
    </row>
    <row r="10" spans="2:10" x14ac:dyDescent="0.35">
      <c r="B10" s="8"/>
      <c r="C10" s="9"/>
      <c r="D10" s="10"/>
      <c r="E10" s="9"/>
      <c r="F10" s="9"/>
      <c r="G10" s="9"/>
      <c r="H10" s="9"/>
      <c r="I10" s="11"/>
      <c r="J10" s="8"/>
    </row>
    <row r="11" spans="2:10" x14ac:dyDescent="0.35">
      <c r="B11" s="8" t="s">
        <v>8</v>
      </c>
      <c r="C11" s="8"/>
      <c r="D11" s="12">
        <v>2.9748716233842838E-4</v>
      </c>
      <c r="E11" s="4">
        <v>1.5391125969004228E-2</v>
      </c>
      <c r="F11" s="4">
        <v>5.8807718978155224E-3</v>
      </c>
      <c r="G11" s="4">
        <v>-4.2143892331377008E-3</v>
      </c>
      <c r="H11" s="19">
        <v>-6.1693278312433958E-3</v>
      </c>
      <c r="I11" s="8"/>
      <c r="J11" s="8" t="s">
        <v>19</v>
      </c>
    </row>
    <row r="12" spans="2:10" x14ac:dyDescent="0.35">
      <c r="B12" s="8"/>
      <c r="C12" s="8"/>
      <c r="D12" s="13"/>
      <c r="E12" s="8"/>
      <c r="F12" s="8"/>
      <c r="G12" s="8"/>
      <c r="H12" s="8"/>
      <c r="I12" s="8"/>
      <c r="J12" s="8"/>
    </row>
    <row r="13" spans="2:10" ht="29" x14ac:dyDescent="0.35">
      <c r="B13" s="8" t="s">
        <v>6</v>
      </c>
      <c r="C13" s="8"/>
      <c r="D13" s="12">
        <v>8.6058519793459354E-3</v>
      </c>
      <c r="E13" s="4">
        <v>3.4982935153583528E-2</v>
      </c>
      <c r="F13" s="4">
        <v>7.8318219291014124E-2</v>
      </c>
      <c r="G13" s="4">
        <v>4.0519877675840865E-2</v>
      </c>
      <c r="H13" s="20">
        <v>0.03</v>
      </c>
      <c r="I13" s="8"/>
      <c r="J13" s="14" t="s">
        <v>10</v>
      </c>
    </row>
    <row r="14" spans="2:10" x14ac:dyDescent="0.35">
      <c r="B14" s="8"/>
      <c r="C14" s="8"/>
      <c r="D14" s="13"/>
      <c r="E14" s="8"/>
      <c r="F14" s="8"/>
      <c r="G14" s="8"/>
      <c r="H14" s="8"/>
      <c r="I14" s="8"/>
      <c r="J14" s="8"/>
    </row>
    <row r="15" spans="2:10" x14ac:dyDescent="0.35">
      <c r="B15" s="5" t="s">
        <v>14</v>
      </c>
      <c r="C15" s="8"/>
      <c r="D15" s="15">
        <f>D7</f>
        <v>690.78624019554775</v>
      </c>
      <c r="E15" s="11">
        <f>D15*(1+E13)*(1-E11)</f>
        <v>703.94805460244652</v>
      </c>
      <c r="F15" s="11">
        <f>E15*(1+F13)*(1-F11)</f>
        <v>754.61603630533193</v>
      </c>
      <c r="G15" s="11">
        <f>F15*(1+G13)*(1-G11)</f>
        <v>788.5020946538948</v>
      </c>
      <c r="H15" s="11">
        <f>G15*(1+H13)*(1-H11)</f>
        <v>817.16762124857996</v>
      </c>
      <c r="I15" s="11">
        <f>SUM(D15:H15)</f>
        <v>3755.0200470058007</v>
      </c>
      <c r="J15" s="8"/>
    </row>
    <row r="16" spans="2:10" x14ac:dyDescent="0.35">
      <c r="B16" s="8"/>
      <c r="C16" s="8"/>
      <c r="D16" s="9"/>
      <c r="E16" s="9"/>
      <c r="F16" s="9"/>
      <c r="G16" s="9"/>
      <c r="H16" s="9"/>
      <c r="I16" s="8"/>
      <c r="J16" s="8"/>
    </row>
    <row r="17" spans="2:10" x14ac:dyDescent="0.35">
      <c r="B17" s="8" t="s">
        <v>17</v>
      </c>
      <c r="C17" s="8"/>
      <c r="D17" s="9">
        <v>666.79526905975115</v>
      </c>
      <c r="E17" s="16">
        <v>740.13732435624297</v>
      </c>
      <c r="F17" s="16">
        <f>F15</f>
        <v>754.61603630533193</v>
      </c>
      <c r="G17" s="16">
        <f t="shared" ref="G17:H17" si="0">G15</f>
        <v>788.5020946538948</v>
      </c>
      <c r="H17" s="16">
        <f t="shared" si="0"/>
        <v>817.16762124857996</v>
      </c>
      <c r="I17" s="9">
        <f>SUM(D17:H17)</f>
        <v>3767.2183456238008</v>
      </c>
      <c r="J17" s="8"/>
    </row>
    <row r="18" spans="2:10" x14ac:dyDescent="0.35">
      <c r="B18" s="8" t="s">
        <v>20</v>
      </c>
      <c r="C18" s="8"/>
      <c r="D18" s="17"/>
      <c r="E18" s="8"/>
      <c r="F18" s="8"/>
      <c r="G18" s="8"/>
      <c r="H18" s="18">
        <v>9.6200069999999993</v>
      </c>
      <c r="I18" s="8"/>
      <c r="J18" s="8"/>
    </row>
    <row r="19" spans="2:10" x14ac:dyDescent="0.35">
      <c r="B19" s="8" t="s">
        <v>21</v>
      </c>
      <c r="C19" s="8"/>
      <c r="D19" s="9"/>
      <c r="E19" s="9"/>
      <c r="F19" s="9"/>
      <c r="G19" s="9">
        <v>13.12</v>
      </c>
      <c r="H19" s="9">
        <f>G19*(1+H13)</f>
        <v>13.5136</v>
      </c>
      <c r="I19" s="9"/>
      <c r="J19" s="8"/>
    </row>
    <row r="20" spans="2:10" x14ac:dyDescent="0.35">
      <c r="B20" s="8"/>
      <c r="C20" s="8"/>
      <c r="D20" s="9"/>
      <c r="E20" s="9"/>
      <c r="F20" s="9"/>
      <c r="G20" s="9"/>
      <c r="H20" s="9"/>
      <c r="I20" s="8"/>
      <c r="J20" s="8"/>
    </row>
    <row r="21" spans="2:10" x14ac:dyDescent="0.35">
      <c r="B21" s="5" t="s">
        <v>18</v>
      </c>
      <c r="C21" s="5"/>
      <c r="D21" s="5"/>
      <c r="E21" s="5"/>
      <c r="F21" s="5"/>
      <c r="G21" s="11">
        <f>SUM(G17:G19)</f>
        <v>801.62209465389481</v>
      </c>
      <c r="H21" s="11">
        <f>SUM(H17:H19)</f>
        <v>840.30122824857995</v>
      </c>
      <c r="I21" s="8"/>
      <c r="J21" s="8"/>
    </row>
    <row r="22" spans="2:10" x14ac:dyDescent="0.35">
      <c r="B22" s="8"/>
      <c r="C22" s="8"/>
      <c r="D22" s="8"/>
      <c r="E22" s="8"/>
      <c r="F22" s="8"/>
      <c r="G22" s="8"/>
      <c r="H22" s="8"/>
      <c r="I22" s="8"/>
      <c r="J22" s="8"/>
    </row>
    <row r="23" spans="2:10" x14ac:dyDescent="0.35">
      <c r="B23" s="8"/>
      <c r="C23" s="8"/>
      <c r="D23" s="8"/>
      <c r="E23" s="8"/>
      <c r="F23" s="8"/>
      <c r="G23" s="8"/>
      <c r="H23" s="8"/>
      <c r="I23" s="8"/>
      <c r="J23" s="8"/>
    </row>
    <row r="24" spans="2:10" x14ac:dyDescent="0.35">
      <c r="B24" s="8"/>
      <c r="C24" s="8"/>
      <c r="D24" s="8"/>
      <c r="E24" s="8"/>
      <c r="F24" s="8"/>
      <c r="G24" s="8"/>
      <c r="H24" s="8"/>
      <c r="I24" s="8"/>
      <c r="J24" s="8"/>
    </row>
  </sheetData>
  <pageMargins left="0.7" right="0.7" top="0.75" bottom="0.75" header="0.3" footer="0.3"/>
  <pageSetup paperSize="9" orientation="portrait" verticalDpi="0" r:id="rId1"/>
  <headerFooter>
    <oddFooter>&amp;C_x000D_&amp;1#&amp;"Century Gothic"&amp;7&amp;K7F7F7F BUSINESS USE ONLY</oddFooter>
  </headerFooter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B26092BDB0EB54683F161AC1502A92A" ma:contentTypeVersion="15" ma:contentTypeDescription="Create a new document." ma:contentTypeScope="" ma:versionID="573d424dd1e19490fac3388276302f64">
  <xsd:schema xmlns:xsd="http://www.w3.org/2001/XMLSchema" xmlns:xs="http://www.w3.org/2001/XMLSchema" xmlns:p="http://schemas.microsoft.com/office/2006/metadata/properties" xmlns:ns2="d668db9c-bb18-4bed-8851-b5721f14e6b4" xmlns:ns3="facbff88-6fe3-477c-bd78-371714a63d39" targetNamespace="http://schemas.microsoft.com/office/2006/metadata/properties" ma:root="true" ma:fieldsID="4b8a887423ab20ccf81c13febc9a4956" ns2:_="" ns3:_="">
    <xsd:import namespace="d668db9c-bb18-4bed-8851-b5721f14e6b4"/>
    <xsd:import namespace="facbff88-6fe3-477c-bd78-371714a63d3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668db9c-bb18-4bed-8851-b5721f14e6b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Image Tags" ma:readOnly="false" ma:fieldId="{5cf76f15-5ced-4ddc-b409-7134ff3c332f}" ma:taxonomyMulti="true" ma:sspId="09e67b6b-74cb-4963-8df3-8bbebf53230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Location" ma:index="22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acbff88-6fe3-477c-bd78-371714a63d39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19a79716-25b4-414f-9205-0a0877a8c924}" ma:internalName="TaxCatchAll" ma:showField="CatchAllData" ma:web="facbff88-6fe3-477c-bd78-371714a63d3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d668db9c-bb18-4bed-8851-b5721f14e6b4">
      <Terms xmlns="http://schemas.microsoft.com/office/infopath/2007/PartnerControls"/>
    </lcf76f155ced4ddcb4097134ff3c332f>
    <TaxCatchAll xmlns="facbff88-6fe3-477c-bd78-371714a63d39" xsi:nil="true"/>
  </documentManagement>
</p:properties>
</file>

<file path=customXml/itemProps1.xml><?xml version="1.0" encoding="utf-8"?>
<ds:datastoreItem xmlns:ds="http://schemas.openxmlformats.org/officeDocument/2006/customXml" ds:itemID="{8B53BEA2-848B-4035-A540-73E9CF78C52A}"/>
</file>

<file path=customXml/itemProps2.xml><?xml version="1.0" encoding="utf-8"?>
<ds:datastoreItem xmlns:ds="http://schemas.openxmlformats.org/officeDocument/2006/customXml" ds:itemID="{2E2C44A3-9391-438C-A2C8-D9B11E2ADEF2}"/>
</file>

<file path=customXml/itemProps3.xml><?xml version="1.0" encoding="utf-8"?>
<ds:datastoreItem xmlns:ds="http://schemas.openxmlformats.org/officeDocument/2006/customXml" ds:itemID="{B04B7DD9-A354-4053-89A4-6B304FCCA503}"/>
</file>

<file path=docMetadata/LabelInfo.xml><?xml version="1.0" encoding="utf-8"?>
<clbl:labelList xmlns:clbl="http://schemas.microsoft.com/office/2020/mipLabelMetadata">
  <clbl:label id="{f59ee16a-f4d8-42fc-8e4b-5abdff9fc8a9}" enabled="1" method="Standard" siteId="{a394e41c-cf8d-458e-ac1b-ddae1aa15629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EDPR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Steven Martin</dc:creator>
  <cp:lastModifiedBy>James McIntyre</cp:lastModifiedBy>
  <dcterms:created xsi:type="dcterms:W3CDTF">2023-07-17T06:15:50Z</dcterms:created>
  <dcterms:modified xsi:type="dcterms:W3CDTF">2025-01-30T05:16:22Z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0x0101000B26092BDB0EB54683F161AC1502A92A</vt:lpwstr>
  </property>
  <property fmtid="{D5CDD505-2E9C-101B-9397-08002B2CF9AE}" pid="3" name="MediaServiceImageTags">
    <vt:lpwstr/>
  </property>
</Properties>
</file>