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pausnet.sharepoint.com/sites/2026-31EDPR/Shared Documents/General/13. Proposal Prep/Supporting docs/"/>
    </mc:Choice>
  </mc:AlternateContent>
  <xr:revisionPtr revIDLastSave="648" documentId="8_{83D97D8A-612D-423B-B783-65FE31A7D1EF}" xr6:coauthVersionLast="47" xr6:coauthVersionMax="47" xr10:uidLastSave="{6442D5BD-E5B2-4D27-9A3E-936F5E0300DC}"/>
  <bookViews>
    <workbookView xWindow="28680" yWindow="-120" windowWidth="38640" windowHeight="21240" xr2:uid="{83695DDB-718D-4EC2-9E20-EF1A7A6E7D65}"/>
  </bookViews>
  <sheets>
    <sheet name="Allowance v actual revenue" sheetId="9" r:id="rId1"/>
    <sheet name="Revenue calculation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1__123Graph_A__LTR" hidden="1">'[1]00DATES'!$D$8:$D$19</definedName>
    <definedName name="___10__123Graph_D__LTR" hidden="1">'[1]00DATES'!$E$8:$E$19</definedName>
    <definedName name="___11__123Graph_DO_S_GAS" hidden="1">'[1]00DATES'!$E$39:$E$50</definedName>
    <definedName name="___12__123Graph_DT_OVER" hidden="1">'[1]00DATES'!$E$65:$E$76</definedName>
    <definedName name="___2__123Graph_AO_S_GAS" hidden="1">'[1]00DATES'!$D$39:$D$50</definedName>
    <definedName name="___3__123Graph_AT_OVER" hidden="1">'[1]00DATES'!$D$65:$D$76</definedName>
    <definedName name="___4__123Graph_B__LTR" hidden="1">'[1]00DATES'!$F$8:$F$19</definedName>
    <definedName name="___5__123Graph_BO_S_GAS" hidden="1">'[1]00DATES'!$F$39:$F$50</definedName>
    <definedName name="___6__123Graph_BT_OVER" hidden="1">'[1]00DATES'!$F$65:$F$76</definedName>
    <definedName name="___7__123Graph_C__LTR" hidden="1">'[1]00DATES'!$G$8:$G$19</definedName>
    <definedName name="___8__123Graph_CO_S_GAS" hidden="1">'[1]00DATES'!$G$39:$G$50</definedName>
    <definedName name="___9__123Graph_CT_OVER" hidden="1">'[1]00DATES'!$G$65:$G$76</definedName>
    <definedName name="__1__123Graph_A__LTR" hidden="1">'[1]00DATES'!$D$8:$D$19</definedName>
    <definedName name="__10__123Graph_D__LTR" hidden="1">'[1]00DATES'!$E$8:$E$19</definedName>
    <definedName name="__11__123Graph_DO_S_GAS" hidden="1">'[1]00DATES'!$E$39:$E$50</definedName>
    <definedName name="__12__123Graph_DT_OVER" hidden="1">'[1]00DATES'!$E$65:$E$76</definedName>
    <definedName name="__123Graph_AARREARSB" hidden="1">'[1]00DATES'!$D$276:$D$287</definedName>
    <definedName name="__123Graph_AARREARSG" hidden="1">'[1]00DATES'!$D$192:$D$203</definedName>
    <definedName name="__123Graph_AARREARSS" hidden="1">'[1]00DATES'!$D$220:$D$231</definedName>
    <definedName name="__123Graph_AARREARST" hidden="1">'[1]00DATES'!$D$304:$D$315</definedName>
    <definedName name="__123Graph_ARECOVERIESG" hidden="1">'[1]00DATES'!$D$89:$D$100</definedName>
    <definedName name="__123Graph_ARECOVERIESS" hidden="1">'[1]00DATES'!$B$114:$B$125</definedName>
    <definedName name="__123Graph_AREFFO" hidden="1">'[1]00DATES'!$D$90:$D$101</definedName>
    <definedName name="__123Graph_AVISITSFO" hidden="1">'[1]00DATES'!$D$163:$D$174</definedName>
    <definedName name="__123Graph_BARREARSB" hidden="1">'[1]00DATES'!$F$276:$F$287</definedName>
    <definedName name="__123Graph_BARREARSG" hidden="1">'[1]00DATES'!$F$192:$F$203</definedName>
    <definedName name="__123Graph_BARREARSS" hidden="1">'[1]00DATES'!$F$220:$F$231</definedName>
    <definedName name="__123Graph_BARREARST" hidden="1">'[1]00DATES'!$F$304:$F$315</definedName>
    <definedName name="__123Graph_BRECOVERIESG" hidden="1">'[1]00DATES'!$F$89:$F$100</definedName>
    <definedName name="__123Graph_BRECOVERIESS" hidden="1">'[1]00DATES'!$D$114:$D$125</definedName>
    <definedName name="__123Graph_BREFFO" hidden="1">'[1]00DATES'!$F$90:$F$101</definedName>
    <definedName name="__123Graph_BVISITSFO" hidden="1">'[1]00DATES'!$F$163:$F$174</definedName>
    <definedName name="__123Graph_CRECOVERIESG" hidden="1">'[1]00DATES'!$G$89:$G$100</definedName>
    <definedName name="__123Graph_CRECOVERIESS" hidden="1">'[1]00DATES'!$E$114:$E$125</definedName>
    <definedName name="__123Graph_CVISITSFO" hidden="1">'[1]00DATES'!$G$163:$G$174</definedName>
    <definedName name="__123Graph_DARREARSB" hidden="1">'[1]00DATES'!$E$276:$E$287</definedName>
    <definedName name="__123Graph_DARREARSG" hidden="1">'[1]00DATES'!$E$192:$E$203</definedName>
    <definedName name="__123Graph_DARREARSS" hidden="1">'[1]00DATES'!$E$220:$E$231</definedName>
    <definedName name="__123Graph_DARREARST" hidden="1">'[1]00DATES'!$E$304:$E$315</definedName>
    <definedName name="__123Graph_DRECOVERIESG" hidden="1">'[1]00DATES'!$E$89:$E$100</definedName>
    <definedName name="__123Graph_DRECOVERIESS" hidden="1">'[1]00DATES'!$C$114:$C$125</definedName>
    <definedName name="__123Graph_DREFFO" hidden="1">'[1]00DATES'!$E$90:$E$101</definedName>
    <definedName name="__123Graph_DVISITSFO" hidden="1">'[1]00DATES'!$E$163:$E$174</definedName>
    <definedName name="__123Graph_XARREARSB" hidden="1">'[1]00DATES'!$A$276:$A$287</definedName>
    <definedName name="__123Graph_XARREARSG" hidden="1">'[1]00DATES'!$A$192:$A$203</definedName>
    <definedName name="__123Graph_XARREARSS" hidden="1">'[1]00DATES'!$A$220:$A$231</definedName>
    <definedName name="__123Graph_XARREARST" hidden="1">'[1]00DATES'!$A$304:$A$315</definedName>
    <definedName name="__123Graph_XRECOVERIESG" hidden="1">'[1]00DATES'!$A$89:$A$100</definedName>
    <definedName name="__123Graph_XRECOVERIESS" hidden="1">'[1]00DATES'!$A$114:$A$125</definedName>
    <definedName name="__123Graph_XVISITSFO" hidden="1">'[1]00DATES'!$A$163:$A$174</definedName>
    <definedName name="__2__123Graph_AO_S_GAS" hidden="1">'[1]00DATES'!$D$39:$D$50</definedName>
    <definedName name="__3__123Graph_AT_OVER" hidden="1">'[1]00DATES'!$D$65:$D$76</definedName>
    <definedName name="__4__123Graph_B__LTR" hidden="1">'[1]00DATES'!$F$8:$F$19</definedName>
    <definedName name="__5__123Graph_BO_S_GAS" hidden="1">'[1]00DATES'!$F$39:$F$50</definedName>
    <definedName name="__6__123Graph_BT_OVER" hidden="1">'[1]00DATES'!$F$65:$F$76</definedName>
    <definedName name="__7__123Graph_C__LTR" hidden="1">'[1]00DATES'!$G$8:$G$19</definedName>
    <definedName name="__8__123Graph_CO_S_GAS" hidden="1">'[1]00DATES'!$G$39:$G$50</definedName>
    <definedName name="__9__123Graph_CT_OVER" hidden="1">'[1]00DATES'!$G$65:$G$76</definedName>
    <definedName name="_1___123Graph_A__LTR" hidden="1">'[1]00DATES'!$D$8:$D$19</definedName>
    <definedName name="_1__123Graph_A__LTR" hidden="1">'[1]00DATES'!$D$8:$D$19</definedName>
    <definedName name="_10___123Graph_D__LTR" hidden="1">'[1]00DATES'!$E$8:$E$19</definedName>
    <definedName name="_10__123Graph_D__LTR" hidden="1">'[1]00DATES'!$E$8:$E$19</definedName>
    <definedName name="_11___123Graph_DO_S_GAS" hidden="1">'[1]00DATES'!$E$39:$E$50</definedName>
    <definedName name="_11__123Graph_DO_S_GAS" hidden="1">'[1]00DATES'!$E$39:$E$50</definedName>
    <definedName name="_12___123Graph_DT_OVER" hidden="1">'[1]00DATES'!$E$65:$E$76</definedName>
    <definedName name="_12__123Graph_DT_OVER" hidden="1">'[1]00DATES'!$E$65:$E$76</definedName>
    <definedName name="_2___123Graph_AO_S_GAS" hidden="1">'[1]00DATES'!$D$39:$D$50</definedName>
    <definedName name="_2__123Graph_AO_S_GAS" hidden="1">'[1]00DATES'!$D$39:$D$50</definedName>
    <definedName name="_3___123Graph_AT_OVER" hidden="1">'[1]00DATES'!$D$65:$D$76</definedName>
    <definedName name="_3__123Graph_AT_OVER" hidden="1">'[1]00DATES'!$D$65:$D$76</definedName>
    <definedName name="_4___123Graph_B__LTR" hidden="1">'[1]00DATES'!$F$8:$F$19</definedName>
    <definedName name="_4__123Graph_B__LTR" hidden="1">'[1]00DATES'!$F$8:$F$19</definedName>
    <definedName name="_5___123Graph_BO_S_GAS" hidden="1">'[1]00DATES'!$F$39:$F$50</definedName>
    <definedName name="_5__123Graph_BO_S_GAS" hidden="1">'[1]00DATES'!$F$39:$F$50</definedName>
    <definedName name="_6___123Graph_BT_OVER" hidden="1">'[1]00DATES'!$F$65:$F$76</definedName>
    <definedName name="_6__123Graph_BT_OVER" hidden="1">'[1]00DATES'!$F$65:$F$76</definedName>
    <definedName name="_7___123Graph_C__LTR" hidden="1">'[1]00DATES'!$G$8:$G$19</definedName>
    <definedName name="_7__123Graph_C__LTR" hidden="1">'[1]00DATES'!$G$8:$G$19</definedName>
    <definedName name="_8___123Graph_CO_S_GAS" hidden="1">'[1]00DATES'!$G$39:$G$50</definedName>
    <definedName name="_8__123Graph_CO_S_GAS" hidden="1">'[1]00DATES'!$G$39:$G$50</definedName>
    <definedName name="_9___123Graph_CT_OVER" hidden="1">'[1]00DATES'!$G$65:$G$76</definedName>
    <definedName name="_9__123Graph_CT_OVER" hidden="1">'[1]00DATES'!$G$65:$G$76</definedName>
    <definedName name="A10offset">10</definedName>
    <definedName name="A10remlife">'[2]PTRM input'!$L$16</definedName>
    <definedName name="A10stdlife">'[2]PTRM input'!$M$16</definedName>
    <definedName name="A10taxremlife">'[2]PTRM input'!$O$16</definedName>
    <definedName name="A10taxstdlife">'[2]PTRM input'!$P$16</definedName>
    <definedName name="A10taxvalue">'[2]PTRM input'!$N$16</definedName>
    <definedName name="A10value">'[2]PTRM input'!$J$16</definedName>
    <definedName name="A11offset">11</definedName>
    <definedName name="A11remlife">'[2]PTRM input'!$L$17</definedName>
    <definedName name="A11stdlife">'[2]PTRM input'!$M$17</definedName>
    <definedName name="A11taxremlife">'[2]PTRM input'!$O$17</definedName>
    <definedName name="A11taxstdlife">'[2]PTRM input'!$P$17</definedName>
    <definedName name="A11taxvalue">'[2]PTRM input'!$N$17</definedName>
    <definedName name="A11value">'[2]PTRM input'!$J$17</definedName>
    <definedName name="A12offset">12</definedName>
    <definedName name="A12remlife">'[2]PTRM input'!$L$18</definedName>
    <definedName name="A12stdlife">'[2]PTRM input'!$M$18</definedName>
    <definedName name="A12taxremlife">'[2]PTRM input'!$O$18</definedName>
    <definedName name="A12taxstdlife">'[2]PTRM input'!$P$18</definedName>
    <definedName name="A12taxvalue">'[2]PTRM input'!$N$18</definedName>
    <definedName name="A12value">'[2]PTRM input'!$J$18</definedName>
    <definedName name="A13offset">13</definedName>
    <definedName name="A13remlife">'[2]PTRM input'!$L$19</definedName>
    <definedName name="A13stdlife">'[2]PTRM input'!$M$19</definedName>
    <definedName name="A13taxremlife">'[2]PTRM input'!$O$19</definedName>
    <definedName name="A13taxstdlife">'[2]PTRM input'!$P$19</definedName>
    <definedName name="A13taxvalue">'[2]PTRM input'!$N$19</definedName>
    <definedName name="A13value">'[2]PTRM input'!$J$19</definedName>
    <definedName name="A14offset">14</definedName>
    <definedName name="A14remlife">'[2]PTRM input'!$L$20</definedName>
    <definedName name="A14stdlife">'[2]PTRM input'!$M$20</definedName>
    <definedName name="A14taxremlife">'[2]PTRM input'!$O$20</definedName>
    <definedName name="A14taxstdlife">'[2]PTRM input'!$P$20</definedName>
    <definedName name="A14taxvalue">'[2]PTRM input'!$N$20</definedName>
    <definedName name="A14value">'[2]PTRM input'!$J$20</definedName>
    <definedName name="A15offset">15</definedName>
    <definedName name="A15remlife">'[2]PTRM input'!$L$21</definedName>
    <definedName name="A15stdlife">'[2]PTRM input'!$M$21</definedName>
    <definedName name="A15taxremlife">'[2]PTRM input'!$O$21</definedName>
    <definedName name="A15taxstdlife">'[2]PTRM input'!$P$21</definedName>
    <definedName name="A15taxvalue">'[2]PTRM input'!$N$21</definedName>
    <definedName name="A15value">'[2]PTRM input'!$J$21</definedName>
    <definedName name="A16offset">16</definedName>
    <definedName name="A16remlife">'[2]PTRM input'!$L$22</definedName>
    <definedName name="A16stdlife">'[2]PTRM input'!$M$22</definedName>
    <definedName name="A16taxremlife">'[2]PTRM input'!$O$22</definedName>
    <definedName name="A16taxstdlife">'[2]PTRM input'!$P$22</definedName>
    <definedName name="A16taxvalue">'[2]PTRM input'!$N$22</definedName>
    <definedName name="A16value">'[2]PTRM input'!$J$22</definedName>
    <definedName name="A17offset">17</definedName>
    <definedName name="A17remlife">'[2]PTRM input'!$L$23</definedName>
    <definedName name="A17stdlife">'[2]PTRM input'!$M$23</definedName>
    <definedName name="A17taxremlife">'[2]PTRM input'!$O$23</definedName>
    <definedName name="A17taxstdlife">'[2]PTRM input'!$P$23</definedName>
    <definedName name="A17taxvalue">'[2]PTRM input'!$N$23</definedName>
    <definedName name="A17value">'[2]PTRM input'!$J$23</definedName>
    <definedName name="A18offset">18</definedName>
    <definedName name="A18remlife">'[2]PTRM input'!$L$24</definedName>
    <definedName name="A18stdlife">'[2]PTRM input'!$M$24</definedName>
    <definedName name="A18taxremlife">'[2]PTRM input'!$O$24</definedName>
    <definedName name="A18taxstdlife">'[2]PTRM input'!$P$24</definedName>
    <definedName name="A18taxvalue">'[2]PTRM input'!$N$24</definedName>
    <definedName name="A18value">'[2]PTRM input'!$J$24</definedName>
    <definedName name="A19offset">19</definedName>
    <definedName name="A19remlife">'[2]PTRM input'!$L$25</definedName>
    <definedName name="A19stdlife">'[2]PTRM input'!$M$25</definedName>
    <definedName name="A19taxremlife">'[2]PTRM input'!$O$25</definedName>
    <definedName name="A19taxstdlife">'[2]PTRM input'!$P$25</definedName>
    <definedName name="A19taxvalue">'[2]PTRM input'!$N$25</definedName>
    <definedName name="A19value">'[2]PTRM input'!$J$25</definedName>
    <definedName name="A1offset">1</definedName>
    <definedName name="A1remlife">'[2]PTRM input'!$L$7</definedName>
    <definedName name="A1stdlife">'[2]PTRM input'!$M$7</definedName>
    <definedName name="A1taxremlife">'[2]PTRM input'!$O$7</definedName>
    <definedName name="A1taxstdlife">'[2]PTRM input'!$P$7</definedName>
    <definedName name="A1taxvalue">'[2]PTRM input'!$N$7</definedName>
    <definedName name="A1value">'[2]PTRM input'!$J$7</definedName>
    <definedName name="A20offset">20</definedName>
    <definedName name="A20remlife">'[2]PTRM input'!$L$26</definedName>
    <definedName name="A20stdlife">'[2]PTRM input'!$M$26</definedName>
    <definedName name="A20taxremlife">'[2]PTRM input'!$O$26</definedName>
    <definedName name="A20taxstdlife">'[2]PTRM input'!$P$26</definedName>
    <definedName name="A20taxvalue">'[2]PTRM input'!$N$26</definedName>
    <definedName name="A20value">'[2]PTRM input'!$J$26</definedName>
    <definedName name="A21offset">21</definedName>
    <definedName name="A21remlife">'[2]PTRM input'!$L$27</definedName>
    <definedName name="A21stdlife">'[2]PTRM input'!$M$27</definedName>
    <definedName name="A21taxremlife">'[2]PTRM input'!$O$27</definedName>
    <definedName name="A21taxstdlife">'[2]PTRM input'!$P$27</definedName>
    <definedName name="A21taxvalue">'[2]PTRM input'!$N$27</definedName>
    <definedName name="A21value">'[2]PTRM input'!$J$27</definedName>
    <definedName name="A22offset">22</definedName>
    <definedName name="A22remlife">'[2]PTRM input'!$L$28</definedName>
    <definedName name="A22stdlife">'[2]PTRM input'!$M$28</definedName>
    <definedName name="A22taxremlife">'[2]PTRM input'!$O$28</definedName>
    <definedName name="A22taxstdlife">'[2]PTRM input'!$P$28</definedName>
    <definedName name="A22taxvalue">'[2]PTRM input'!$N$28</definedName>
    <definedName name="A22value">'[2]PTRM input'!$J$28</definedName>
    <definedName name="A23offset">23</definedName>
    <definedName name="A23remlife">'[2]PTRM input'!$L$29</definedName>
    <definedName name="A23stdlife">'[2]PTRM input'!$M$29</definedName>
    <definedName name="A23taxremlife">'[2]PTRM input'!$O$29</definedName>
    <definedName name="A23taxstdlife">'[2]PTRM input'!$P$29</definedName>
    <definedName name="A23taxvalue">'[2]PTRM input'!$N$29</definedName>
    <definedName name="A23value">'[2]PTRM input'!$J$29</definedName>
    <definedName name="A24offset">24</definedName>
    <definedName name="A24remlife">'[2]PTRM input'!$L$30</definedName>
    <definedName name="A24stdlife">'[2]PTRM input'!$M$30</definedName>
    <definedName name="A24taxremlife">'[2]PTRM input'!$O$30</definedName>
    <definedName name="A24taxstdlife">'[2]PTRM input'!$P$30</definedName>
    <definedName name="A24taxvalue">'[2]PTRM input'!$N$30</definedName>
    <definedName name="A24value">'[2]PTRM input'!$J$30</definedName>
    <definedName name="A25offset">25</definedName>
    <definedName name="A25remlife">'[2]PTRM input'!$L$31</definedName>
    <definedName name="A25stdlife">'[2]PTRM input'!$M$31</definedName>
    <definedName name="A25taxremlife">'[2]PTRM input'!$O$31</definedName>
    <definedName name="A25taxstdlife">'[2]PTRM input'!$P$31</definedName>
    <definedName name="A25taxvalue">'[2]PTRM input'!$N$31</definedName>
    <definedName name="A25value">'[2]PTRM input'!$J$31</definedName>
    <definedName name="A26offset">26</definedName>
    <definedName name="A26remlife">'[2]PTRM input'!$L$32</definedName>
    <definedName name="A26stdlife">'[2]PTRM input'!$M$32</definedName>
    <definedName name="A26taxremlife">'[2]PTRM input'!$O$32</definedName>
    <definedName name="A26taxstdlife">'[2]PTRM input'!$P$32</definedName>
    <definedName name="A26taxvalue">'[2]PTRM input'!$N$32</definedName>
    <definedName name="A26value">'[2]PTRM input'!$J$32</definedName>
    <definedName name="A27offset">27</definedName>
    <definedName name="A27remlife">'[2]PTRM input'!$L$33</definedName>
    <definedName name="A27stdlife">'[2]PTRM input'!$M$33</definedName>
    <definedName name="A27taxremlife">'[2]PTRM input'!$O$33</definedName>
    <definedName name="A27taxstdlife">'[2]PTRM input'!$P$33</definedName>
    <definedName name="A27taxvalue">'[2]PTRM input'!$N$33</definedName>
    <definedName name="A27value">'[2]PTRM input'!$J$33</definedName>
    <definedName name="A28offset">28</definedName>
    <definedName name="A28remlife">'[2]PTRM input'!$L$34</definedName>
    <definedName name="A28stdlife">'[2]PTRM input'!$M$34</definedName>
    <definedName name="A28taxremlife">'[2]PTRM input'!$O$34</definedName>
    <definedName name="A28taxstdlife">'[2]PTRM input'!$P$34</definedName>
    <definedName name="A28taxvalue">'[2]PTRM input'!$N$34</definedName>
    <definedName name="A28value">'[2]PTRM input'!$J$34</definedName>
    <definedName name="A29offset">29</definedName>
    <definedName name="A29remlife">'[2]PTRM input'!$L$35</definedName>
    <definedName name="A29stdlife">'[2]PTRM input'!$M$35</definedName>
    <definedName name="A29taxremlife">'[2]PTRM input'!$O$35</definedName>
    <definedName name="A29taxstdlife">'[2]PTRM input'!$P$35</definedName>
    <definedName name="A29taxvalue">'[2]PTRM input'!$N$35</definedName>
    <definedName name="A29value">'[2]PTRM input'!$J$35</definedName>
    <definedName name="A2offset">2</definedName>
    <definedName name="A2remlife">'[2]PTRM input'!$L$8</definedName>
    <definedName name="A2stdlife">'[2]PTRM input'!$M$8</definedName>
    <definedName name="A2taxremlife">'[2]PTRM input'!$O$8</definedName>
    <definedName name="A2taxstdlife">'[2]PTRM input'!$P$8</definedName>
    <definedName name="A2taxvalue">'[2]PTRM input'!$N$8</definedName>
    <definedName name="A2value">'[2]PTRM input'!$J$8</definedName>
    <definedName name="A30offset">30</definedName>
    <definedName name="A30remlife">'[2]PTRM input'!$L$36</definedName>
    <definedName name="A30stdlife">'[2]PTRM input'!$M$36</definedName>
    <definedName name="A30taxremlife">'[2]PTRM input'!$O$36</definedName>
    <definedName name="A30taxstdlife">'[2]PTRM input'!$P$36</definedName>
    <definedName name="A30taxvalue">'[2]PTRM input'!$N$36</definedName>
    <definedName name="A30value">'[2]PTRM input'!$J$36</definedName>
    <definedName name="A31offset">31</definedName>
    <definedName name="A31remlife">'[2]PTRM input'!$L$37</definedName>
    <definedName name="A31stdlife">'[2]PTRM input'!$M$37</definedName>
    <definedName name="A31taxremlife">'[2]PTRM input'!$O$37</definedName>
    <definedName name="A31taxstdlife">'[2]PTRM input'!$P$37</definedName>
    <definedName name="A31taxvalue">'[2]PTRM input'!$N$37</definedName>
    <definedName name="A31value">'[2]PTRM input'!$J$37</definedName>
    <definedName name="A32offset">32</definedName>
    <definedName name="A32remlife">'[2]PTRM input'!$L$38</definedName>
    <definedName name="A32stdlife">'[2]PTRM input'!$M$38</definedName>
    <definedName name="A32taxremlife">'[2]PTRM input'!$O$38</definedName>
    <definedName name="A32taxstdlife">'[2]PTRM input'!$P$38</definedName>
    <definedName name="A32taxvalue">'[2]PTRM input'!$N$38</definedName>
    <definedName name="A32value">'[2]PTRM input'!$J$38</definedName>
    <definedName name="A33offset">33</definedName>
    <definedName name="A33remlife">'[2]PTRM input'!$L$39</definedName>
    <definedName name="A33stdlife">'[2]PTRM input'!$M$39</definedName>
    <definedName name="A33taxremlife">'[2]PTRM input'!$O$39</definedName>
    <definedName name="A33taxstdlife">'[2]PTRM input'!$P$39</definedName>
    <definedName name="A33taxvalue">'[2]PTRM input'!$N$39</definedName>
    <definedName name="A33value">'[2]PTRM input'!$J$39</definedName>
    <definedName name="A34offset">34</definedName>
    <definedName name="A34remlife">'[2]PTRM input'!$L$40</definedName>
    <definedName name="A34stdlife">'[2]PTRM input'!$M$40</definedName>
    <definedName name="A34taxremlife">'[2]PTRM input'!$O$40</definedName>
    <definedName name="A34taxstdlife">'[2]PTRM input'!$P$40</definedName>
    <definedName name="A34taxvalue">'[2]PTRM input'!$N$40</definedName>
    <definedName name="A34value">'[2]PTRM input'!$J$40</definedName>
    <definedName name="A35offset">35</definedName>
    <definedName name="A35remlife">'[2]PTRM input'!$L$41</definedName>
    <definedName name="A35stdlife">'[2]PTRM input'!$M$41</definedName>
    <definedName name="A35taxremlife">'[2]PTRM input'!$O$41</definedName>
    <definedName name="A35taxstdlife">'[2]PTRM input'!$P$41</definedName>
    <definedName name="A35taxvalue">'[2]PTRM input'!$N$41</definedName>
    <definedName name="A35value">'[2]PTRM input'!$J$41</definedName>
    <definedName name="A36offset">36</definedName>
    <definedName name="A36remlife">'[2]PTRM input'!$L$42</definedName>
    <definedName name="A36stdlife">'[2]PTRM input'!$M$42</definedName>
    <definedName name="A36taxremlife">'[2]PTRM input'!$O$42</definedName>
    <definedName name="A36taxstdlife">'[2]PTRM input'!$P$42</definedName>
    <definedName name="A36taxvalue">'[2]PTRM input'!$N$42</definedName>
    <definedName name="A36value">'[2]PTRM input'!$J$42</definedName>
    <definedName name="A37offset">37</definedName>
    <definedName name="A37remlife">'[2]PTRM input'!$L$43</definedName>
    <definedName name="A37stdlife">'[2]PTRM input'!$M$43</definedName>
    <definedName name="A37taxremlife">'[2]PTRM input'!$O$43</definedName>
    <definedName name="A37taxstdlife">'[2]PTRM input'!$P$43</definedName>
    <definedName name="A37taxvalue">'[2]PTRM input'!$N$43</definedName>
    <definedName name="A37value">'[2]PTRM input'!$J$43</definedName>
    <definedName name="A38offset">38</definedName>
    <definedName name="A38remlife">'[2]PTRM input'!$L$44</definedName>
    <definedName name="A38stdlife">'[2]PTRM input'!$M$44</definedName>
    <definedName name="A38taxremlife">'[2]PTRM input'!$O$44</definedName>
    <definedName name="A38taxstdlife">'[2]PTRM input'!$P$44</definedName>
    <definedName name="A38taxvalue">'[2]PTRM input'!$N$44</definedName>
    <definedName name="A38value">'[2]PTRM input'!$J$44</definedName>
    <definedName name="A39offset">39</definedName>
    <definedName name="A39remlife">'[2]PTRM input'!$L$45</definedName>
    <definedName name="A39stdlife">'[2]PTRM input'!$M$45</definedName>
    <definedName name="A39taxremlife">'[2]PTRM input'!$O$45</definedName>
    <definedName name="A39taxstdlife">'[2]PTRM input'!$P$45</definedName>
    <definedName name="A39taxvalue">'[2]PTRM input'!$N$45</definedName>
    <definedName name="A39value">'[2]PTRM input'!$J$45</definedName>
    <definedName name="A3offset">3</definedName>
    <definedName name="A3remlife">'[2]PTRM input'!$L$9</definedName>
    <definedName name="A3stdlife">'[2]PTRM input'!$M$9</definedName>
    <definedName name="A3taxremlife">'[2]PTRM input'!$O$9</definedName>
    <definedName name="A3taxstdlife">'[2]PTRM input'!$P$9</definedName>
    <definedName name="A3taxvalue">'[2]PTRM input'!$N$9</definedName>
    <definedName name="A3value">'[2]PTRM input'!$J$9</definedName>
    <definedName name="A40offset">40</definedName>
    <definedName name="A40remlife">'[2]PTRM input'!$L$46</definedName>
    <definedName name="A40stdlife">'[2]PTRM input'!$M$46</definedName>
    <definedName name="A40taxremlife">'[2]PTRM input'!$O$46</definedName>
    <definedName name="A40taxstdlife">'[2]PTRM input'!$P$46</definedName>
    <definedName name="A40taxvalue">'[2]PTRM input'!$N$46</definedName>
    <definedName name="A40value">'[2]PTRM input'!$J$46</definedName>
    <definedName name="A41offset">41</definedName>
    <definedName name="A41remlife">'[2]PTRM input'!$L$47</definedName>
    <definedName name="A41stdlife">'[2]PTRM input'!$M$47</definedName>
    <definedName name="A41taxremlife">'[2]PTRM input'!$O$47</definedName>
    <definedName name="A41taxstdlife">'[2]PTRM input'!$P$47</definedName>
    <definedName name="A41taxvalue">'[2]PTRM input'!$N$47</definedName>
    <definedName name="A41value">'[2]PTRM input'!$J$47</definedName>
    <definedName name="A42offset">42</definedName>
    <definedName name="A42remlife">'[2]PTRM input'!$L$48</definedName>
    <definedName name="A42stdlife">'[2]PTRM input'!$M$48</definedName>
    <definedName name="A42taxremlife">'[2]PTRM input'!$O$48</definedName>
    <definedName name="A42taxstdlife">'[2]PTRM input'!$P$48</definedName>
    <definedName name="A42taxvalue">'[2]PTRM input'!$N$48</definedName>
    <definedName name="A42value">'[2]PTRM input'!$J$48</definedName>
    <definedName name="A43offset">43</definedName>
    <definedName name="A43remlife">'[2]PTRM input'!$L$49</definedName>
    <definedName name="A43stdlife">'[2]PTRM input'!$M$49</definedName>
    <definedName name="A43taxremlife">'[2]PTRM input'!$O$49</definedName>
    <definedName name="A43taxstdlife">'[2]PTRM input'!$P$49</definedName>
    <definedName name="A43taxvalue">'[2]PTRM input'!$N$49</definedName>
    <definedName name="A43value">'[2]PTRM input'!$J$49</definedName>
    <definedName name="A44offset">44</definedName>
    <definedName name="A44remlife">'[2]PTRM input'!$L$50</definedName>
    <definedName name="A44stdlife">'[2]PTRM input'!$M$50</definedName>
    <definedName name="A44taxremlife">'[2]PTRM input'!$O$50</definedName>
    <definedName name="A44taxstdlife">'[2]PTRM input'!$P$50</definedName>
    <definedName name="A44taxvalue">'[2]PTRM input'!$N$50</definedName>
    <definedName name="A44value">'[2]PTRM input'!$J$50</definedName>
    <definedName name="A45offset">45</definedName>
    <definedName name="A45remlife">'[2]PTRM input'!$L$51</definedName>
    <definedName name="A45stdlife">'[2]PTRM input'!$M$51</definedName>
    <definedName name="A45taxremlife">'[2]PTRM input'!$O$51</definedName>
    <definedName name="A45taxstdlife">'[2]PTRM input'!$P$51</definedName>
    <definedName name="A45taxvalue">'[2]PTRM input'!$N$51</definedName>
    <definedName name="A45value">'[2]PTRM input'!$J$51</definedName>
    <definedName name="A46offset">46</definedName>
    <definedName name="A46remlife">'[2]PTRM input'!$L$52</definedName>
    <definedName name="A46stdlife">'[2]PTRM input'!$M$52</definedName>
    <definedName name="A46taxremlife">'[2]PTRM input'!$O$52</definedName>
    <definedName name="A46taxstdlife">'[2]PTRM input'!$P$52</definedName>
    <definedName name="A46taxvalue">'[2]PTRM input'!$N$52</definedName>
    <definedName name="A46value">'[2]PTRM input'!$J$52</definedName>
    <definedName name="A47offset">47</definedName>
    <definedName name="A47remlife">'[2]PTRM input'!$L$53</definedName>
    <definedName name="A47stdlife">'[2]PTRM input'!$M$53</definedName>
    <definedName name="A47taxremlife">'[2]PTRM input'!$O$53</definedName>
    <definedName name="A47taxstdlife">'[2]PTRM input'!$P$53</definedName>
    <definedName name="A47taxvalue">'[2]PTRM input'!$N$53</definedName>
    <definedName name="A47value">'[2]PTRM input'!$J$53</definedName>
    <definedName name="A48offset">48</definedName>
    <definedName name="A48remlife">'[2]PTRM input'!$L$54</definedName>
    <definedName name="A48stdlife">'[2]PTRM input'!$M$54</definedName>
    <definedName name="A48taxremlife">'[2]PTRM input'!$O$54</definedName>
    <definedName name="A48taxstdlife">'[2]PTRM input'!$P$54</definedName>
    <definedName name="A48taxvalue">'[2]PTRM input'!$N$54</definedName>
    <definedName name="A48value">'[2]PTRM input'!$J$54</definedName>
    <definedName name="A49offset">49</definedName>
    <definedName name="A49remlife">'[2]PTRM input'!$L$55</definedName>
    <definedName name="A49stdlife">'[2]PTRM input'!$M$55</definedName>
    <definedName name="A49taxremlife">'[2]PTRM input'!$O$55</definedName>
    <definedName name="A49taxstdlife">'[2]PTRM input'!$P$55</definedName>
    <definedName name="A49taxvalue">'[2]PTRM input'!$N$55</definedName>
    <definedName name="A49value">'[2]PTRM input'!$J$55</definedName>
    <definedName name="A4offset">4</definedName>
    <definedName name="A4remlife">'[2]PTRM input'!$L$10</definedName>
    <definedName name="A4stdlife">'[2]PTRM input'!$M$10</definedName>
    <definedName name="A4taxremlife">'[2]PTRM input'!$O$10</definedName>
    <definedName name="A4taxstdlife">'[2]PTRM input'!$P$10</definedName>
    <definedName name="A4taxvalue">'[2]PTRM input'!$N$10</definedName>
    <definedName name="A4value">'[2]PTRM input'!$J$10</definedName>
    <definedName name="A50offset">50</definedName>
    <definedName name="A50remlife">'[2]PTRM input'!$L$56</definedName>
    <definedName name="A50stdlife">'[2]PTRM input'!$M$56</definedName>
    <definedName name="A50taxremlife">'[2]PTRM input'!$O$56</definedName>
    <definedName name="A50taxstdlife">'[2]PTRM input'!$P$56</definedName>
    <definedName name="A50taxvalue">'[2]PTRM input'!$N$56</definedName>
    <definedName name="A50value">'[2]PTRM input'!$J$56</definedName>
    <definedName name="A5offset">5</definedName>
    <definedName name="A5remlife">'[2]PTRM input'!$L$11</definedName>
    <definedName name="A5stdlife">'[2]PTRM input'!$M$11</definedName>
    <definedName name="A5taxremlife">'[2]PTRM input'!$O$11</definedName>
    <definedName name="A5taxstdlife">'[2]PTRM input'!$P$11</definedName>
    <definedName name="A5taxvalue">'[2]PTRM input'!$N$11</definedName>
    <definedName name="A5value">'[2]PTRM input'!$J$11</definedName>
    <definedName name="A6offset">6</definedName>
    <definedName name="A6remlife">'[2]PTRM input'!$L$12</definedName>
    <definedName name="A6stdlife">'[2]PTRM input'!$M$12</definedName>
    <definedName name="A6taxremlife">'[2]PTRM input'!$O$12</definedName>
    <definedName name="A6taxstdlife">'[2]PTRM input'!$P$12</definedName>
    <definedName name="A6taxvalue">'[2]PTRM input'!$N$12</definedName>
    <definedName name="A6value">'[2]PTRM input'!$J$12</definedName>
    <definedName name="A7offset">7</definedName>
    <definedName name="A7remlife">'[2]PTRM input'!$L$13</definedName>
    <definedName name="A7stdlife">'[2]PTRM input'!$M$13</definedName>
    <definedName name="A7taxremlife">'[2]PTRM input'!$O$13</definedName>
    <definedName name="A7taxstdlife">'[2]PTRM input'!$P$13</definedName>
    <definedName name="A7taxvalue">'[2]PTRM input'!$N$13</definedName>
    <definedName name="A7value">'[2]PTRM input'!$J$13</definedName>
    <definedName name="A8offset">8</definedName>
    <definedName name="A8remlife">'[2]PTRM input'!$L$14</definedName>
    <definedName name="A8stdlife">'[2]PTRM input'!$M$14</definedName>
    <definedName name="A8taxremlife">'[2]PTRM input'!$O$14</definedName>
    <definedName name="A8taxstdlife">'[2]PTRM input'!$P$14</definedName>
    <definedName name="A8taxvalue">'[2]PTRM input'!$N$14</definedName>
    <definedName name="A8value">'[2]PTRM input'!$J$14</definedName>
    <definedName name="A9offset">9</definedName>
    <definedName name="A9remlife">'[2]PTRM input'!$L$15</definedName>
    <definedName name="A9stdlife">'[2]PTRM input'!$M$15</definedName>
    <definedName name="A9taxremlife">'[2]PTRM input'!$O$15</definedName>
    <definedName name="A9taxstdlife">'[2]PTRM input'!$P$15</definedName>
    <definedName name="A9taxvalue">'[2]PTRM input'!$N$15</definedName>
    <definedName name="A9value">'[2]PTRM input'!$J$15</definedName>
    <definedName name="aa">[3]Config!$L$3:$L$603</definedName>
    <definedName name="AAM_PL_Include">IF(CB_AAM_PL_Include=TRUE,1,0)</definedName>
    <definedName name="abba" hidden="1">{"Ownership",#N/A,FALSE,"Ownership";"Contents",#N/A,FALSE,"Contents"}</definedName>
    <definedName name="Account">"Reg Accounts"</definedName>
    <definedName name="ACCTNG_SERV">[4]Sheet1!$C$336:$V$350</definedName>
    <definedName name="ACT_PL_Include">IF(CB_ACT_PL_Include=TRUE,1,0)</definedName>
    <definedName name="Act_Type_Augex">[5]Lab_Mat!$C$33:$C$49</definedName>
    <definedName name="Act_Type_Augex_Splits">[5]Lab_Mat!$D$33:$H$49</definedName>
    <definedName name="Act_Type_Repex">[5]Lab_Mat!$C$62:$C$98</definedName>
    <definedName name="Act_Type_Repex_Splits">[5]Lab_Mat!$D$62:$H$98</definedName>
    <definedName name="AGL_PL_Include">IF(CB_AGL_PL_Include=TRUE,1,0)</definedName>
    <definedName name="AllSubmissions">'[3]AA-Rates Card'!$E$15:$E$23</definedName>
    <definedName name="anscount" hidden="1">1</definedName>
    <definedName name="as">IF(CB_Pipelines_PL_Include=TRUE,1,0)</definedName>
    <definedName name="AS2DocOpenMode" hidden="1">"AS2DocumentBrowse"</definedName>
    <definedName name="AS2NamedRange" hidden="1">2</definedName>
    <definedName name="Asset1">'[2]PTRM input'!$G$7</definedName>
    <definedName name="Asset10">'[2]PTRM input'!$G$16</definedName>
    <definedName name="Asset11">'[2]PTRM input'!$G$17</definedName>
    <definedName name="Asset12">'[2]PTRM input'!$G$18</definedName>
    <definedName name="Asset13">'[2]PTRM input'!$G$19</definedName>
    <definedName name="Asset14">'[2]PTRM input'!$G$20</definedName>
    <definedName name="Asset15">'[2]PTRM input'!$G$21</definedName>
    <definedName name="Asset16">'[2]PTRM input'!$G$22</definedName>
    <definedName name="Asset17">'[2]PTRM input'!$G$23</definedName>
    <definedName name="Asset18">'[2]PTRM input'!$G$24</definedName>
    <definedName name="Asset19">'[2]PTRM input'!$G$25</definedName>
    <definedName name="Asset2">'[2]PTRM input'!$G$8</definedName>
    <definedName name="Asset20">'[2]PTRM input'!$G$26</definedName>
    <definedName name="Asset21">'[2]PTRM input'!$G$27</definedName>
    <definedName name="Asset22">'[2]PTRM input'!$G$28</definedName>
    <definedName name="Asset23">'[2]PTRM input'!$G$29</definedName>
    <definedName name="Asset24">'[2]PTRM input'!$G$30</definedName>
    <definedName name="Asset25">'[2]PTRM input'!$G$31</definedName>
    <definedName name="Asset26">'[2]PTRM input'!$G$32</definedName>
    <definedName name="Asset27">'[2]PTRM input'!$G$33</definedName>
    <definedName name="Asset28">'[2]PTRM input'!$G$34</definedName>
    <definedName name="Asset29">'[2]PTRM input'!$G$35</definedName>
    <definedName name="Asset3">'[2]PTRM input'!$G$9</definedName>
    <definedName name="Asset30">'[2]PTRM input'!$G$36</definedName>
    <definedName name="Asset31">'[2]PTRM input'!$G$37</definedName>
    <definedName name="Asset32">'[2]PTRM input'!$G$38</definedName>
    <definedName name="Asset33">'[2]PTRM input'!$G$39</definedName>
    <definedName name="Asset34">'[2]PTRM input'!$G$40</definedName>
    <definedName name="Asset35">'[2]PTRM input'!$G$41</definedName>
    <definedName name="Asset36">'[2]PTRM input'!$G$42</definedName>
    <definedName name="Asset37">'[2]PTRM input'!$G$43</definedName>
    <definedName name="Asset38">'[2]PTRM input'!$G$44</definedName>
    <definedName name="Asset39">'[2]PTRM input'!$G$45</definedName>
    <definedName name="Asset4">'[2]PTRM input'!$G$10</definedName>
    <definedName name="Asset40">'[2]PTRM input'!$G$46</definedName>
    <definedName name="Asset41">'[2]PTRM input'!$G$47</definedName>
    <definedName name="Asset42">'[2]PTRM input'!$G$48</definedName>
    <definedName name="Asset43">'[2]PTRM input'!$G$49</definedName>
    <definedName name="Asset44">'[2]PTRM input'!$G$50</definedName>
    <definedName name="Asset45">'[2]PTRM input'!$G$51</definedName>
    <definedName name="Asset46">'[2]PTRM input'!$G$52</definedName>
    <definedName name="Asset47">'[2]PTRM input'!$G$53</definedName>
    <definedName name="Asset48">'[2]PTRM input'!$G$54</definedName>
    <definedName name="Asset49">'[2]PTRM input'!$G$55</definedName>
    <definedName name="Asset5">'[2]PTRM input'!$G$11</definedName>
    <definedName name="Asset50">'[2]PTRM input'!$G$56</definedName>
    <definedName name="Asset6">'[2]PTRM input'!$G$12</definedName>
    <definedName name="Asset7">'[2]PTRM input'!$G$13</definedName>
    <definedName name="Asset8">'[2]PTRM input'!$G$14</definedName>
    <definedName name="Asset9">'[2]PTRM input'!$G$15</definedName>
    <definedName name="CLCOEAPPS">'[6]AA-Rates Card'!$E$14:$E$22</definedName>
    <definedName name="CostCentre">"C510"</definedName>
    <definedName name="CP_Yr_4">[5]START!$D$13</definedName>
    <definedName name="CP_Yr_5">[5]START!$E$13</definedName>
    <definedName name="CRCP_final_year">'[2]AER ETL'!$C$47</definedName>
    <definedName name="CRCP_y1">'[2]AER lookups'!$G$54</definedName>
    <definedName name="CRCP_y10">'[2]AER lookups'!$G$63</definedName>
    <definedName name="CRCP_y11">'[2]AER lookups'!$G$64</definedName>
    <definedName name="CRCP_y12">'[2]AER lookups'!$G$65</definedName>
    <definedName name="CRCP_y13">'[2]AER lookups'!$G$66</definedName>
    <definedName name="CRCP_y14">'[2]AER lookups'!$G$67</definedName>
    <definedName name="CRCP_y15">'[2]AER lookups'!$G$68</definedName>
    <definedName name="CRCP_y2">'[2]AER lookups'!$G$55</definedName>
    <definedName name="CRCP_y3">'[2]AER lookups'!$G$56</definedName>
    <definedName name="CRCP_y4">'[2]AER lookups'!$G$57</definedName>
    <definedName name="CRCP_y5">'[2]AER lookups'!$G$58</definedName>
    <definedName name="CRCP_y6">'[2]AER lookups'!$G$59</definedName>
    <definedName name="CRCP_y7">'[2]AER lookups'!$G$60</definedName>
    <definedName name="CRCP_y8">'[2]AER lookups'!$G$61</definedName>
    <definedName name="CRCP_y9">'[2]AER lookups'!$G$62</definedName>
    <definedName name="CYr">"CY - 2014"</definedName>
    <definedName name="Direct_Cost_Splits_Network">[5]Lab_Mat!$D$6:$G$24</definedName>
    <definedName name="Direct_Cost_Splits_Non_Ntwk">[5]Lab_Mat!$D$25:$G$28</definedName>
    <definedName name="Direct_Cost_Type">[5]Lab_Mat!$D$5:$G$5</definedName>
    <definedName name="DME_DocumentFlags" hidden="1">"1"</definedName>
    <definedName name="DME_DocumentID" hidden="1">"::ODMA\DME-MSE\TAF0001-80275"</definedName>
    <definedName name="DME_DocumentOpened" hidden="1">"True"</definedName>
    <definedName name="DME_DocumentTitle" hidden="1">"TAF0001-80275 - CSAC_2005_v2.0"</definedName>
    <definedName name="DME_LocalFile" hidden="1">"False"</definedName>
    <definedName name="DME_NextWindowNumber" hidden="1">"2"</definedName>
    <definedName name="dms_060301_checkvalue">'[2]AER ETL'!$C$90</definedName>
    <definedName name="dms_060301_LastRow">'[2]AER ETL'!$C$92</definedName>
    <definedName name="dms_060701_ARR_MaxRows">'[2]AER ETL'!$C$100</definedName>
    <definedName name="dms_060701_Reset_MaxRows">'[2]AER ETL'!$C$99</definedName>
    <definedName name="dms_060701_StartDateTxt">'[2]AER ETL'!$C$106</definedName>
    <definedName name="dms_0608_LastRow">'[2]AER ETL'!$C$112</definedName>
    <definedName name="dms_0608_OffsetRows">'[2]AER ETL'!$C$111</definedName>
    <definedName name="DMS_50_04_01">#REF!</definedName>
    <definedName name="DMS_50_04_02_01a">#REF!</definedName>
    <definedName name="DMS_50_04_02_01b">#REF!</definedName>
    <definedName name="DMS_50_04_02_02a">#REF!</definedName>
    <definedName name="DMS_50_04_02_02b">#REF!</definedName>
    <definedName name="DMS_50_04_02_03a">#REF!</definedName>
    <definedName name="DMS_50_04_02_03b">#REF!</definedName>
    <definedName name="DMS_50_04_03_01a">#REF!</definedName>
    <definedName name="DMS_50_04_03_01b">#REF!</definedName>
    <definedName name="DMS_50_04_03_01c">#REF!</definedName>
    <definedName name="DMS_50_04_03_01d">#REF!</definedName>
    <definedName name="DMS_50_04_03_02a">#REF!</definedName>
    <definedName name="DMS_50_04_03_02b">#REF!</definedName>
    <definedName name="DMS_50_04_03_02c">#REF!</definedName>
    <definedName name="DMS_50_04_03_02d">#REF!</definedName>
    <definedName name="DMS_50_04_03_03a">#REF!</definedName>
    <definedName name="DMS_50_04_03_03b">#REF!</definedName>
    <definedName name="DMS_50_04_03_03c">#REF!</definedName>
    <definedName name="DMS_50_04_03_03d">#REF!</definedName>
    <definedName name="dms_663_List">'[2]AER lookups'!$N$17:$N$33</definedName>
    <definedName name="dms_ABN">'[2]Business &amp; other details'!$AL$17</definedName>
    <definedName name="dms_ABN_List">'[2]AER lookups'!$D$17:$D$33</definedName>
    <definedName name="dms_Addr1_List">'[2]AER lookups'!$P$17:$P$33</definedName>
    <definedName name="dms_Addr2_List">'[2]AER lookups'!$Q$17:$Q$33</definedName>
    <definedName name="dms_Amendment_Text">'[2]Business &amp; other details'!$AL$70</definedName>
    <definedName name="DMS_BuildBlock">#REF!</definedName>
    <definedName name="dms_Cal_Year_B4_CRY">'[2]AER ETL'!$C$29</definedName>
    <definedName name="dms_CBD_flag">'[2]AER lookups'!$Z$17:$Z$33</definedName>
    <definedName name="dms_Confid_status_List">'[2]AER NRs'!$D$6:$D$8</definedName>
    <definedName name="dms_CRCP_start_row">'[2]AER ETL'!$C$40</definedName>
    <definedName name="dms_CRCPlength_List">'[2]AER lookups'!$K$17:$K$33</definedName>
    <definedName name="dms_CRCPlength_Num">'[2]AER ETL'!$C$69</definedName>
    <definedName name="dms_CRY_RYE">'[2]AER ETL'!$C$53</definedName>
    <definedName name="dms_CRY_start_row">'[2]AER ETL'!$C$38</definedName>
    <definedName name="dms_CRY_start_year">'[2]AER ETL'!$C$37</definedName>
    <definedName name="dms_DataQuality_List">'[2]AER NRs'!$C$6:$C$9</definedName>
    <definedName name="dms_DeterminationRef_List">'[2]AER lookups'!$O$17:$O$33</definedName>
    <definedName name="dms_DollarReal_year">'[2]AER ETL'!$C$51</definedName>
    <definedName name="dms_FeederName_1">'[2]AER lookups'!$AE$17:$AE$33</definedName>
    <definedName name="dms_FeederName_2">'[2]AER lookups'!$AF$17:$AF$33</definedName>
    <definedName name="dms_FeederName_3">'[2]AER lookups'!$AG$17:$AG$33</definedName>
    <definedName name="dms_FeederName_4">'[2]AER lookups'!$AH$17:$AH$33</definedName>
    <definedName name="dms_FeederName_5">'[2]AER lookups'!$AI$17:$AI$33</definedName>
    <definedName name="dms_FeederType_5_flag">'[2]AER lookups'!$AD$17:$AD$33</definedName>
    <definedName name="dms_FifthFeeder_flag_NSP">'[2]AER ETL'!$C$125</definedName>
    <definedName name="dms_FormControl_Choices">'[2]AER NRs'!$D$14:$D$16</definedName>
    <definedName name="dms_FormControl_List">'[2]AER lookups'!$H$17:$H$33</definedName>
    <definedName name="dms_FRCP_start_row">'[2]AER ETL'!$C$39</definedName>
    <definedName name="dms_FRCPlength_List">'[2]AER lookups'!$L$17:$L$33</definedName>
    <definedName name="dms_FRCPlength_Num">'[2]AER ETL'!$C$70</definedName>
    <definedName name="dms_Header_Span">'[2]AER ETL'!$C$60</definedName>
    <definedName name="dms_InputSource">'[2]DMS input'!$C$33</definedName>
    <definedName name="dms_InputTradingName">'[2]DMS input'!$C$14</definedName>
    <definedName name="dms_JurisdictionList">'[2]AER lookups'!$E$17:$E$33</definedName>
    <definedName name="dms_LeapYear_Result">'[2]AER ETL'!$C$98</definedName>
    <definedName name="dms_LongRural_flag">'[2]AER lookups'!$AC$17:$AC$33</definedName>
    <definedName name="dms_Model">'[2]AER ETL'!$C$11</definedName>
    <definedName name="dms_Model_List">'[2]AER lookups'!$B$40:$B$49</definedName>
    <definedName name="dms_Model_Span">'[2]AER ETL'!$C$56</definedName>
    <definedName name="dms_Model_Span_List">'[2]AER lookups'!$E$40:$E$49</definedName>
    <definedName name="dms_MultiYear_Flag">'[2]AER ETL'!$C$63</definedName>
    <definedName name="dms_MultiYear_ResponseFlag">'[2]AER ETL'!$C$62</definedName>
    <definedName name="dms_PAddr1_List">'[2]AER lookups'!$U$17:$U$33</definedName>
    <definedName name="dms_PAddr2_List">'[2]AER lookups'!$V$17:$V$33</definedName>
    <definedName name="DMS_PPArevcap">#REF!</definedName>
    <definedName name="DMS_PPArevcap1">#REF!</definedName>
    <definedName name="DMS_PPArevcap2">#REF!</definedName>
    <definedName name="DMS_PPArevcap3">#REF!</definedName>
    <definedName name="DMS_PPArevcap4">#REF!</definedName>
    <definedName name="DMS_PPArevyield">#REF!</definedName>
    <definedName name="DMS_PPArevyield1">#REF!</definedName>
    <definedName name="DMS_PPArevyield2">#REF!</definedName>
    <definedName name="DMS_PPArevyield3">#REF!</definedName>
    <definedName name="DMS_PPArevyield4">#REF!</definedName>
    <definedName name="DMS_PPAwapc">#REF!</definedName>
    <definedName name="DMS_PPAwapc1">#REF!</definedName>
    <definedName name="DMS_PPAwapc2">#REF!</definedName>
    <definedName name="DMS_PPAwapc3">#REF!</definedName>
    <definedName name="DMS_PPAwapc4">#REF!</definedName>
    <definedName name="dms_PRCP_start_row">'[2]AER ETL'!$C$41</definedName>
    <definedName name="dms_PRCPlength_List">'[2]AER lookups'!$M$17:$M$33</definedName>
    <definedName name="dms_PRCPlength_Num">'[2]AER ETL'!$C$68</definedName>
    <definedName name="dms_Previous_DollarReal_year">'[2]AER ETL'!$C$52</definedName>
    <definedName name="dms_PState_List">'[2]AER lookups'!$X$17:$X$33</definedName>
    <definedName name="dms_PSuburb_List">'[2]AER lookups'!$W$17:$W$33</definedName>
    <definedName name="dms_Public_Lighting_List">'[2]AER lookups'!$AJ$17:$AJ$33</definedName>
    <definedName name="dms_Reset_final_year">'[2]AER ETL'!$C$49</definedName>
    <definedName name="dms_Reset_RYE">'[2]AER ETL'!$C$54</definedName>
    <definedName name="dms_RPT">'[2]AER ETL'!$C$23</definedName>
    <definedName name="dms_RPT_List">'[2]AER lookups'!$I$17:$I$33</definedName>
    <definedName name="dms_RPTMonth">'[2]AER ETL'!$C$30</definedName>
    <definedName name="dms_RPTMonth_List">'[2]AER lookups'!$J$17:$J$33</definedName>
    <definedName name="DMS_RSrevcap">#REF!</definedName>
    <definedName name="DMS_RSrevcap1">#REF!</definedName>
    <definedName name="DMS_RSrevcap2">#REF!</definedName>
    <definedName name="DMS_RSrevyield">#REF!</definedName>
    <definedName name="DMS_RSrevyield1">#REF!</definedName>
    <definedName name="DMS_RSrevyield2">#REF!</definedName>
    <definedName name="DMS_RSwapc">#REF!</definedName>
    <definedName name="DMS_RSwapc1">#REF!</definedName>
    <definedName name="DMS_RSwapc2">#REF!</definedName>
    <definedName name="dms_RYE_result">'[2]AER ETL'!$C$57</definedName>
    <definedName name="dms_RYE_start_row">'[2]AER ETL'!$C$42</definedName>
    <definedName name="dms_Sector_List">'[2]AER lookups'!$F$17:$F$33</definedName>
    <definedName name="dms_Segment">'[2]AER ETL'!$C$21</definedName>
    <definedName name="dms_Segment_List">'[2]AER lookups'!$G$17:$G$33</definedName>
    <definedName name="dms_Selected_Source">'[2]Business &amp; other details'!$AL$64</definedName>
    <definedName name="dms_ShortRural_flag">'[2]AER lookups'!$AB$17:$AB$33</definedName>
    <definedName name="dms_SingleYear_Model">'[2]AER ETL'!$C$72:$C$74</definedName>
    <definedName name="dms_SingleYearModel">'[2]AER ETL'!$C$75</definedName>
    <definedName name="dms_SourceList">'[2]AER NRs'!$C$14:$C$27</definedName>
    <definedName name="dms_Specified_FinalYear">'[2]AER ETL'!$C$64</definedName>
    <definedName name="dms_Specified_RYE">'[2]AER ETL'!$C$55</definedName>
    <definedName name="dms_SpecifiedYear_Span">'[2]AER ETL'!$C$59</definedName>
    <definedName name="dms_start_year">'[2]AER ETL'!$C$36</definedName>
    <definedName name="dms_State_List">'[2]AER lookups'!$S$17:$S$33</definedName>
    <definedName name="dms_Suburb_List">'[2]AER lookups'!$R$17:$R$33</definedName>
    <definedName name="dms_TradingName">'[2]Business &amp; other details'!$AL$16</definedName>
    <definedName name="dms_TradingName_List">'[2]AER lookups'!$B$17:$B$33</definedName>
    <definedName name="dms_TradingNameFull_List">'[2]AER lookups'!$C$17:$C$33</definedName>
    <definedName name="dms_Typed_Submission_Date">'[2]Business &amp; other details'!$AL$74</definedName>
    <definedName name="dms_Urban_flag">'[2]AER lookups'!$AA$17:$AA$33</definedName>
    <definedName name="dms_Worksheet_List">'[2]AER lookups'!$D$40:$D$49</definedName>
    <definedName name="dms_y1">'[2]AER lookups'!$E$73</definedName>
    <definedName name="DOMS">IF(CB_VicHub_PL_Include=TRUE,1,0)</definedName>
    <definedName name="Drpc">'[2]PTRM input'!$G$397</definedName>
    <definedName name="Drpt">'[2]PTRM input'!$G$398</definedName>
    <definedName name="Dv">'[2]PTRM input'!$G$385</definedName>
    <definedName name="ERC_Final_Calc">'[2]Equity raising costs'!$Q$54</definedName>
    <definedName name="ERC_Yr01_Inc">'[2]PTRM input'!$G$110</definedName>
    <definedName name="EssLatest">"Jan1998"</definedName>
    <definedName name="f">'[2]PTRM input'!$G$377</definedName>
    <definedName name="FRCP_final_year">'[2]AER ETL'!$C$46</definedName>
    <definedName name="FRCP_span">"2015-20"</definedName>
    <definedName name="FRCP_y1">'[2]Business &amp; other details'!$AL$42</definedName>
    <definedName name="FRCP_y10">'[2]AER lookups'!$I$63</definedName>
    <definedName name="FRCP_y11">'[2]AER lookups'!$I$64</definedName>
    <definedName name="FRCP_y12">'[2]AER lookups'!$I$65</definedName>
    <definedName name="FRCP_y13">'[2]AER lookups'!$I$66</definedName>
    <definedName name="FRCP_y14">'[2]AER lookups'!$I$67</definedName>
    <definedName name="FRCP_y15">'[2]AER lookups'!$I$68</definedName>
    <definedName name="FRCP_y2">'[2]AER lookups'!$I$55</definedName>
    <definedName name="FRCP_y3">'[2]AER lookups'!$I$56</definedName>
    <definedName name="FRCP_y4">'[2]AER lookups'!$I$57</definedName>
    <definedName name="FRCP_y5">'[2]AER lookups'!$I$58</definedName>
    <definedName name="FRCP_y6">'[2]AER lookups'!$I$59</definedName>
    <definedName name="FRCP_y7">'[2]AER lookups'!$I$60</definedName>
    <definedName name="FRCP_y8">'[2]AER lookups'!$I$61</definedName>
    <definedName name="FRCP_y9">'[2]AER lookups'!$I$62</definedName>
    <definedName name="FULLYR">15</definedName>
    <definedName name="g">'[2]PTRM input'!$G$384</definedName>
    <definedName name="GeneralManagers">'[3]AA-Rates Card'!$I$30:$I$38</definedName>
    <definedName name="Icpr">'[2]PTRM input'!$G$395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_Categories">'[3]AA-Rates Card'!$B$66:$B$73</definedName>
    <definedName name="L_Proj_Allocations">'[3]AA-Rates Card'!$B$56:$B$61</definedName>
    <definedName name="L_Rng_Labour_Rates">'[3]AA-Rates Card'!$B$27:$D$45</definedName>
    <definedName name="LACTUALS_SYTD_FBUSINESS_UNIT_VE03">"hide_r7"</definedName>
    <definedName name="LAN" hidden="1">{"Ownership",#N/A,FALSE,"Ownership";"Contents",#N/A,FALSE,"Contents"}</definedName>
    <definedName name="LU_Opt_2_Capex_Categories">#REF!</definedName>
    <definedName name="LU_Proj_GenOpt">[7]Proj_Lu!$D$45:$D$47</definedName>
    <definedName name="Mat_Type">[5]Lab_Mat!$D$32:$H$32</definedName>
    <definedName name="MenuList1">"List Box 3"</definedName>
    <definedName name="Millions">[5]Lookups!$D$30</definedName>
    <definedName name="NReg_Period">[5]START!$D$5</definedName>
    <definedName name="NSW_PL_Include">IF(CB_NSW_PL_Include=TRUE,1,0)</definedName>
    <definedName name="NvsASD">"V2003-01-31"</definedName>
    <definedName name="NvsAutoDrillOk">"VY"</definedName>
    <definedName name="NvsElapsedTime">0.000584374996833503</definedName>
    <definedName name="NvsEndTime">37659.4044688657</definedName>
    <definedName name="NvsInstSpec">"%,FBUSINESS_UNIT,TSEGMENT_STRUCTURE,NMERCH ENRGY BUSINESS"</definedName>
    <definedName name="NvsLayoutType">"M3"</definedName>
    <definedName name="NvsNplSpec">"%,X,RZF..,CZF.."</definedName>
    <definedName name="NvsPanelEffdt">"V2000-01-01"</definedName>
    <definedName name="NvsPanelSetid">"VSHARE"</definedName>
    <definedName name="NvsReqBU">"VSE07"</definedName>
    <definedName name="NvsReqBUOnly">"VN"</definedName>
    <definedName name="NvsTransLed">"VN"</definedName>
    <definedName name="NvsTreeASD">"V2003-01-31"</definedName>
    <definedName name="NvsValTbl.ACCOUNT">"GL_ACCOUNT_TBL"</definedName>
    <definedName name="NvsValTbl.AFFILIATE">"BUS_UNIT_TBL_FS"</definedName>
    <definedName name="NvsValTbl.BUSINESS_UNIT">"BUS_UNIT_TBL_GL"</definedName>
    <definedName name="NvsValTbl.CURRENCY_CD">"CURRENCY_CD_TBL"</definedName>
    <definedName name="NvsValTbl.DEPTID">"DEPARTMENT_TBL"</definedName>
    <definedName name="NvsValTbl.PROJECT_ID">"PROJECT"</definedName>
    <definedName name="NvsValTbl.PROPOSAL_ID">"BD_PROPOSAL_ID"</definedName>
    <definedName name="NvsValTbl.SCENARIO">"BD_SCENARIO_TBL"</definedName>
    <definedName name="NvsValTbl.TU_EC">"TU_EC_TBL"</definedName>
    <definedName name="NvsValTbl.TU_LOCATION">"TU_LOC_TBL"</definedName>
    <definedName name="P_0_RevCap">'[2]X factors'!$G$63</definedName>
    <definedName name="P_0_RevYld">'[2]X factors'!$G$83</definedName>
    <definedName name="P_0_WAPC">'[2]X factors'!$G$47</definedName>
    <definedName name="Pipelines_PL_Include">IF(CB_Pipelines_PL_Include=TRUE,1,0)</definedName>
    <definedName name="PRCP_final_year">'[2]AER ETL'!$C$48</definedName>
    <definedName name="PRCP_y1">'[2]AER lookups'!$E$54</definedName>
    <definedName name="PRCP_y10">'[2]AER lookups'!$E$63</definedName>
    <definedName name="PRCP_y11">'[2]AER lookups'!$E$64</definedName>
    <definedName name="PRCP_y12">'[2]AER lookups'!$E$65</definedName>
    <definedName name="PRCP_y13">'[2]AER lookups'!$E$66</definedName>
    <definedName name="PRCP_y14">'[2]AER lookups'!$E$67</definedName>
    <definedName name="PRCP_y15">'[2]AER lookups'!$E$68</definedName>
    <definedName name="PRCP_y2">'[2]AER lookups'!$E$55</definedName>
    <definedName name="PRCP_y3">'[2]AER lookups'!$E$56</definedName>
    <definedName name="PRCP_y4">'[2]AER lookups'!$E$57</definedName>
    <definedName name="PRCP_y5">'[2]AER lookups'!$E$58</definedName>
    <definedName name="PRCP_y6">'[2]AER lookups'!$E$59</definedName>
    <definedName name="PRCP_y7">'[2]AER lookups'!$E$60</definedName>
    <definedName name="PRCP_y8">'[2]AER lookups'!$E$61</definedName>
    <definedName name="PRCP_y9">'[2]AER lookups'!$E$62</definedName>
    <definedName name="RAB">'[2]PTRM input'!$J$57</definedName>
    <definedName name="RCP_1to5">"2015-16 to 2019-20"</definedName>
    <definedName name="rCubeName">"spa-tm1-prod:Reg Allocation Reporting"</definedName>
    <definedName name="Reg_Period_Length">'[2]PTRM input'!$R$7</definedName>
    <definedName name="RIN_Asset_Cat_Network">[5]Lab_Mat!$C$6:$C$24</definedName>
    <definedName name="RIN_Asset_Cat_Non_Ntwk">[5]Lab_Mat!$C$25:$C$28</definedName>
    <definedName name="rvanilla01">[2]WACC!$G$19</definedName>
    <definedName name="rvanilla02">[2]WACC!$H$19</definedName>
    <definedName name="rvanilla03">[2]WACC!$I$19</definedName>
    <definedName name="rvanilla04">[2]WACC!$J$19</definedName>
    <definedName name="rvanilla05">[2]WACC!$K$19</definedName>
    <definedName name="rvanilla06">[2]WACC!$L$19</definedName>
    <definedName name="rvanilla07">[2]WACC!$M$19</definedName>
    <definedName name="rvanilla08">[2]WACC!$N$19</definedName>
    <definedName name="rvanilla09">[2]WACC!$O$19</definedName>
    <definedName name="rvanilla10">[2]WACC!$P$19</definedName>
    <definedName name="s">'[8]AA-Rates Card'!$B$15:$B$17</definedName>
    <definedName name="Seo">'[2]PTRM input'!$G$396</definedName>
    <definedName name="Stub">[5]START!$F$13</definedName>
    <definedName name="Sub_Start_Years">[3]Config!$L$3:$L$603</definedName>
    <definedName name="TableName">"Dummy"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Thousands">[5]Lookups!$D$31</definedName>
    <definedName name="TM1REBUILDOPTION">1</definedName>
    <definedName name="TOOLBAR_NAME">"Auto1_Tools"</definedName>
    <definedName name="TS_First_Fin_Yr">[7]Project_Inputs!$H$15</definedName>
    <definedName name="TYr">"TY - YTD"</definedName>
    <definedName name="UED_PL_Include">IF(CB_UED_PL_Include=TRUE,1,0)</definedName>
    <definedName name="UOM">'[9]AA-Rates Card'!$B$77:$B$80</definedName>
    <definedName name="vanilla01">[2]WACC!$G$18</definedName>
    <definedName name="vanilla02">[2]WACC!$H$18</definedName>
    <definedName name="vanilla03">[2]WACC!$I$18</definedName>
    <definedName name="vanilla04">[2]WACC!$J$18</definedName>
    <definedName name="vanilla05">[2]WACC!$K$18</definedName>
    <definedName name="vanilla06">[2]WACC!$L$18</definedName>
    <definedName name="vanilla07">[2]WACC!$M$18</definedName>
    <definedName name="vanilla08">[2]WACC!$N$18</definedName>
    <definedName name="vanilla09">[2]WACC!$O$18</definedName>
    <definedName name="vanilla10">[2]WACC!$P$18</definedName>
    <definedName name="Version">"Actual"</definedName>
    <definedName name="VicHub_PL_Include">IF(CB_VicHub_PL_Include=TRUE,1,0)</definedName>
    <definedName name="w">IF(CB_VicHub_PL_Include=TRUE,1,0)</definedName>
    <definedName name="W_Rng_Business_units">'[3]AA-Rates Card'!$B$15:$B$17</definedName>
    <definedName name="W_Rng_Labour_Types">'[3]AA-Rates Card'!$B$27:$B$45</definedName>
    <definedName name="W_Rng_UOM_Codes">'[3]AA-Rates Card'!$B$76:$B$79</definedName>
    <definedName name="WorkCode">"Total Work Codes"</definedName>
    <definedName name="wrn.App._.Custodians." hidden="1">{"Ownership",#N/A,FALSE,"Ownership";"Contents",#N/A,FALSE,"Contents"}</definedName>
    <definedName name="X_02_RevCap">'[2]X factors'!$H$63</definedName>
    <definedName name="X_02_RevYld">'[2]X factors'!$H$83</definedName>
    <definedName name="X_02_WAPC">'[2]X factors'!$H$47</definedName>
    <definedName name="X_03_RevCap">'[2]X factors'!$I$63</definedName>
    <definedName name="X_03_RevYld">'[2]X factors'!$I$83</definedName>
    <definedName name="X_03_WAPC">'[2]X factors'!$I$47</definedName>
    <definedName name="X_04_RevCap">'[2]X factors'!$J$63</definedName>
    <definedName name="X_04_RevYld">'[2]X factors'!$J$83</definedName>
    <definedName name="X_04_WAPC">'[2]X factors'!$J$47</definedName>
    <definedName name="X_05_RevCap">'[2]X factors'!$K$63</definedName>
    <definedName name="X_05_RevYld">'[2]X factors'!$K$83</definedName>
    <definedName name="X_05_WAPC">'[2]X factors'!$K$47</definedName>
    <definedName name="X_06_RevCap">'[2]X factors'!$L$63</definedName>
    <definedName name="X_06_RevYld">'[2]X factors'!$L$83</definedName>
    <definedName name="X_06_WAPC">'[2]X factors'!$L$47</definedName>
    <definedName name="X_07_RevCap">'[2]X factors'!$M$63</definedName>
    <definedName name="X_07_RevYld">'[2]X factors'!$M$83</definedName>
    <definedName name="X_07_WAPC">'[2]X factors'!$M$47</definedName>
    <definedName name="X_08_RevCap">'[2]X factors'!$N$63</definedName>
    <definedName name="X_08_RevYld">'[2]X factors'!$N$83</definedName>
    <definedName name="X_08_WAPC">'[2]X factors'!$N$47</definedName>
    <definedName name="X_09_RevCap">'[2]X factors'!$O$63</definedName>
    <definedName name="X_09_RevYld">'[2]X factors'!$O$83</definedName>
    <definedName name="X_09_WAPC">'[2]X factors'!$O$47</definedName>
    <definedName name="X_10_RevCap">'[2]X factors'!$P$63</definedName>
    <definedName name="X_10_RevYld">'[2]X factors'!$P$83</definedName>
    <definedName name="X_10_WAPC">'[2]X factors'!$P$47</definedName>
    <definedName name="YEE">16</definedName>
    <definedName name="Yr_1">[5]START!$G$13</definedName>
    <definedName name="Yr_2">[5]START!$H$13</definedName>
    <definedName name="Yr_3">[5]START!$I$13</definedName>
    <definedName name="Yr_4">[5]START!$J$13</definedName>
    <definedName name="Yr_5">[5]START!$K$13</definedName>
    <definedName name="YTD">15</definedName>
    <definedName name="YTDC">14</definedName>
    <definedName name="zzzz">'[3]AA-Rates Card'!$B$76:$B$79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9" l="1"/>
  <c r="E27" i="12" l="1"/>
  <c r="E34" i="12"/>
  <c r="AE34" i="12"/>
  <c r="AE35" i="12"/>
  <c r="E35" i="12"/>
  <c r="O20" i="12" l="1"/>
  <c r="O18" i="12"/>
  <c r="AE20" i="12"/>
  <c r="AE18" i="12"/>
  <c r="U17" i="12"/>
  <c r="E17" i="12"/>
  <c r="E19" i="12" s="1"/>
  <c r="E13" i="12"/>
  <c r="E12" i="12" l="1"/>
  <c r="X6" i="12"/>
  <c r="F13" i="12" l="1"/>
  <c r="F50" i="12"/>
  <c r="E21" i="12" s="1"/>
  <c r="E20" i="12" l="1"/>
  <c r="F17" i="12" s="1"/>
  <c r="E18" i="9"/>
  <c r="G50" i="12"/>
  <c r="H50" i="12" s="1"/>
  <c r="U18" i="9"/>
  <c r="O47" i="12"/>
  <c r="N47" i="12"/>
  <c r="M47" i="12"/>
  <c r="L47" i="12"/>
  <c r="K47" i="12"/>
  <c r="J47" i="12"/>
  <c r="O27" i="12"/>
  <c r="O34" i="12" s="1"/>
  <c r="U19" i="12"/>
  <c r="U13" i="12"/>
  <c r="U21" i="12" s="1"/>
  <c r="U12" i="12"/>
  <c r="U20" i="12" s="1"/>
  <c r="V17" i="12" s="1"/>
  <c r="AD9" i="12"/>
  <c r="AD4" i="12" s="1"/>
  <c r="AC9" i="12"/>
  <c r="AB9" i="12"/>
  <c r="AA9" i="12"/>
  <c r="Z9" i="12"/>
  <c r="AC8" i="12"/>
  <c r="AB8" i="12"/>
  <c r="AA8" i="12"/>
  <c r="Z8" i="12"/>
  <c r="Y8" i="12"/>
  <c r="AB7" i="12"/>
  <c r="AA7" i="12"/>
  <c r="Z7" i="12"/>
  <c r="Y7" i="12"/>
  <c r="X7" i="12"/>
  <c r="AA6" i="12"/>
  <c r="Z6" i="12"/>
  <c r="Y6" i="12"/>
  <c r="W6" i="12"/>
  <c r="Z5" i="12"/>
  <c r="Y5" i="12"/>
  <c r="X5" i="12"/>
  <c r="W5" i="12"/>
  <c r="V5" i="12"/>
  <c r="V4" i="12" s="1"/>
  <c r="V18" i="12" s="1"/>
  <c r="J5" i="12"/>
  <c r="J4" i="12" s="1"/>
  <c r="I5" i="12"/>
  <c r="I4" i="12" s="1"/>
  <c r="H5" i="12"/>
  <c r="H4" i="12" s="1"/>
  <c r="G5" i="12"/>
  <c r="G4" i="12" s="1"/>
  <c r="G18" i="12" s="1"/>
  <c r="F5" i="12"/>
  <c r="F4" i="12" s="1"/>
  <c r="F18" i="12" s="1"/>
  <c r="N4" i="12"/>
  <c r="M4" i="12"/>
  <c r="L4" i="12"/>
  <c r="K4" i="12"/>
  <c r="F21" i="12" l="1"/>
  <c r="F27" i="12" s="1"/>
  <c r="I50" i="12"/>
  <c r="H18" i="12" s="1"/>
  <c r="G18" i="9"/>
  <c r="W18" i="9"/>
  <c r="F18" i="9"/>
  <c r="V18" i="9"/>
  <c r="W4" i="12"/>
  <c r="W18" i="12" s="1"/>
  <c r="AC4" i="12"/>
  <c r="X4" i="12"/>
  <c r="AB4" i="12"/>
  <c r="Y4" i="12"/>
  <c r="Z4" i="12"/>
  <c r="AA4" i="12"/>
  <c r="F12" i="12"/>
  <c r="F20" i="12" s="1"/>
  <c r="G17" i="12" s="1"/>
  <c r="V12" i="12"/>
  <c r="V20" i="12" s="1"/>
  <c r="W17" i="12" s="1"/>
  <c r="U27" i="12"/>
  <c r="U35" i="12" s="1"/>
  <c r="U26" i="12"/>
  <c r="U34" i="12" s="1"/>
  <c r="O28" i="12"/>
  <c r="V13" i="12"/>
  <c r="V21" i="12" s="1"/>
  <c r="X18" i="12" l="1"/>
  <c r="J50" i="12"/>
  <c r="I18" i="12" s="1"/>
  <c r="H18" i="9"/>
  <c r="X18" i="9"/>
  <c r="G13" i="12"/>
  <c r="G21" i="12" s="1"/>
  <c r="G12" i="12"/>
  <c r="G20" i="12" s="1"/>
  <c r="H17" i="12" s="1"/>
  <c r="W13" i="12"/>
  <c r="W21" i="12" s="1"/>
  <c r="W12" i="12"/>
  <c r="Y18" i="12" l="1"/>
  <c r="H13" i="12"/>
  <c r="H21" i="12" s="1"/>
  <c r="H12" i="12"/>
  <c r="H20" i="12" s="1"/>
  <c r="I17" i="12" s="1"/>
  <c r="X12" i="12"/>
  <c r="X20" i="12" s="1"/>
  <c r="Y17" i="12" s="1"/>
  <c r="W20" i="12"/>
  <c r="X17" i="12" s="1"/>
  <c r="K50" i="12"/>
  <c r="I18" i="9"/>
  <c r="Y18" i="9"/>
  <c r="X13" i="12"/>
  <c r="X21" i="12" s="1"/>
  <c r="I13" i="12"/>
  <c r="I21" i="12" s="1"/>
  <c r="I12" i="12"/>
  <c r="I20" i="12" s="1"/>
  <c r="J17" i="12" s="1"/>
  <c r="Y12" i="12"/>
  <c r="Y20" i="12" s="1"/>
  <c r="Z17" i="12" s="1"/>
  <c r="J18" i="12" l="1"/>
  <c r="Z18" i="12"/>
  <c r="Y13" i="12"/>
  <c r="Y21" i="12" s="1"/>
  <c r="L50" i="12"/>
  <c r="Z18" i="9"/>
  <c r="J18" i="9"/>
  <c r="J13" i="12"/>
  <c r="J21" i="12" s="1"/>
  <c r="J12" i="12"/>
  <c r="J20" i="12" s="1"/>
  <c r="K17" i="12" s="1"/>
  <c r="Z12" i="12"/>
  <c r="Z20" i="12" s="1"/>
  <c r="AA17" i="12" s="1"/>
  <c r="Z13" i="12"/>
  <c r="Z21" i="12" s="1"/>
  <c r="U17" i="9"/>
  <c r="K18" i="12" l="1"/>
  <c r="AA18" i="12"/>
  <c r="M50" i="12"/>
  <c r="AA18" i="9"/>
  <c r="K18" i="9"/>
  <c r="K12" i="12"/>
  <c r="K20" i="12" s="1"/>
  <c r="L17" i="12" s="1"/>
  <c r="K13" i="12"/>
  <c r="K21" i="12" s="1"/>
  <c r="AA13" i="12"/>
  <c r="AA21" i="12" s="1"/>
  <c r="AA12" i="12"/>
  <c r="AA20" i="12" s="1"/>
  <c r="AB17" i="12" s="1"/>
  <c r="F19" i="12"/>
  <c r="V27" i="12"/>
  <c r="E17" i="9"/>
  <c r="U16" i="9"/>
  <c r="U15" i="9"/>
  <c r="L18" i="12" l="1"/>
  <c r="AB18" i="12"/>
  <c r="N50" i="12"/>
  <c r="AB18" i="9"/>
  <c r="L18" i="9"/>
  <c r="V19" i="12"/>
  <c r="V17" i="9" s="1"/>
  <c r="E28" i="12"/>
  <c r="E15" i="9"/>
  <c r="V26" i="12"/>
  <c r="V34" i="12" s="1"/>
  <c r="V35" i="12"/>
  <c r="V16" i="9" s="1"/>
  <c r="AB12" i="12"/>
  <c r="AB20" i="12" s="1"/>
  <c r="AC17" i="12" s="1"/>
  <c r="AB13" i="12"/>
  <c r="AB21" i="12" s="1"/>
  <c r="L13" i="12"/>
  <c r="L21" i="12" s="1"/>
  <c r="L12" i="12"/>
  <c r="L20" i="12" s="1"/>
  <c r="M17" i="12" s="1"/>
  <c r="U19" i="9"/>
  <c r="U20" i="9" s="1"/>
  <c r="M18" i="12" l="1"/>
  <c r="AC18" i="12"/>
  <c r="O50" i="12"/>
  <c r="AC18" i="9"/>
  <c r="M18" i="9"/>
  <c r="AC13" i="12"/>
  <c r="AC21" i="12" s="1"/>
  <c r="AC12" i="12"/>
  <c r="AC20" i="12" s="1"/>
  <c r="AD17" i="12" s="1"/>
  <c r="W19" i="12"/>
  <c r="W17" i="9" s="1"/>
  <c r="G19" i="12"/>
  <c r="G17" i="9" s="1"/>
  <c r="V15" i="9"/>
  <c r="V19" i="9" s="1"/>
  <c r="V20" i="9" s="1"/>
  <c r="W26" i="12"/>
  <c r="W27" i="12"/>
  <c r="M12" i="12"/>
  <c r="M20" i="12" s="1"/>
  <c r="N17" i="12" s="1"/>
  <c r="M13" i="12"/>
  <c r="M21" i="12" s="1"/>
  <c r="F28" i="12"/>
  <c r="F35" i="12" s="1"/>
  <c r="F34" i="12"/>
  <c r="F17" i="9"/>
  <c r="W34" i="12" l="1"/>
  <c r="W15" i="9" s="1"/>
  <c r="AD18" i="12"/>
  <c r="N18" i="12"/>
  <c r="AD18" i="9"/>
  <c r="N18" i="9"/>
  <c r="E16" i="9"/>
  <c r="E19" i="9" s="1"/>
  <c r="E20" i="9" s="1"/>
  <c r="W35" i="12"/>
  <c r="W16" i="9" s="1"/>
  <c r="N12" i="12"/>
  <c r="N20" i="12" s="1"/>
  <c r="O17" i="12" s="1"/>
  <c r="N13" i="12"/>
  <c r="N21" i="12" s="1"/>
  <c r="N27" i="12" s="1"/>
  <c r="G27" i="12"/>
  <c r="G34" i="12" s="1"/>
  <c r="G15" i="9" s="1"/>
  <c r="G28" i="12"/>
  <c r="X27" i="12"/>
  <c r="X35" i="12" s="1"/>
  <c r="X26" i="12"/>
  <c r="X34" i="12" s="1"/>
  <c r="X19" i="12"/>
  <c r="H19" i="12"/>
  <c r="H17" i="9" s="1"/>
  <c r="AD12" i="12"/>
  <c r="AD20" i="12" s="1"/>
  <c r="AE17" i="12" s="1"/>
  <c r="AD13" i="12"/>
  <c r="AD21" i="12" s="1"/>
  <c r="F15" i="9"/>
  <c r="W19" i="9" l="1"/>
  <c r="W20" i="9" s="1"/>
  <c r="G35" i="12"/>
  <c r="I19" i="12"/>
  <c r="I17" i="9" s="1"/>
  <c r="Y19" i="12"/>
  <c r="Y17" i="9" s="1"/>
  <c r="Y27" i="12"/>
  <c r="Y35" i="12" s="1"/>
  <c r="Y16" i="9" s="1"/>
  <c r="Y26" i="12"/>
  <c r="Y34" i="12" s="1"/>
  <c r="Y15" i="9" s="1"/>
  <c r="AE13" i="12"/>
  <c r="AE21" i="12" s="1"/>
  <c r="X17" i="9"/>
  <c r="H27" i="12"/>
  <c r="H34" i="12" s="1"/>
  <c r="H28" i="12"/>
  <c r="X15" i="9"/>
  <c r="O13" i="12"/>
  <c r="O21" i="12" s="1"/>
  <c r="X16" i="9"/>
  <c r="F16" i="9"/>
  <c r="F19" i="9" s="1"/>
  <c r="F20" i="9" s="1"/>
  <c r="Y22" i="9" l="1"/>
  <c r="X19" i="9"/>
  <c r="X20" i="9" s="1"/>
  <c r="H35" i="12"/>
  <c r="Z27" i="12"/>
  <c r="Z35" i="12" s="1"/>
  <c r="Z16" i="9" s="1"/>
  <c r="Z26" i="12"/>
  <c r="J19" i="12"/>
  <c r="J17" i="9" s="1"/>
  <c r="Z19" i="12"/>
  <c r="Z17" i="9" s="1"/>
  <c r="I28" i="12"/>
  <c r="I27" i="12"/>
  <c r="I34" i="12" s="1"/>
  <c r="G16" i="9"/>
  <c r="G19" i="9" s="1"/>
  <c r="G20" i="9" s="1"/>
  <c r="Y19" i="9"/>
  <c r="Y20" i="9" s="1"/>
  <c r="H15" i="9"/>
  <c r="Z34" i="12" l="1"/>
  <c r="Z15" i="9" s="1"/>
  <c r="Z19" i="9" s="1"/>
  <c r="Z20" i="9" s="1"/>
  <c r="AA26" i="12"/>
  <c r="AA34" i="12" s="1"/>
  <c r="AA15" i="9" s="1"/>
  <c r="AA27" i="12"/>
  <c r="AA35" i="12" s="1"/>
  <c r="AA16" i="9" s="1"/>
  <c r="K19" i="12"/>
  <c r="K17" i="9" s="1"/>
  <c r="AA19" i="12"/>
  <c r="AA17" i="9" s="1"/>
  <c r="J27" i="12"/>
  <c r="J34" i="12" s="1"/>
  <c r="J28" i="12"/>
  <c r="I35" i="12"/>
  <c r="I16" i="9" s="1"/>
  <c r="I15" i="9"/>
  <c r="H16" i="9"/>
  <c r="H19" i="9" s="1"/>
  <c r="H20" i="9" s="1"/>
  <c r="I22" i="9" l="1"/>
  <c r="Y23" i="9"/>
  <c r="L19" i="12"/>
  <c r="L17" i="9" s="1"/>
  <c r="AB19" i="12"/>
  <c r="AB17" i="9" s="1"/>
  <c r="J35" i="12"/>
  <c r="AB26" i="12"/>
  <c r="AB34" i="12" s="1"/>
  <c r="AB15" i="9" s="1"/>
  <c r="AB27" i="12"/>
  <c r="AB35" i="12" s="1"/>
  <c r="AB16" i="9" s="1"/>
  <c r="K28" i="12"/>
  <c r="K27" i="12"/>
  <c r="K34" i="12" s="1"/>
  <c r="K15" i="9" s="1"/>
  <c r="AA19" i="9"/>
  <c r="AA20" i="9" s="1"/>
  <c r="I19" i="9"/>
  <c r="I20" i="9" s="1"/>
  <c r="J15" i="9"/>
  <c r="AC26" i="12" l="1"/>
  <c r="AC27" i="12"/>
  <c r="AC35" i="12" s="1"/>
  <c r="AC16" i="9" s="1"/>
  <c r="L27" i="12"/>
  <c r="L34" i="12" s="1"/>
  <c r="L28" i="12"/>
  <c r="L35" i="12" s="1"/>
  <c r="M19" i="12"/>
  <c r="M17" i="9" s="1"/>
  <c r="AC19" i="12"/>
  <c r="K35" i="12"/>
  <c r="J16" i="9"/>
  <c r="J19" i="9" s="1"/>
  <c r="J20" i="9" s="1"/>
  <c r="AB19" i="9"/>
  <c r="AB20" i="9" s="1"/>
  <c r="AC34" i="12" l="1"/>
  <c r="AC15" i="9" s="1"/>
  <c r="I23" i="9"/>
  <c r="AD27" i="12"/>
  <c r="AD35" i="12" s="1"/>
  <c r="AD26" i="12"/>
  <c r="AD34" i="12" s="1"/>
  <c r="M27" i="12"/>
  <c r="M28" i="12"/>
  <c r="L16" i="9"/>
  <c r="N19" i="12"/>
  <c r="AD19" i="12"/>
  <c r="AE19" i="12"/>
  <c r="O19" i="12"/>
  <c r="K16" i="9"/>
  <c r="K19" i="9" s="1"/>
  <c r="K20" i="9" s="1"/>
  <c r="AC17" i="9"/>
  <c r="L15" i="9"/>
  <c r="M34" i="12" l="1"/>
  <c r="M15" i="9" s="1"/>
  <c r="AC19" i="9"/>
  <c r="AC20" i="9" s="1"/>
  <c r="AD17" i="9"/>
  <c r="N34" i="12"/>
  <c r="N28" i="12"/>
  <c r="N35" i="12" s="1"/>
  <c r="M35" i="12"/>
  <c r="L19" i="9"/>
  <c r="L20" i="9" s="1"/>
  <c r="AD15" i="9"/>
  <c r="AD16" i="9"/>
  <c r="N17" i="9"/>
  <c r="AD22" i="9" l="1"/>
  <c r="N15" i="9"/>
  <c r="M16" i="9"/>
  <c r="M19" i="9" s="1"/>
  <c r="M20" i="9" s="1"/>
  <c r="AD19" i="9"/>
  <c r="AD20" i="9" s="1"/>
  <c r="N16" i="9" l="1"/>
  <c r="AD23" i="9" l="1"/>
  <c r="N19" i="9"/>
  <c r="N20" i="9" s="1"/>
  <c r="N22" i="9"/>
  <c r="C30" i="9" s="1"/>
  <c r="N23" i="9" l="1"/>
  <c r="C31" i="9" l="1"/>
</calcChain>
</file>

<file path=xl/sharedStrings.xml><?xml version="1.0" encoding="utf-8"?>
<sst xmlns="http://schemas.openxmlformats.org/spreadsheetml/2006/main" count="119" uniqueCount="50">
  <si>
    <t>Opex</t>
  </si>
  <si>
    <t>Capex</t>
  </si>
  <si>
    <t>2021-22</t>
  </si>
  <si>
    <t>2022-23</t>
  </si>
  <si>
    <t>2023-24</t>
  </si>
  <si>
    <t>2024-25</t>
  </si>
  <si>
    <t>2025-26</t>
  </si>
  <si>
    <t>Return of Capital (regulatory depreciation)</t>
  </si>
  <si>
    <t>Actual - full spend and profile</t>
  </si>
  <si>
    <t>real 2021</t>
  </si>
  <si>
    <t>nominal</t>
  </si>
  <si>
    <t>2026-27</t>
  </si>
  <si>
    <t>2027-28</t>
  </si>
  <si>
    <t>2028-29</t>
  </si>
  <si>
    <t>2029-30</t>
  </si>
  <si>
    <t>2030-31</t>
  </si>
  <si>
    <t>Revenue</t>
  </si>
  <si>
    <t>Allowed revenue</t>
  </si>
  <si>
    <t xml:space="preserve">Allowance </t>
  </si>
  <si>
    <t>Return on Equity</t>
  </si>
  <si>
    <t>Return on Debt</t>
  </si>
  <si>
    <t>Revenue current period</t>
  </si>
  <si>
    <t>Revenue total</t>
  </si>
  <si>
    <t>Revenue difference</t>
  </si>
  <si>
    <t>Real Straight-line Depreciation</t>
  </si>
  <si>
    <t>Real residual RAB (end period)</t>
  </si>
  <si>
    <t>Real residual RAB (start period)</t>
  </si>
  <si>
    <t>Inflation on Opening RAB</t>
  </si>
  <si>
    <t>Nominal Straight-line Depreciation</t>
  </si>
  <si>
    <t>Nominal Regulatory Depreciation</t>
  </si>
  <si>
    <t>Nominal Residual RAB (end period)</t>
  </si>
  <si>
    <t>RAB (start period)</t>
  </si>
  <si>
    <t xml:space="preserve"> - Equity</t>
  </si>
  <si>
    <t xml:space="preserve"> - Debt</t>
  </si>
  <si>
    <t>Revenue Building Blocks</t>
  </si>
  <si>
    <t>Return on Capital</t>
  </si>
  <si>
    <t>RoD</t>
  </si>
  <si>
    <t>Real 2021</t>
  </si>
  <si>
    <t>Convert to 2026-31 PTRM ($2026$)</t>
  </si>
  <si>
    <t xml:space="preserve">Real 2026 $ </t>
  </si>
  <si>
    <t>Link to PTRM revenue adjustment in year 2026-27</t>
  </si>
  <si>
    <t>Assumptions</t>
  </si>
  <si>
    <t>Nominal</t>
  </si>
  <si>
    <t>Total (10 years due to 5 year asset life of innovation capex)</t>
  </si>
  <si>
    <t>Nominal Residual RAB (start period)</t>
  </si>
  <si>
    <t>Inflation Assumption (CPI % increase)</t>
  </si>
  <si>
    <t>Cumulative Inflation Index (CPI end period)</t>
  </si>
  <si>
    <t>Actual</t>
  </si>
  <si>
    <t>Forecast</t>
  </si>
  <si>
    <t>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</si>
</sst>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"/>
    <numFmt numFmtId="167" formatCode="0.000"/>
    <numFmt numFmtId="168" formatCode="0.0"/>
    <numFmt numFmtId="169" formatCode="0.0%"/>
    <numFmt numFmtId="170" formatCode="0.00000000"/>
    <numFmt numFmtId="171" formatCode="_-* #,##0_-;\-* #,##0_-;_-* &quot;-&quot;??_-;_-@_-"/>
    <numFmt numFmtId="173" formatCode="0.0000000"/>
    <numFmt numFmtId="175" formatCode="0.000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9"/>
      <name val="Aptos Narrow"/>
      <family val="2"/>
      <scheme val="minor"/>
    </font>
    <font>
      <sz val="11"/>
      <color theme="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2" fontId="0" fillId="0" borderId="0" xfId="0" applyNumberFormat="1"/>
    <xf numFmtId="9" fontId="0" fillId="0" borderId="0" xfId="0" applyNumberFormat="1"/>
    <xf numFmtId="0" fontId="1" fillId="2" borderId="0" xfId="0" applyFont="1" applyFill="1"/>
    <xf numFmtId="0" fontId="0" fillId="2" borderId="0" xfId="0" applyFill="1"/>
    <xf numFmtId="166" fontId="0" fillId="0" borderId="0" xfId="0" applyNumberFormat="1"/>
    <xf numFmtId="2" fontId="0" fillId="2" borderId="0" xfId="0" applyNumberFormat="1" applyFill="1"/>
    <xf numFmtId="167" fontId="0" fillId="0" borderId="0" xfId="0" applyNumberFormat="1"/>
    <xf numFmtId="168" fontId="0" fillId="0" borderId="0" xfId="0" applyNumberFormat="1"/>
    <xf numFmtId="0" fontId="6" fillId="0" borderId="0" xfId="0" applyFont="1"/>
    <xf numFmtId="168" fontId="6" fillId="0" borderId="0" xfId="0" applyNumberFormat="1" applyFont="1"/>
    <xf numFmtId="0" fontId="0" fillId="3" borderId="0" xfId="0" applyFill="1"/>
    <xf numFmtId="2" fontId="0" fillId="3" borderId="0" xfId="0" applyNumberFormat="1" applyFill="1"/>
    <xf numFmtId="0" fontId="7" fillId="0" borderId="0" xfId="0" applyFont="1"/>
    <xf numFmtId="169" fontId="7" fillId="0" borderId="0" xfId="6" applyNumberFormat="1" applyFont="1"/>
    <xf numFmtId="9" fontId="7" fillId="0" borderId="0" xfId="6" applyFont="1"/>
    <xf numFmtId="9" fontId="7" fillId="0" borderId="0" xfId="0" applyNumberFormat="1" applyFont="1"/>
    <xf numFmtId="10" fontId="7" fillId="0" borderId="0" xfId="0" applyNumberFormat="1" applyFont="1"/>
    <xf numFmtId="2" fontId="1" fillId="0" borderId="0" xfId="0" applyNumberFormat="1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10" fontId="0" fillId="0" borderId="0" xfId="0" applyNumberFormat="1"/>
    <xf numFmtId="170" fontId="0" fillId="0" borderId="0" xfId="0" applyNumberFormat="1"/>
    <xf numFmtId="43" fontId="0" fillId="0" borderId="0" xfId="8" applyFont="1"/>
    <xf numFmtId="171" fontId="0" fillId="0" borderId="0" xfId="8" applyNumberFormat="1" applyFont="1"/>
    <xf numFmtId="2" fontId="0" fillId="0" borderId="0" xfId="0" applyNumberFormat="1" applyFill="1"/>
    <xf numFmtId="0" fontId="9" fillId="0" borderId="0" xfId="0" applyFont="1"/>
    <xf numFmtId="0" fontId="7" fillId="0" borderId="0" xfId="0" applyFont="1" applyFill="1"/>
    <xf numFmtId="9" fontId="7" fillId="0" borderId="0" xfId="6" applyFont="1" applyFill="1"/>
    <xf numFmtId="0" fontId="10" fillId="2" borderId="0" xfId="0" applyFont="1" applyFill="1" applyAlignment="1">
      <alignment horizontal="right"/>
    </xf>
    <xf numFmtId="0" fontId="11" fillId="0" borderId="0" xfId="0" applyFont="1"/>
    <xf numFmtId="2" fontId="10" fillId="2" borderId="0" xfId="0" applyNumberFormat="1" applyFont="1" applyFill="1"/>
    <xf numFmtId="0" fontId="10" fillId="2" borderId="0" xfId="0" applyFont="1" applyFill="1"/>
    <xf numFmtId="168" fontId="11" fillId="2" borderId="0" xfId="0" applyNumberFormat="1" applyFont="1" applyFill="1"/>
    <xf numFmtId="0" fontId="11" fillId="2" borderId="0" xfId="0" applyFont="1" applyFill="1"/>
    <xf numFmtId="168" fontId="10" fillId="2" borderId="0" xfId="0" applyNumberFormat="1" applyFont="1" applyFill="1"/>
    <xf numFmtId="2" fontId="0" fillId="0" borderId="1" xfId="0" applyNumberFormat="1" applyFill="1" applyBorder="1"/>
    <xf numFmtId="175" fontId="0" fillId="0" borderId="0" xfId="0" applyNumberFormat="1"/>
    <xf numFmtId="173" fontId="0" fillId="0" borderId="0" xfId="0" applyNumberFormat="1"/>
  </cellXfs>
  <cellStyles count="9">
    <cellStyle name="Comma" xfId="8" builtinId="3"/>
    <cellStyle name="Comma 2" xfId="3" xr:uid="{BFC9FF86-5843-49C4-8CC4-D8265FD594FE}"/>
    <cellStyle name="Currency 2" xfId="4" xr:uid="{2DD04D9A-2EC3-4D14-B3A6-3C31126AC207}"/>
    <cellStyle name="Normal" xfId="0" builtinId="0"/>
    <cellStyle name="Normal 2" xfId="1" xr:uid="{3DA68154-B0C6-4626-A88C-F8978022C850}"/>
    <cellStyle name="Normal 3" xfId="5" xr:uid="{B70ACC04-2D28-4250-8E07-5D7414D15681}"/>
    <cellStyle name="Percent" xfId="6" builtinId="5"/>
    <cellStyle name="Percent 2" xfId="2" xr:uid="{04189B55-115E-4E8A-88A0-A2F2A00F4097}"/>
    <cellStyle name="Percent 2 2" xfId="7" xr:uid="{AC7B7F3F-80C1-4A29-B75C-591C8E68EA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DATE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pausnet-my.sharepoint.com/personal/eliza_cochrane_ausnetservices_com_au/Documents/Documents/EDPR/AER%20-%20AusNet%20Services%20electricity%20distribution%20PTRM%20-%202024-25%20RoD%20update%20-%202%20periods.xlsm" TargetMode="External"/><Relationship Id="rId1" Type="http://schemas.openxmlformats.org/officeDocument/2006/relationships/externalLinkPath" Target="https://spausnet-my.sharepoint.com/personal/eliza_cochrane_ausnetservices_com_au/Documents/Documents/EDPR/AER%20-%20AusNet%20Services%20electricity%20distribution%20PTRM%20-%202024-25%20RoD%20update%20-%202%20period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ites.au.deloitte.com/C/CON2101-AusNetEDPR/Documents/WP2/3.0%20Working%20Documents/2.0%20Cost%20Model/2ndCut_%20EDPR%20CY21-25%20Cost%20Model%20v0.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ject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ochran\Downloads\AER%20-%20Final%20Decision%20-%20AusNet%20Services%20distribution%20determination-%202021&#8211;26%20-%20Capex%20model%20-%20April%202021.xlsx" TargetMode="External"/><Relationship Id="rId1" Type="http://schemas.openxmlformats.org/officeDocument/2006/relationships/externalLinkPath" Target="file:///C:\Users\ecochran\Downloads\AER%20-%20Final%20Decision%20-%20AusNet%20Services%20distribution%20determination-%202021&#8211;26%20-%20Capex%20model%20-%20April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zgottlieb.AU\Documents\Engagement\AusNet%20Services\WP2\Program%20Briefs\IM\EDPR%20CY21-25%20Cost%20Mode-%20IM%20v02.xlsx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pausnet-my.sharepoint.com/personal/eliza_cochrane_ausnetservices_com_au/Documents/Backstop%20Mechanism%20Cost%20Pass%20Through%20Application/Supporting%20Info/Stage%202/Final/Copy%20of%20HX-0013735%20Solar%20Emergency%20Backstop%20NPV%20_CPG_Reviewed%20v1.4.xlsm" TargetMode="External"/><Relationship Id="rId2" Type="http://schemas.microsoft.com/office/2019/04/relationships/externalLinkLongPath" Target="https://spausnet-my.sharepoint.com/personal/eliza_cochrane_ausnetservices_com_au/Documents/Backstop%20Mechanism%20Cost%20Pass%20Through%20Application/Attatchments%20for%20the%20AER/1.%20Models/Supporting%20Info/Stage%202/Final/Copy%20of%20HX-0013735%20Solar%20Emergency%20Backstop%20NPV%20_CPG_Reviewed%20v1.4.xlsm?EA2C3D1F" TargetMode="External"/><Relationship Id="rId1" Type="http://schemas.openxmlformats.org/officeDocument/2006/relationships/externalLinkPath" Target="file:///\\EA2C3D1F\Copy%20of%20HX-0013735%20Solar%20Emergency%20Backstop%20NPV%20_CPG_Reviewed%20v1.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/CON2101-AusNetEDPR/Documents/WP2/3.0%20Working%20Documents/2.0%20Cost%20Model/2ndCut_%20EDPR%20CY21-25%20Cost%20Model%20v0.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ites.au.deloitte.com/C/CON2101-AusNetEDPR/Documents/WP2/3.0%20Working%20Documents/1.0%20Project%20Briefs/7.%20DER/DER%20workings%20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DATES"/>
      <sheetName val="A"/>
      <sheetName val="Reference"/>
      <sheetName val="Lists"/>
      <sheetName val="Balsheet"/>
      <sheetName val="Lookups and Dates"/>
      <sheetName val="List"/>
      <sheetName val="Master Data"/>
      <sheetName val="Rates"/>
      <sheetName val="OPEX"/>
      <sheetName val="Lookups"/>
      <sheetName val="2. Labour"/>
      <sheetName val="(X) Data"/>
      <sheetName val="GL Acc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Analysis"/>
      <sheetName val="AER amendments"/>
      <sheetName val="WACC"/>
      <sheetName val="Assets"/>
      <sheetName val="Forecast revenues"/>
      <sheetName val="Revenue summary"/>
      <sheetName val="X factors"/>
      <sheetName val="Equity raising costs"/>
      <sheetName val="Chart 1-Revenue"/>
      <sheetName val="Chart 2-Price path"/>
      <sheetName val="Chart 3-Building blocks"/>
    </sheetNames>
    <sheetDataSet>
      <sheetData sheetId="0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  <cell r="D14" t="str">
            <v>Revenue cap</v>
          </cell>
        </row>
        <row r="15">
          <cell r="C15" t="str">
            <v>After appeal</v>
          </cell>
          <cell r="D15" t="str">
            <v>Revenue yield</v>
          </cell>
        </row>
        <row r="16">
          <cell r="C16" t="str">
            <v>Draft decision</v>
          </cell>
          <cell r="D16" t="str">
            <v>Weighted average price cap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Regulatory proposal</v>
          </cell>
        </row>
        <row r="26">
          <cell r="C26" t="str">
            <v>Reporting</v>
          </cell>
        </row>
        <row r="27">
          <cell r="C27" t="str">
            <v>Revised regulatory proposal</v>
          </cell>
        </row>
      </sheetData>
      <sheetData sheetId="1">
        <row r="17">
          <cell r="B17" t="str">
            <v>Ausgrid (Tx Assets)</v>
          </cell>
          <cell r="C17" t="str">
            <v>Ausgrid (Tx Assets)</v>
          </cell>
          <cell r="D17">
            <v>67505337385</v>
          </cell>
          <cell r="E17" t="str">
            <v>NSW</v>
          </cell>
          <cell r="F17" t="str">
            <v>Electricity</v>
          </cell>
          <cell r="G17" t="str">
            <v>Distribution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distribution determination</v>
          </cell>
          <cell r="P17" t="str">
            <v>570 George St</v>
          </cell>
          <cell r="R17" t="str">
            <v>SYDNEY</v>
          </cell>
          <cell r="S17" t="str">
            <v>NSW</v>
          </cell>
          <cell r="U17" t="str">
            <v>GPO Box 4009</v>
          </cell>
          <cell r="W17" t="str">
            <v>SYDNEY</v>
          </cell>
          <cell r="X17" t="str">
            <v>NSW</v>
          </cell>
          <cell r="Z17" t="str">
            <v>YES</v>
          </cell>
          <cell r="AA17" t="str">
            <v>YES</v>
          </cell>
          <cell r="AB17" t="str">
            <v>YES</v>
          </cell>
          <cell r="AC17" t="str">
            <v>YES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J17" t="str">
            <v>NO</v>
          </cell>
        </row>
        <row r="18">
          <cell r="B18" t="str">
            <v>AusNet (D)</v>
          </cell>
          <cell r="C18" t="str">
            <v>AusNet Electricity Services Pty Ltd</v>
          </cell>
          <cell r="D18">
            <v>91064651118</v>
          </cell>
          <cell r="E18" t="str">
            <v>Vic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2</v>
          </cell>
          <cell r="O18" t="str">
            <v>2016-20 Distribution Determination</v>
          </cell>
          <cell r="P18" t="str">
            <v>Level 32</v>
          </cell>
          <cell r="Q18" t="str">
            <v>2 Southbank Boulevard</v>
          </cell>
          <cell r="R18" t="str">
            <v>SOUTHBANK</v>
          </cell>
          <cell r="S18" t="str">
            <v>Vic</v>
          </cell>
          <cell r="U18" t="str">
            <v>Locked Bag 14051</v>
          </cell>
          <cell r="W18" t="str">
            <v>MELBOURNE CITY MAIL CENTRE</v>
          </cell>
          <cell r="X18" t="str">
            <v>Vic</v>
          </cell>
          <cell r="Z18" t="str">
            <v>NO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NO</v>
          </cell>
          <cell r="AE18" t="str">
            <v>CBD</v>
          </cell>
          <cell r="AF18" t="str">
            <v>Urban</v>
          </cell>
          <cell r="AG18" t="str">
            <v>Short rural</v>
          </cell>
          <cell r="AH18" t="str">
            <v>Long rural</v>
          </cell>
          <cell r="AJ18" t="str">
            <v>YES</v>
          </cell>
        </row>
        <row r="19">
          <cell r="B19" t="str">
            <v>Australian Distribution Co.</v>
          </cell>
          <cell r="C19" t="str">
            <v>Australian Distribution Co.</v>
          </cell>
          <cell r="D19">
            <v>11222333444</v>
          </cell>
          <cell r="E19" t="str">
            <v>NSW</v>
          </cell>
          <cell r="F19" t="str">
            <v>Electricity</v>
          </cell>
          <cell r="G19" t="str">
            <v>Distribution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>
            <v>2</v>
          </cell>
          <cell r="O19" t="str">
            <v>distribution determination</v>
          </cell>
          <cell r="P19" t="str">
            <v>123 Straight Street</v>
          </cell>
          <cell r="R19" t="str">
            <v>SYDNEY</v>
          </cell>
          <cell r="S19" t="str">
            <v>NSW</v>
          </cell>
          <cell r="U19" t="str">
            <v>PO Box 123</v>
          </cell>
          <cell r="W19" t="str">
            <v>SYDNEY</v>
          </cell>
          <cell r="X19" t="str">
            <v>NSW</v>
          </cell>
          <cell r="Z19" t="str">
            <v>YES</v>
          </cell>
          <cell r="AA19" t="str">
            <v>YES</v>
          </cell>
          <cell r="AB19" t="str">
            <v>YES</v>
          </cell>
          <cell r="AC19" t="str">
            <v>YES</v>
          </cell>
          <cell r="AD19" t="str">
            <v>NO</v>
          </cell>
          <cell r="AE19" t="str">
            <v>CBD</v>
          </cell>
          <cell r="AF19" t="str">
            <v>Urban</v>
          </cell>
          <cell r="AG19" t="str">
            <v>Short rural</v>
          </cell>
          <cell r="AH19" t="str">
            <v>Long rural</v>
          </cell>
          <cell r="AJ19" t="str">
            <v>YES</v>
          </cell>
        </row>
        <row r="20">
          <cell r="B20" t="str">
            <v>Australian Distribution Co. (Vic)</v>
          </cell>
          <cell r="C20" t="str">
            <v>Australian Distribution Co. (Victoria)</v>
          </cell>
          <cell r="D20">
            <v>11222333444</v>
          </cell>
          <cell r="E20" t="str">
            <v>Vic</v>
          </cell>
          <cell r="F20" t="str">
            <v>Electricity</v>
          </cell>
          <cell r="G20" t="str">
            <v>Distribution</v>
          </cell>
          <cell r="H20" t="str">
            <v>Revenue cap</v>
          </cell>
          <cell r="I20" t="str">
            <v>Financial</v>
          </cell>
          <cell r="J20" t="str">
            <v>June</v>
          </cell>
          <cell r="K20">
            <v>5</v>
          </cell>
          <cell r="L20">
            <v>5</v>
          </cell>
          <cell r="M20">
            <v>5</v>
          </cell>
          <cell r="N20">
            <v>2</v>
          </cell>
          <cell r="O20" t="str">
            <v>distribution determination</v>
          </cell>
          <cell r="P20" t="str">
            <v>123 Straight Street</v>
          </cell>
          <cell r="R20" t="str">
            <v>MELBOURNE</v>
          </cell>
          <cell r="S20" t="str">
            <v>Vic</v>
          </cell>
          <cell r="U20" t="str">
            <v>PO Box 123</v>
          </cell>
          <cell r="W20" t="str">
            <v>MELBOURNE</v>
          </cell>
          <cell r="X20" t="str">
            <v>Vic</v>
          </cell>
          <cell r="Z20" t="str">
            <v>NO</v>
          </cell>
          <cell r="AA20" t="str">
            <v>NO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CBD</v>
          </cell>
          <cell r="AF20" t="str">
            <v>Urban</v>
          </cell>
          <cell r="AG20" t="str">
            <v>Short rural</v>
          </cell>
          <cell r="AH20" t="str">
            <v>Long rural</v>
          </cell>
          <cell r="AJ20" t="str">
            <v>YES</v>
          </cell>
        </row>
        <row r="21">
          <cell r="B21" t="str">
            <v>CitiPower</v>
          </cell>
          <cell r="C21" t="str">
            <v>CitiPower</v>
          </cell>
          <cell r="D21">
            <v>76064651056</v>
          </cell>
          <cell r="E21" t="str">
            <v>Vic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>
            <v>2</v>
          </cell>
          <cell r="O21" t="str">
            <v>2016-20 Distribution Determination</v>
          </cell>
          <cell r="P21" t="str">
            <v>40 Market Street</v>
          </cell>
          <cell r="R21" t="str">
            <v>MELBOURNE</v>
          </cell>
          <cell r="S21" t="str">
            <v>Vic</v>
          </cell>
          <cell r="U21" t="str">
            <v>Locked Bag 14090</v>
          </cell>
          <cell r="W21" t="str">
            <v>MELBOURNE</v>
          </cell>
          <cell r="X21" t="str">
            <v>Vic</v>
          </cell>
          <cell r="Z21" t="str">
            <v>YES</v>
          </cell>
          <cell r="AA21" t="str">
            <v>YES</v>
          </cell>
          <cell r="AB21" t="str">
            <v>NO</v>
          </cell>
          <cell r="AC21" t="str">
            <v>NO</v>
          </cell>
          <cell r="AD21" t="str">
            <v>NO</v>
          </cell>
          <cell r="AE21" t="str">
            <v>CBD</v>
          </cell>
          <cell r="AF21" t="str">
            <v>Urban</v>
          </cell>
          <cell r="AG21" t="str">
            <v>Short rural</v>
          </cell>
          <cell r="AH21" t="str">
            <v>Long rural</v>
          </cell>
          <cell r="AJ21" t="str">
            <v>YES</v>
          </cell>
        </row>
        <row r="22">
          <cell r="B22" t="str">
            <v>Endeavour Energy</v>
          </cell>
          <cell r="C22" t="str">
            <v>Endeavour Energy</v>
          </cell>
          <cell r="D22">
            <v>11247365823</v>
          </cell>
          <cell r="E22" t="str">
            <v>NSW</v>
          </cell>
          <cell r="F22" t="str">
            <v>Electricity</v>
          </cell>
          <cell r="G22" t="str">
            <v>Distribution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 t="str">
            <v>2014-19 Distribution Determination</v>
          </cell>
          <cell r="P22" t="str">
            <v>51 Huntingwood Drive</v>
          </cell>
          <cell r="R22" t="str">
            <v>HUNTINGWOOD</v>
          </cell>
          <cell r="S22" t="str">
            <v>NSW</v>
          </cell>
          <cell r="U22" t="str">
            <v>PO Box 811</v>
          </cell>
          <cell r="W22" t="str">
            <v>SEVEN HILLS</v>
          </cell>
          <cell r="X22" t="str">
            <v>NSW</v>
          </cell>
          <cell r="Z22" t="str">
            <v>YES</v>
          </cell>
          <cell r="AA22" t="str">
            <v>YES</v>
          </cell>
          <cell r="AB22" t="str">
            <v>YES</v>
          </cell>
          <cell r="AC22" t="str">
            <v>YES</v>
          </cell>
          <cell r="AD22" t="str">
            <v>NO</v>
          </cell>
          <cell r="AE22" t="str">
            <v>CBD</v>
          </cell>
          <cell r="AF22" t="str">
            <v>Urban</v>
          </cell>
          <cell r="AG22" t="str">
            <v>Short rural</v>
          </cell>
          <cell r="AH22" t="str">
            <v>Long rural</v>
          </cell>
          <cell r="AJ22" t="str">
            <v>YES</v>
          </cell>
        </row>
        <row r="23">
          <cell r="B23" t="str">
            <v>Energex</v>
          </cell>
          <cell r="C23" t="str">
            <v>Energex</v>
          </cell>
          <cell r="D23">
            <v>40078849055</v>
          </cell>
          <cell r="E23" t="str">
            <v>Qld</v>
          </cell>
          <cell r="F23" t="str">
            <v>Electricity</v>
          </cell>
          <cell r="G23" t="str">
            <v>Distribution</v>
          </cell>
          <cell r="H23" t="str">
            <v>Revenue cap</v>
          </cell>
          <cell r="I23" t="str">
            <v>Financial</v>
          </cell>
          <cell r="J23" t="str">
            <v>June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 t="str">
            <v>2015-20 Distribution Determination</v>
          </cell>
          <cell r="P23" t="str">
            <v>26 Reddacliff Street</v>
          </cell>
          <cell r="R23" t="str">
            <v>NEWSTEAD</v>
          </cell>
          <cell r="S23" t="str">
            <v>Qld</v>
          </cell>
          <cell r="U23" t="str">
            <v>26 Reddacliff Street</v>
          </cell>
          <cell r="W23" t="str">
            <v>NEWSTEAD</v>
          </cell>
          <cell r="X23" t="str">
            <v>QLD</v>
          </cell>
          <cell r="Z23" t="str">
            <v>YES</v>
          </cell>
          <cell r="AA23" t="str">
            <v>YES</v>
          </cell>
          <cell r="AB23" t="str">
            <v>YES</v>
          </cell>
          <cell r="AC23" t="str">
            <v>NO</v>
          </cell>
          <cell r="AD23" t="str">
            <v>NO</v>
          </cell>
          <cell r="AE23" t="str">
            <v>CBD</v>
          </cell>
          <cell r="AF23" t="str">
            <v>Urban</v>
          </cell>
          <cell r="AG23" t="str">
            <v>Short rural</v>
          </cell>
          <cell r="AH23" t="str">
            <v>Long rural</v>
          </cell>
          <cell r="AJ23" t="str">
            <v>YES</v>
          </cell>
        </row>
        <row r="24">
          <cell r="B24" t="str">
            <v>Ergon Energy</v>
          </cell>
          <cell r="C24" t="str">
            <v>Ergon Energy</v>
          </cell>
          <cell r="D24">
            <v>50087646062</v>
          </cell>
          <cell r="E24" t="str">
            <v>Qld</v>
          </cell>
          <cell r="F24" t="str">
            <v>Electricity</v>
          </cell>
          <cell r="G24" t="str">
            <v>Distribution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5</v>
          </cell>
          <cell r="N24">
            <v>5</v>
          </cell>
          <cell r="O24" t="str">
            <v>2015-20 Distribution Determination</v>
          </cell>
          <cell r="P24" t="str">
            <v>22 Walker Street</v>
          </cell>
          <cell r="R24" t="str">
            <v>TOWNSVILLE</v>
          </cell>
          <cell r="S24" t="str">
            <v>Qld</v>
          </cell>
          <cell r="U24" t="str">
            <v>Po Box 264</v>
          </cell>
          <cell r="W24" t="str">
            <v>FORTITUDE VALLEY</v>
          </cell>
          <cell r="X24" t="str">
            <v>QLD</v>
          </cell>
          <cell r="Z24" t="str">
            <v>NO</v>
          </cell>
          <cell r="AA24" t="str">
            <v>YES</v>
          </cell>
          <cell r="AB24" t="str">
            <v>YES</v>
          </cell>
          <cell r="AC24" t="str">
            <v>YES</v>
          </cell>
          <cell r="AD24" t="str">
            <v>NO</v>
          </cell>
          <cell r="AE24" t="str">
            <v>CBD</v>
          </cell>
          <cell r="AF24" t="str">
            <v>Urban</v>
          </cell>
          <cell r="AG24" t="str">
            <v>Short rural</v>
          </cell>
          <cell r="AH24" t="str">
            <v>Long rural</v>
          </cell>
          <cell r="AJ24" t="str">
            <v>YES</v>
          </cell>
        </row>
        <row r="25">
          <cell r="B25" t="str">
            <v>Essential Energy</v>
          </cell>
          <cell r="C25" t="str">
            <v>Essential Energy</v>
          </cell>
          <cell r="D25">
            <v>37428185226</v>
          </cell>
          <cell r="E25" t="str">
            <v>NSW</v>
          </cell>
          <cell r="F25" t="str">
            <v>Electricity</v>
          </cell>
          <cell r="G25" t="str">
            <v>Distribution</v>
          </cell>
          <cell r="H25" t="str">
            <v>Revenue cap</v>
          </cell>
          <cell r="I25" t="str">
            <v>Financial</v>
          </cell>
          <cell r="J25" t="str">
            <v>June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 t="str">
            <v>2014-19 Distribution Determination</v>
          </cell>
          <cell r="P25" t="str">
            <v>8 Buller Street</v>
          </cell>
          <cell r="R25" t="str">
            <v>PORT MACQUARIE</v>
          </cell>
          <cell r="S25" t="str">
            <v>NSW</v>
          </cell>
          <cell r="U25" t="str">
            <v>PO Box 5730</v>
          </cell>
          <cell r="W25" t="str">
            <v>PORT MACQUARIE</v>
          </cell>
          <cell r="X25" t="str">
            <v>NSW</v>
          </cell>
          <cell r="Z25" t="str">
            <v>NO</v>
          </cell>
          <cell r="AA25" t="str">
            <v>YES</v>
          </cell>
          <cell r="AB25" t="str">
            <v>YES</v>
          </cell>
          <cell r="AC25" t="str">
            <v>YES</v>
          </cell>
          <cell r="AD25" t="str">
            <v>NO</v>
          </cell>
          <cell r="AE25" t="str">
            <v>CBD</v>
          </cell>
          <cell r="AF25" t="str">
            <v>Urban</v>
          </cell>
          <cell r="AG25" t="str">
            <v>Short rural</v>
          </cell>
          <cell r="AH25" t="str">
            <v>Long rural</v>
          </cell>
          <cell r="AJ25" t="str">
            <v>YES</v>
          </cell>
        </row>
        <row r="26">
          <cell r="B26" t="str">
            <v>Evoenergy Distribution</v>
          </cell>
          <cell r="C26" t="str">
            <v>Evoenergy Distribution</v>
          </cell>
          <cell r="D26">
            <v>76670568688</v>
          </cell>
          <cell r="E26" t="str">
            <v>ACT</v>
          </cell>
          <cell r="F26" t="str">
            <v>Electricity</v>
          </cell>
          <cell r="G26" t="str">
            <v>Distribution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 t="str">
            <v>2014-19 Distribution Determination</v>
          </cell>
          <cell r="P26" t="str">
            <v>40 Bunda Street</v>
          </cell>
          <cell r="R26" t="str">
            <v>CANBERRA</v>
          </cell>
          <cell r="S26" t="str">
            <v>ACT</v>
          </cell>
          <cell r="U26" t="str">
            <v>GPO BOX 366</v>
          </cell>
          <cell r="W26" t="str">
            <v>CANBERRA</v>
          </cell>
          <cell r="X26" t="str">
            <v>ACT</v>
          </cell>
          <cell r="Z26" t="str">
            <v>NO</v>
          </cell>
          <cell r="AA26" t="str">
            <v>YES</v>
          </cell>
          <cell r="AB26" t="str">
            <v>YES</v>
          </cell>
          <cell r="AC26" t="str">
            <v>NO</v>
          </cell>
          <cell r="AD26" t="str">
            <v>NO</v>
          </cell>
          <cell r="AE26" t="str">
            <v>CBD</v>
          </cell>
          <cell r="AF26" t="str">
            <v>Urban</v>
          </cell>
          <cell r="AG26" t="str">
            <v>Short rural</v>
          </cell>
          <cell r="AH26" t="str">
            <v>Long rural</v>
          </cell>
          <cell r="AJ26" t="str">
            <v>NO</v>
          </cell>
        </row>
        <row r="27">
          <cell r="B27" t="str">
            <v>Evoenergy Distribution (Tx Assets)</v>
          </cell>
          <cell r="C27" t="str">
            <v>Evoenergy Distribution (Tx Assets)</v>
          </cell>
          <cell r="D27">
            <v>76670568688</v>
          </cell>
          <cell r="E27" t="str">
            <v>ACT</v>
          </cell>
          <cell r="F27" t="str">
            <v>Electricity</v>
          </cell>
          <cell r="G27" t="str">
            <v>Distribution</v>
          </cell>
          <cell r="H27" t="str">
            <v>Revenue cap</v>
          </cell>
          <cell r="I27" t="str">
            <v>Financial</v>
          </cell>
          <cell r="J27" t="str">
            <v>June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 t="str">
            <v>distribution determination</v>
          </cell>
          <cell r="P27" t="str">
            <v>40 Bunda Street</v>
          </cell>
          <cell r="R27" t="str">
            <v>CANBERRA</v>
          </cell>
          <cell r="S27" t="str">
            <v>ACT</v>
          </cell>
          <cell r="U27" t="str">
            <v>GPO BOX 366</v>
          </cell>
          <cell r="W27" t="str">
            <v>CANBERRA</v>
          </cell>
          <cell r="X27" t="str">
            <v>ACT</v>
          </cell>
          <cell r="Z27" t="str">
            <v>NO</v>
          </cell>
          <cell r="AA27" t="str">
            <v>YES</v>
          </cell>
          <cell r="AB27" t="str">
            <v>YES</v>
          </cell>
          <cell r="AC27" t="str">
            <v>NO</v>
          </cell>
          <cell r="AD27" t="str">
            <v>NO</v>
          </cell>
          <cell r="AE27" t="str">
            <v>CBD</v>
          </cell>
          <cell r="AF27" t="str">
            <v>Urban</v>
          </cell>
          <cell r="AG27" t="str">
            <v>Short rural</v>
          </cell>
          <cell r="AH27" t="str">
            <v>Long rural</v>
          </cell>
          <cell r="AJ27" t="str">
            <v>NO</v>
          </cell>
        </row>
        <row r="28">
          <cell r="B28" t="str">
            <v>Jemena Electricity</v>
          </cell>
          <cell r="C28" t="str">
            <v>Jemena Electricity</v>
          </cell>
          <cell r="D28">
            <v>82064651083</v>
          </cell>
          <cell r="E28" t="str">
            <v>Vic</v>
          </cell>
          <cell r="F28" t="str">
            <v>Electricity</v>
          </cell>
          <cell r="G28" t="str">
            <v>Distribution</v>
          </cell>
          <cell r="H28" t="str">
            <v>Revenue cap</v>
          </cell>
          <cell r="I28" t="str">
            <v>Financial</v>
          </cell>
          <cell r="J28" t="str">
            <v>June</v>
          </cell>
          <cell r="K28">
            <v>5</v>
          </cell>
          <cell r="L28">
            <v>5</v>
          </cell>
          <cell r="M28">
            <v>5</v>
          </cell>
          <cell r="N28">
            <v>2</v>
          </cell>
          <cell r="O28" t="str">
            <v>2016-20 Distribution Determination</v>
          </cell>
          <cell r="P28" t="str">
            <v>Level 16</v>
          </cell>
          <cell r="Q28" t="str">
            <v>567 Collins Street</v>
          </cell>
          <cell r="R28" t="str">
            <v>MELBOURNE</v>
          </cell>
          <cell r="S28" t="str">
            <v>Vic</v>
          </cell>
          <cell r="U28" t="str">
            <v>PO Box 16182</v>
          </cell>
          <cell r="W28" t="str">
            <v>MELBOURNE</v>
          </cell>
          <cell r="X28" t="str">
            <v>Vic</v>
          </cell>
          <cell r="Z28" t="str">
            <v>NO</v>
          </cell>
          <cell r="AA28" t="str">
            <v>YES</v>
          </cell>
          <cell r="AB28" t="str">
            <v>YES</v>
          </cell>
          <cell r="AC28" t="str">
            <v>NO</v>
          </cell>
          <cell r="AD28" t="str">
            <v>NO</v>
          </cell>
          <cell r="AE28" t="str">
            <v>CBD</v>
          </cell>
          <cell r="AF28" t="str">
            <v>Urban</v>
          </cell>
          <cell r="AG28" t="str">
            <v>Short rural</v>
          </cell>
          <cell r="AH28" t="str">
            <v>Long rural</v>
          </cell>
          <cell r="AJ28" t="str">
            <v>YES</v>
          </cell>
        </row>
        <row r="29">
          <cell r="B29" t="str">
            <v>Power and Water</v>
          </cell>
          <cell r="C29" t="str">
            <v>Power and Water Corporation</v>
          </cell>
          <cell r="D29">
            <v>15947352360</v>
          </cell>
          <cell r="E29" t="str">
            <v>NT</v>
          </cell>
          <cell r="F29" t="str">
            <v>Electricity</v>
          </cell>
          <cell r="G29" t="str">
            <v>Distribution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x</v>
          </cell>
          <cell r="O29" t="str">
            <v>distribution determination</v>
          </cell>
          <cell r="P29" t="str">
            <v>GPO Box 1921</v>
          </cell>
          <cell r="R29" t="str">
            <v>DARWIN</v>
          </cell>
          <cell r="S29" t="str">
            <v>NT</v>
          </cell>
          <cell r="U29" t="str">
            <v>GPO Box 1921</v>
          </cell>
          <cell r="W29" t="str">
            <v>DARWIN</v>
          </cell>
          <cell r="X29" t="str">
            <v>NT</v>
          </cell>
          <cell r="Z29" t="str">
            <v>YES</v>
          </cell>
          <cell r="AA29" t="str">
            <v>YES</v>
          </cell>
          <cell r="AB29" t="str">
            <v>YES</v>
          </cell>
          <cell r="AC29" t="str">
            <v>YES</v>
          </cell>
          <cell r="AD29" t="str">
            <v>NO</v>
          </cell>
          <cell r="AE29" t="str">
            <v>CBD</v>
          </cell>
          <cell r="AF29" t="str">
            <v>Urban</v>
          </cell>
          <cell r="AG29" t="str">
            <v>Short rural</v>
          </cell>
          <cell r="AH29" t="str">
            <v>Long rural</v>
          </cell>
          <cell r="AJ29" t="str">
            <v>NO</v>
          </cell>
        </row>
        <row r="30">
          <cell r="B30" t="str">
            <v>Powercor Australia</v>
          </cell>
          <cell r="C30" t="str">
            <v>Powercor Australia</v>
          </cell>
          <cell r="D30">
            <v>89064651109</v>
          </cell>
          <cell r="E30" t="str">
            <v>Vic</v>
          </cell>
          <cell r="F30" t="str">
            <v>Electricity</v>
          </cell>
          <cell r="G30" t="str">
            <v>Distribution</v>
          </cell>
          <cell r="H30" t="str">
            <v>Revenue cap</v>
          </cell>
          <cell r="I30" t="str">
            <v>Financial</v>
          </cell>
          <cell r="J30" t="str">
            <v>June</v>
          </cell>
          <cell r="K30">
            <v>5</v>
          </cell>
          <cell r="L30">
            <v>5</v>
          </cell>
          <cell r="M30">
            <v>5</v>
          </cell>
          <cell r="N30">
            <v>2</v>
          </cell>
          <cell r="O30" t="str">
            <v>2016-20 Distribution Determination</v>
          </cell>
          <cell r="P30" t="str">
            <v>40 Market Street</v>
          </cell>
          <cell r="R30" t="str">
            <v>MELBOURNE</v>
          </cell>
          <cell r="S30" t="str">
            <v>Vic</v>
          </cell>
          <cell r="U30" t="str">
            <v>Locked bag 14090</v>
          </cell>
          <cell r="W30" t="str">
            <v>MELBOURNE</v>
          </cell>
          <cell r="X30" t="str">
            <v>Vic</v>
          </cell>
          <cell r="Z30" t="str">
            <v>NO</v>
          </cell>
          <cell r="AA30" t="str">
            <v>YES</v>
          </cell>
          <cell r="AB30" t="str">
            <v>YES</v>
          </cell>
          <cell r="AC30" t="str">
            <v>YES</v>
          </cell>
          <cell r="AD30" t="str">
            <v>NO</v>
          </cell>
          <cell r="AE30" t="str">
            <v>CBD</v>
          </cell>
          <cell r="AF30" t="str">
            <v>Urban</v>
          </cell>
          <cell r="AG30" t="str">
            <v>Short rural</v>
          </cell>
          <cell r="AH30" t="str">
            <v>Long rural</v>
          </cell>
          <cell r="AJ30" t="str">
            <v>YES</v>
          </cell>
        </row>
        <row r="31">
          <cell r="B31" t="str">
            <v>SA Power Networks</v>
          </cell>
          <cell r="C31" t="str">
            <v>SA Power Networks</v>
          </cell>
          <cell r="D31">
            <v>13332330749</v>
          </cell>
          <cell r="E31" t="str">
            <v>SA</v>
          </cell>
          <cell r="F31" t="str">
            <v>Electricity</v>
          </cell>
          <cell r="G31" t="str">
            <v>Distribution</v>
          </cell>
          <cell r="H31" t="str">
            <v>Revenue cap</v>
          </cell>
          <cell r="I31" t="str">
            <v>Financial</v>
          </cell>
          <cell r="J31" t="str">
            <v>June</v>
          </cell>
          <cell r="K31">
            <v>5</v>
          </cell>
          <cell r="L31">
            <v>5</v>
          </cell>
          <cell r="M31">
            <v>5</v>
          </cell>
          <cell r="N31">
            <v>5</v>
          </cell>
          <cell r="O31" t="str">
            <v>2015-20 Distribution Determination</v>
          </cell>
          <cell r="P31" t="str">
            <v>1 Anzac Highway</v>
          </cell>
          <cell r="R31" t="str">
            <v>KESWICK</v>
          </cell>
          <cell r="S31" t="str">
            <v>SA</v>
          </cell>
          <cell r="U31" t="str">
            <v>GPO Box 77</v>
          </cell>
          <cell r="W31" t="str">
            <v>ADELAIDE</v>
          </cell>
          <cell r="X31" t="str">
            <v>SA</v>
          </cell>
          <cell r="Z31" t="str">
            <v>YES</v>
          </cell>
          <cell r="AA31" t="str">
            <v>YES</v>
          </cell>
          <cell r="AB31" t="str">
            <v>YES</v>
          </cell>
          <cell r="AC31" t="str">
            <v>YES</v>
          </cell>
          <cell r="AD31" t="str">
            <v>NO</v>
          </cell>
          <cell r="AE31" t="str">
            <v>CBD</v>
          </cell>
          <cell r="AF31" t="str">
            <v>Urban</v>
          </cell>
          <cell r="AG31" t="str">
            <v>Short rural</v>
          </cell>
          <cell r="AH31" t="str">
            <v>Long rural</v>
          </cell>
          <cell r="AJ31" t="str">
            <v>YES</v>
          </cell>
        </row>
        <row r="32">
          <cell r="B32" t="str">
            <v>TasNetworks (D)</v>
          </cell>
          <cell r="C32" t="str">
            <v>TasNetworks (D)</v>
          </cell>
          <cell r="D32">
            <v>24167357299</v>
          </cell>
          <cell r="E32" t="str">
            <v>Tas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Financial</v>
          </cell>
          <cell r="J32" t="str">
            <v>June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 t="str">
            <v>distribution determination</v>
          </cell>
          <cell r="P32" t="str">
            <v>1-7 Maria Street</v>
          </cell>
          <cell r="R32" t="str">
            <v>LENAH VALLEY</v>
          </cell>
          <cell r="S32" t="str">
            <v>Tas</v>
          </cell>
          <cell r="U32" t="str">
            <v>PO Box 606</v>
          </cell>
          <cell r="W32" t="str">
            <v>MOONAH</v>
          </cell>
          <cell r="X32" t="str">
            <v>Tas</v>
          </cell>
          <cell r="Z32" t="str">
            <v>YES</v>
          </cell>
          <cell r="AA32" t="str">
            <v>YES</v>
          </cell>
          <cell r="AB32" t="str">
            <v>YES</v>
          </cell>
          <cell r="AC32" t="str">
            <v>YES</v>
          </cell>
          <cell r="AD32" t="str">
            <v>YES</v>
          </cell>
          <cell r="AE32" t="str">
            <v>Critical Infrastructure</v>
          </cell>
          <cell r="AF32" t="str">
            <v>High density commercial</v>
          </cell>
          <cell r="AG32" t="str">
            <v>Urban</v>
          </cell>
          <cell r="AH32" t="str">
            <v>High density rural</v>
          </cell>
          <cell r="AI32" t="str">
            <v>Low density rural</v>
          </cell>
          <cell r="AJ32" t="str">
            <v>YES</v>
          </cell>
        </row>
        <row r="33">
          <cell r="B33" t="str">
            <v>United Energy</v>
          </cell>
          <cell r="C33" t="str">
            <v>United Energy</v>
          </cell>
          <cell r="D33">
            <v>70064651029</v>
          </cell>
          <cell r="E33" t="str">
            <v>Vic</v>
          </cell>
          <cell r="F33" t="str">
            <v>Electricity</v>
          </cell>
          <cell r="G33" t="str">
            <v>Distribution</v>
          </cell>
          <cell r="H33" t="str">
            <v>Revenue cap</v>
          </cell>
          <cell r="I33" t="str">
            <v>Financial</v>
          </cell>
          <cell r="J33" t="str">
            <v>June</v>
          </cell>
          <cell r="K33">
            <v>5</v>
          </cell>
          <cell r="L33">
            <v>5</v>
          </cell>
          <cell r="M33">
            <v>5</v>
          </cell>
          <cell r="N33">
            <v>2</v>
          </cell>
          <cell r="O33" t="str">
            <v>2016-20 Distribution Determination</v>
          </cell>
          <cell r="P33" t="str">
            <v>43-45 Centreway</v>
          </cell>
          <cell r="R33" t="str">
            <v>MOUNT WAVERLEY</v>
          </cell>
          <cell r="S33" t="str">
            <v>Vic</v>
          </cell>
          <cell r="U33" t="str">
            <v>PO Box 449</v>
          </cell>
          <cell r="W33" t="str">
            <v>MOUNT WAVERLEY</v>
          </cell>
          <cell r="X33" t="str">
            <v>Vic</v>
          </cell>
          <cell r="Z33" t="str">
            <v>NO</v>
          </cell>
          <cell r="AA33" t="str">
            <v>YES</v>
          </cell>
          <cell r="AB33" t="str">
            <v>YES</v>
          </cell>
          <cell r="AC33" t="str">
            <v>NO</v>
          </cell>
          <cell r="AD33" t="str">
            <v>NO</v>
          </cell>
          <cell r="AE33" t="str">
            <v>CBD</v>
          </cell>
          <cell r="AF33" t="str">
            <v>Urban</v>
          </cell>
          <cell r="AG33" t="str">
            <v>Short rural</v>
          </cell>
          <cell r="AH33" t="str">
            <v>Long rural</v>
          </cell>
          <cell r="AJ33" t="str">
            <v>YES</v>
          </cell>
        </row>
        <row r="40">
          <cell r="B40" t="str">
            <v>ARR</v>
          </cell>
          <cell r="D40" t="str">
            <v>ANNUAL REPORTING</v>
          </cell>
          <cell r="E40">
            <v>1</v>
          </cell>
        </row>
        <row r="41">
          <cell r="B41" t="str">
            <v>CA</v>
          </cell>
          <cell r="D41" t="str">
            <v>CATEGORY ANALYSIS</v>
          </cell>
          <cell r="E41">
            <v>1</v>
          </cell>
        </row>
        <row r="42">
          <cell r="B42" t="str">
            <v>CESS</v>
          </cell>
          <cell r="D42" t="str">
            <v>CAPITLAL EXPENDITURE SHARING SCHEMING</v>
          </cell>
          <cell r="E42">
            <v>5</v>
          </cell>
        </row>
        <row r="43">
          <cell r="B43" t="str">
            <v>CPI</v>
          </cell>
          <cell r="D43" t="str">
            <v>CPI</v>
          </cell>
          <cell r="E43">
            <v>5</v>
          </cell>
        </row>
        <row r="44">
          <cell r="B44" t="str">
            <v>EB</v>
          </cell>
          <cell r="D44" t="str">
            <v>ECONOMIC BENCHMARKING</v>
          </cell>
          <cell r="E44">
            <v>1</v>
          </cell>
        </row>
        <row r="45">
          <cell r="B45" t="str">
            <v>Pricing</v>
          </cell>
          <cell r="D45" t="str">
            <v>PRICING PROPOSAL</v>
          </cell>
          <cell r="E45">
            <v>5</v>
          </cell>
        </row>
        <row r="46">
          <cell r="B46" t="str">
            <v>PTRM</v>
          </cell>
          <cell r="D46" t="str">
            <v>POST TAX REVENUE MODEL</v>
          </cell>
          <cell r="E46">
            <v>5</v>
          </cell>
        </row>
        <row r="47">
          <cell r="B47" t="str">
            <v>Reset</v>
          </cell>
          <cell r="D47" t="str">
            <v>REGULATORY REPORTING STATEMENT</v>
          </cell>
          <cell r="E47">
            <v>5</v>
          </cell>
        </row>
        <row r="48">
          <cell r="B48" t="str">
            <v>RFM</v>
          </cell>
          <cell r="D48" t="str">
            <v>ROLL FORWARD MODEL</v>
          </cell>
          <cell r="E48">
            <v>5</v>
          </cell>
        </row>
        <row r="49">
          <cell r="B49" t="str">
            <v>WACC</v>
          </cell>
          <cell r="D49" t="str">
            <v>WEIGHTED AVERAGE COST OF CAPITAL</v>
          </cell>
          <cell r="E49">
            <v>1</v>
          </cell>
        </row>
        <row r="54">
          <cell r="E54" t="str">
            <v>2011-12</v>
          </cell>
          <cell r="G54" t="str">
            <v>2016-17</v>
          </cell>
        </row>
        <row r="55">
          <cell r="E55" t="str">
            <v>2012-13</v>
          </cell>
          <cell r="G55" t="str">
            <v>2017-18</v>
          </cell>
          <cell r="I55" t="str">
            <v>2022-23</v>
          </cell>
        </row>
        <row r="56">
          <cell r="E56" t="str">
            <v>2013-14</v>
          </cell>
          <cell r="G56" t="str">
            <v>2018-19</v>
          </cell>
          <cell r="I56" t="str">
            <v>2023-24</v>
          </cell>
        </row>
        <row r="57">
          <cell r="E57" t="str">
            <v>2014-15</v>
          </cell>
          <cell r="G57" t="str">
            <v>2019-20</v>
          </cell>
          <cell r="I57" t="str">
            <v>2024-25</v>
          </cell>
        </row>
        <row r="58">
          <cell r="E58" t="str">
            <v>2015-16</v>
          </cell>
          <cell r="G58" t="str">
            <v>2020-21</v>
          </cell>
          <cell r="I58" t="str">
            <v>2025-26</v>
          </cell>
        </row>
        <row r="59">
          <cell r="E59" t="str">
            <v>2016-17</v>
          </cell>
          <cell r="G59" t="str">
            <v>2021-22</v>
          </cell>
          <cell r="I59" t="str">
            <v>2026-27</v>
          </cell>
        </row>
        <row r="60">
          <cell r="E60" t="str">
            <v>2017-18</v>
          </cell>
          <cell r="G60" t="str">
            <v>2022-23</v>
          </cell>
          <cell r="I60" t="str">
            <v>2027-28</v>
          </cell>
        </row>
        <row r="61">
          <cell r="E61" t="str">
            <v>2018-19</v>
          </cell>
          <cell r="G61" t="str">
            <v>2023-24</v>
          </cell>
          <cell r="I61" t="str">
            <v>2028-29</v>
          </cell>
        </row>
        <row r="62">
          <cell r="E62" t="str">
            <v>2019-20</v>
          </cell>
          <cell r="G62" t="str">
            <v>2024-25</v>
          </cell>
          <cell r="I62" t="str">
            <v>2029-30</v>
          </cell>
        </row>
        <row r="63">
          <cell r="E63" t="str">
            <v>2020-21</v>
          </cell>
          <cell r="G63" t="str">
            <v>2025-26</v>
          </cell>
          <cell r="I63" t="str">
            <v>2030-31</v>
          </cell>
        </row>
        <row r="64">
          <cell r="E64" t="str">
            <v>2021-22</v>
          </cell>
          <cell r="G64" t="str">
            <v>2026-27</v>
          </cell>
          <cell r="I64" t="str">
            <v>2031-32</v>
          </cell>
        </row>
        <row r="65">
          <cell r="E65" t="str">
            <v>2022-23</v>
          </cell>
          <cell r="G65" t="str">
            <v>2027-28</v>
          </cell>
          <cell r="I65" t="str">
            <v>2032-33</v>
          </cell>
        </row>
        <row r="66">
          <cell r="E66" t="str">
            <v>2023-24</v>
          </cell>
          <cell r="G66" t="str">
            <v>2028-29</v>
          </cell>
          <cell r="I66" t="str">
            <v>2033-34</v>
          </cell>
        </row>
        <row r="67">
          <cell r="E67" t="str">
            <v>2024-25</v>
          </cell>
          <cell r="G67" t="str">
            <v>2029-30</v>
          </cell>
          <cell r="I67" t="str">
            <v>2034-35</v>
          </cell>
        </row>
        <row r="68">
          <cell r="E68" t="str">
            <v>2025-26</v>
          </cell>
          <cell r="G68" t="str">
            <v>2030-31</v>
          </cell>
          <cell r="I68" t="str">
            <v>2035-36</v>
          </cell>
        </row>
        <row r="73">
          <cell r="E73" t="str">
            <v>2019-20</v>
          </cell>
        </row>
      </sheetData>
      <sheetData sheetId="2">
        <row r="11">
          <cell r="C11" t="str">
            <v>PTRM</v>
          </cell>
        </row>
        <row r="21">
          <cell r="C21" t="str">
            <v>Distribution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6">
          <cell r="C36" t="str">
            <v>2021-22</v>
          </cell>
        </row>
        <row r="37">
          <cell r="C37" t="str">
            <v>2019-20</v>
          </cell>
        </row>
        <row r="38">
          <cell r="C38">
            <v>33</v>
          </cell>
        </row>
        <row r="39">
          <cell r="C39">
            <v>35</v>
          </cell>
        </row>
        <row r="40">
          <cell r="C40">
            <v>30</v>
          </cell>
        </row>
        <row r="41">
          <cell r="C41">
            <v>25</v>
          </cell>
        </row>
        <row r="42">
          <cell r="C42">
            <v>39</v>
          </cell>
        </row>
        <row r="46">
          <cell r="C46" t="str">
            <v>2025-26</v>
          </cell>
        </row>
        <row r="47">
          <cell r="C47" t="str">
            <v>2020-21</v>
          </cell>
        </row>
        <row r="48">
          <cell r="C48" t="str">
            <v>2015-16</v>
          </cell>
        </row>
        <row r="49">
          <cell r="C49" t="str">
            <v>2025-26</v>
          </cell>
        </row>
        <row r="51">
          <cell r="C51" t="str">
            <v>2021</v>
          </cell>
        </row>
        <row r="52">
          <cell r="C52" t="str">
            <v>2016</v>
          </cell>
        </row>
        <row r="53">
          <cell r="C53">
            <v>0</v>
          </cell>
        </row>
        <row r="54">
          <cell r="C54" t="str">
            <v>2026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2026</v>
          </cell>
        </row>
        <row r="59">
          <cell r="C59">
            <v>0</v>
          </cell>
        </row>
        <row r="60">
          <cell r="C60" t="str">
            <v>2019-20 - 2025-26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1-Jul-2014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3">
        <row r="16">
          <cell r="AL16" t="str">
            <v>AusNet (D)</v>
          </cell>
        </row>
        <row r="17">
          <cell r="AL17">
            <v>91064651118</v>
          </cell>
        </row>
        <row r="42">
          <cell r="AL42" t="str">
            <v>2021-22</v>
          </cell>
        </row>
        <row r="64">
          <cell r="AL64" t="str">
            <v>PTRM update 4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4"/>
      <sheetData sheetId="5">
        <row r="14">
          <cell r="C14" t="str">
            <v>AusNet (D)</v>
          </cell>
        </row>
        <row r="33">
          <cell r="C33" t="str">
            <v>PTRM update 4</v>
          </cell>
        </row>
      </sheetData>
      <sheetData sheetId="6">
        <row r="7">
          <cell r="G7" t="str">
            <v>Subtransmission</v>
          </cell>
          <cell r="L7" t="str">
            <v>n/a</v>
          </cell>
          <cell r="M7">
            <v>45</v>
          </cell>
          <cell r="O7">
            <v>36.1133644132886</v>
          </cell>
          <cell r="P7">
            <v>43</v>
          </cell>
          <cell r="R7">
            <v>5</v>
          </cell>
        </row>
        <row r="8">
          <cell r="G8" t="str">
            <v>Distribution system assets</v>
          </cell>
          <cell r="L8" t="str">
            <v>n/a</v>
          </cell>
          <cell r="M8">
            <v>50</v>
          </cell>
          <cell r="O8">
            <v>34.862500436526737</v>
          </cell>
          <cell r="P8">
            <v>46</v>
          </cell>
        </row>
        <row r="9">
          <cell r="G9" t="str">
            <v>SCADA/Network control</v>
          </cell>
          <cell r="L9" t="str">
            <v>n/a</v>
          </cell>
          <cell r="M9">
            <v>10</v>
          </cell>
          <cell r="O9">
            <v>8.3232471432091923</v>
          </cell>
          <cell r="P9">
            <v>10</v>
          </cell>
        </row>
        <row r="10">
          <cell r="G10" t="str">
            <v>Non-network general assets - IT</v>
          </cell>
          <cell r="L10" t="str">
            <v>n/a</v>
          </cell>
          <cell r="M10">
            <v>5</v>
          </cell>
          <cell r="O10">
            <v>3.2159562040330294</v>
          </cell>
          <cell r="P10">
            <v>4</v>
          </cell>
        </row>
        <row r="11">
          <cell r="G11" t="str">
            <v>Non-network general assets - Other</v>
          </cell>
          <cell r="L11" t="str">
            <v>n/a</v>
          </cell>
          <cell r="M11">
            <v>5</v>
          </cell>
          <cell r="O11">
            <v>7.1873855505928779</v>
          </cell>
          <cell r="P11">
            <v>12</v>
          </cell>
        </row>
        <row r="12">
          <cell r="G12" t="str">
            <v>Land</v>
          </cell>
          <cell r="L12" t="str">
            <v>n/a</v>
          </cell>
          <cell r="M12" t="str">
            <v>n/a</v>
          </cell>
          <cell r="O12" t="str">
            <v>n/a</v>
          </cell>
          <cell r="P12" t="str">
            <v>n/a</v>
          </cell>
        </row>
        <row r="13">
          <cell r="G13" t="str">
            <v>Secondary systems (pre 2016)</v>
          </cell>
          <cell r="L13" t="str">
            <v>n/a</v>
          </cell>
          <cell r="M13">
            <v>15</v>
          </cell>
          <cell r="O13">
            <v>5.3</v>
          </cell>
          <cell r="P13" t="str">
            <v>n/a</v>
          </cell>
        </row>
        <row r="14">
          <cell r="G14" t="str">
            <v>Accelerated Depr - Distr assets (Contingent Project 3)</v>
          </cell>
          <cell r="L14" t="str">
            <v>n/a</v>
          </cell>
          <cell r="M14" t="str">
            <v>n/a</v>
          </cell>
          <cell r="O14">
            <v>2</v>
          </cell>
          <cell r="P14" t="str">
            <v>n/a</v>
          </cell>
        </row>
        <row r="15">
          <cell r="G15" t="str">
            <v>Accelerated Depr - Distr assets (Other)</v>
          </cell>
          <cell r="L15" t="str">
            <v>n/a</v>
          </cell>
          <cell r="M15" t="str">
            <v>n/a</v>
          </cell>
          <cell r="O15">
            <v>2</v>
          </cell>
          <cell r="P15" t="str">
            <v>n/a</v>
          </cell>
        </row>
        <row r="16">
          <cell r="G16" t="str">
            <v>Non-network leasehold land &amp; buildings - 1 July 2021</v>
          </cell>
          <cell r="L16" t="str">
            <v>n/a</v>
          </cell>
          <cell r="M16" t="str">
            <v>n/a</v>
          </cell>
          <cell r="O16">
            <v>9.2930754944821174</v>
          </cell>
          <cell r="P16" t="str">
            <v>n/a</v>
          </cell>
        </row>
        <row r="17">
          <cell r="G17" t="str">
            <v>Non- Network Leasehold Land &amp; Buildings - 2021-22</v>
          </cell>
          <cell r="L17" t="str">
            <v>n/a</v>
          </cell>
          <cell r="M17">
            <v>23.689784668207245</v>
          </cell>
          <cell r="O17" t="str">
            <v>n/a</v>
          </cell>
          <cell r="P17">
            <v>23.689784668207245</v>
          </cell>
        </row>
        <row r="18">
          <cell r="G18" t="str">
            <v>Non- Network Leasehold Land &amp; Buildings - 2025-26</v>
          </cell>
          <cell r="L18" t="str">
            <v>n/a</v>
          </cell>
          <cell r="M18">
            <v>5</v>
          </cell>
          <cell r="O18" t="str">
            <v>n/a</v>
          </cell>
          <cell r="P18">
            <v>5</v>
          </cell>
        </row>
        <row r="54">
          <cell r="G54" t="str">
            <v>Buildings - capital works</v>
          </cell>
          <cell r="J54">
            <v>0</v>
          </cell>
          <cell r="L54" t="str">
            <v>n/a</v>
          </cell>
          <cell r="M54">
            <v>40</v>
          </cell>
          <cell r="N54">
            <v>0</v>
          </cell>
          <cell r="O54" t="str">
            <v>n/a</v>
          </cell>
          <cell r="P54">
            <v>40</v>
          </cell>
        </row>
        <row r="55">
          <cell r="G55" t="str">
            <v>in-house software</v>
          </cell>
          <cell r="J55">
            <v>0</v>
          </cell>
          <cell r="L55" t="str">
            <v>n/a</v>
          </cell>
          <cell r="M55">
            <v>5</v>
          </cell>
          <cell r="N55">
            <v>0</v>
          </cell>
          <cell r="O55" t="str">
            <v>n/a</v>
          </cell>
          <cell r="P55">
            <v>5</v>
          </cell>
        </row>
        <row r="56">
          <cell r="G56" t="str">
            <v>Equity raising costs</v>
          </cell>
          <cell r="L56" t="str">
            <v>n/a</v>
          </cell>
          <cell r="M56" t="str">
            <v>n/a</v>
          </cell>
          <cell r="O56">
            <v>3.1032584212882588</v>
          </cell>
          <cell r="P56">
            <v>5</v>
          </cell>
        </row>
        <row r="57">
          <cell r="J57">
            <v>0</v>
          </cell>
        </row>
        <row r="110">
          <cell r="G110">
            <v>3.7939942293337511E-2</v>
          </cell>
        </row>
        <row r="377">
          <cell r="G377">
            <v>1.9993872504847632E-2</v>
          </cell>
        </row>
        <row r="384">
          <cell r="G384">
            <v>0.58499999999999996</v>
          </cell>
        </row>
        <row r="385">
          <cell r="G385">
            <v>0.6</v>
          </cell>
        </row>
        <row r="395">
          <cell r="G395">
            <v>0.9</v>
          </cell>
        </row>
        <row r="396">
          <cell r="G396">
            <v>0.03</v>
          </cell>
        </row>
        <row r="397">
          <cell r="G397">
            <v>0.01</v>
          </cell>
        </row>
        <row r="398">
          <cell r="G398">
            <v>0.3</v>
          </cell>
        </row>
      </sheetData>
      <sheetData sheetId="7"/>
      <sheetData sheetId="8"/>
      <sheetData sheetId="9">
        <row r="18">
          <cell r="G18">
            <v>4.8328476585430644E-2</v>
          </cell>
          <cell r="H18">
            <v>4.7484591329389036E-2</v>
          </cell>
          <cell r="I18">
            <v>4.8024286126458385E-2</v>
          </cell>
          <cell r="J18">
            <v>4.8584617980430067E-2</v>
          </cell>
          <cell r="K18">
            <v>4.0896716593010231E-2</v>
          </cell>
          <cell r="L18">
            <v>4.0896716593010231E-2</v>
          </cell>
          <cell r="M18">
            <v>4.0896716593010231E-2</v>
          </cell>
          <cell r="N18">
            <v>4.0896716593010231E-2</v>
          </cell>
          <cell r="O18">
            <v>4.0896716593010231E-2</v>
          </cell>
          <cell r="P18">
            <v>4.0896716593010231E-2</v>
          </cell>
        </row>
        <row r="19">
          <cell r="G19">
            <v>2.7779190487684468E-2</v>
          </cell>
          <cell r="H19">
            <v>2.6951847031228972E-2</v>
          </cell>
          <cell r="I19">
            <v>2.7480962755957836E-2</v>
          </cell>
          <cell r="J19">
            <v>2.8030311010958139E-2</v>
          </cell>
          <cell r="K19">
            <v>2.0493107509391796E-2</v>
          </cell>
          <cell r="L19">
            <v>2.0493107509391796E-2</v>
          </cell>
          <cell r="M19">
            <v>2.0493107509391796E-2</v>
          </cell>
          <cell r="N19">
            <v>2.0493107509391796E-2</v>
          </cell>
          <cell r="O19">
            <v>2.0493107509391796E-2</v>
          </cell>
          <cell r="P19">
            <v>2.0493107509391796E-2</v>
          </cell>
        </row>
      </sheetData>
      <sheetData sheetId="10"/>
      <sheetData sheetId="11"/>
      <sheetData sheetId="12"/>
      <sheetData sheetId="13">
        <row r="47">
          <cell r="G47">
            <v>-1.4867946165324358E-2</v>
          </cell>
          <cell r="H47">
            <v>5.3213829243860582E-2</v>
          </cell>
          <cell r="I47">
            <v>5.3213829243860582E-2</v>
          </cell>
          <cell r="J47">
            <v>5.3213829243860582E-2</v>
          </cell>
          <cell r="K47">
            <v>5.3213829243860582E-2</v>
          </cell>
          <cell r="L47">
            <v>5.3213829243860582E-2</v>
          </cell>
          <cell r="M47">
            <v>5.3213829243860582E-2</v>
          </cell>
          <cell r="N47">
            <v>5.3213829243860582E-2</v>
          </cell>
          <cell r="O47">
            <v>5.3213829243860582E-2</v>
          </cell>
          <cell r="P47">
            <v>5.3213829243860582E-2</v>
          </cell>
        </row>
        <row r="63">
          <cell r="G63">
            <v>0.76</v>
          </cell>
          <cell r="H63">
            <v>-0.64154845851183917</v>
          </cell>
          <cell r="I63">
            <v>-0.64154845851183917</v>
          </cell>
          <cell r="J63">
            <v>-0.64154845851183917</v>
          </cell>
          <cell r="K63">
            <v>-0.64154845851183917</v>
          </cell>
          <cell r="L63">
            <v>-0.64154845851183917</v>
          </cell>
          <cell r="M63">
            <v>-0.64154845851183917</v>
          </cell>
          <cell r="N63">
            <v>-0.64154845851183917</v>
          </cell>
          <cell r="O63">
            <v>-0.64154845851183917</v>
          </cell>
          <cell r="P63">
            <v>-0.64154845851183917</v>
          </cell>
        </row>
        <row r="83">
          <cell r="G83">
            <v>-3.0410795392299333E-2</v>
          </cell>
          <cell r="H83">
            <v>3.8625093472794338E-2</v>
          </cell>
          <cell r="I83">
            <v>3.8538153253995511E-2</v>
          </cell>
          <cell r="J83">
            <v>3.8452869688403224E-2</v>
          </cell>
          <cell r="K83">
            <v>3.8369270081727191E-2</v>
          </cell>
          <cell r="L83">
            <v>-3.8545140022410761E-3</v>
          </cell>
          <cell r="M83">
            <v>-3.8545140022410761E-3</v>
          </cell>
          <cell r="N83">
            <v>-3.8545140022410761E-3</v>
          </cell>
          <cell r="O83">
            <v>-3.8545140022410761E-3</v>
          </cell>
          <cell r="P83">
            <v>-3.8545140022410761E-3</v>
          </cell>
        </row>
      </sheetData>
      <sheetData sheetId="14">
        <row r="54">
          <cell r="Q54">
            <v>3.7939942293337511E-2</v>
          </cell>
        </row>
      </sheetData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udit"/>
      <sheetName val="Dashboard1"/>
      <sheetName val="Initiative Master "/>
      <sheetName val="Program Master "/>
      <sheetName val="1st&gt;2nd Cut "/>
      <sheetName val="Cost Working "/>
      <sheetName val="First Cut Numbers"/>
      <sheetName val="Input assumptions"/>
      <sheetName val="COST MODEL (2)"/>
      <sheetName val="Working"/>
      <sheetName val="Dashboard2"/>
      <sheetName val="ICT EDPR Costs CY2016 to 20"/>
      <sheetName val="ICT EDPR CY2011 to 15"/>
      <sheetName val="ICT EDPR Full View"/>
      <sheetName val="Historical Project Costs"/>
      <sheetName val="PET"/>
      <sheetName val="AA-Rates Card"/>
      <sheetName val="CPI"/>
      <sheetName val="Config"/>
      <sheetName val="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B15" t="str">
            <v>TRR</v>
          </cell>
          <cell r="E15" t="str">
            <v>TRR</v>
          </cell>
        </row>
        <row r="16">
          <cell r="B16" t="str">
            <v>EDPR</v>
          </cell>
          <cell r="E16" t="str">
            <v>EDPR</v>
          </cell>
        </row>
        <row r="17">
          <cell r="B17" t="str">
            <v>GAAR</v>
          </cell>
          <cell r="E17" t="str">
            <v>GAAR</v>
          </cell>
        </row>
        <row r="18">
          <cell r="E18" t="str">
            <v>TRR, EDPR</v>
          </cell>
        </row>
        <row r="19">
          <cell r="E19" t="str">
            <v>TRR, GARR</v>
          </cell>
        </row>
        <row r="20">
          <cell r="E20" t="str">
            <v>EDPR, TRR</v>
          </cell>
        </row>
        <row r="21">
          <cell r="E21" t="str">
            <v>EDPR, GAAR</v>
          </cell>
        </row>
        <row r="22">
          <cell r="E22" t="str">
            <v>GAAR, TRR</v>
          </cell>
        </row>
        <row r="23">
          <cell r="E23" t="str">
            <v>GAAR, EDPR</v>
          </cell>
        </row>
        <row r="27">
          <cell r="B27" t="str">
            <v>Functional Business Analyst</v>
          </cell>
          <cell r="C27" t="str">
            <v>Day</v>
          </cell>
          <cell r="D27">
            <v>482.45614035087721</v>
          </cell>
        </row>
        <row r="28">
          <cell r="B28" t="str">
            <v>Technical Business Analyst</v>
          </cell>
          <cell r="C28" t="str">
            <v>Day</v>
          </cell>
          <cell r="D28">
            <v>526.31578947368416</v>
          </cell>
        </row>
        <row r="29">
          <cell r="B29" t="str">
            <v>Solutions Architect</v>
          </cell>
          <cell r="C29" t="str">
            <v>Day</v>
          </cell>
          <cell r="D29">
            <v>657.89473684210532</v>
          </cell>
        </row>
        <row r="30">
          <cell r="B30" t="str">
            <v>Enterprise Architect</v>
          </cell>
          <cell r="C30" t="str">
            <v>Day</v>
          </cell>
          <cell r="D30">
            <v>789.47368421052636</v>
          </cell>
          <cell r="I30" t="str">
            <v>John Azaris</v>
          </cell>
        </row>
        <row r="31">
          <cell r="B31" t="str">
            <v>Analyst Programmer (Web)</v>
          </cell>
          <cell r="C31" t="str">
            <v>Day</v>
          </cell>
          <cell r="D31">
            <v>394.73684210526318</v>
          </cell>
          <cell r="I31" t="str">
            <v>Claire Hamilton</v>
          </cell>
        </row>
        <row r="32">
          <cell r="B32" t="str">
            <v>Senior Analyst Programmer (Web)</v>
          </cell>
          <cell r="C32" t="str">
            <v>Day</v>
          </cell>
          <cell r="D32">
            <v>570.17543859649118</v>
          </cell>
          <cell r="I32" t="str">
            <v>Chad Hymas</v>
          </cell>
        </row>
        <row r="33">
          <cell r="B33" t="str">
            <v>Analyst Programmer (Client Server)</v>
          </cell>
          <cell r="C33" t="str">
            <v>Day</v>
          </cell>
          <cell r="D33">
            <v>394.73684210526318</v>
          </cell>
          <cell r="I33" t="str">
            <v>John Kelso</v>
          </cell>
        </row>
        <row r="34">
          <cell r="B34" t="str">
            <v>Senior Analyst Programmer (Client Server)</v>
          </cell>
          <cell r="C34" t="str">
            <v>Day</v>
          </cell>
          <cell r="D34">
            <v>482.45614035087721</v>
          </cell>
          <cell r="I34" t="str">
            <v>Susan Taylor</v>
          </cell>
        </row>
        <row r="35">
          <cell r="B35" t="str">
            <v>Analyst Programmer (.Net/Java)</v>
          </cell>
          <cell r="C35" t="str">
            <v>Day</v>
          </cell>
          <cell r="D35">
            <v>394.73684210526318</v>
          </cell>
          <cell r="I35" t="str">
            <v>Alistar Parker</v>
          </cell>
        </row>
        <row r="36">
          <cell r="B36" t="str">
            <v>Senior Analyst Programmer  (.Net/Java)</v>
          </cell>
          <cell r="C36" t="str">
            <v>Day</v>
          </cell>
          <cell r="D36">
            <v>526.31578947368416</v>
          </cell>
          <cell r="I36" t="str">
            <v>Geraldine Leslie</v>
          </cell>
        </row>
        <row r="37">
          <cell r="B37" t="str">
            <v>iOS Developer</v>
          </cell>
          <cell r="C37" t="str">
            <v>Day</v>
          </cell>
          <cell r="D37">
            <v>482.45614035087721</v>
          </cell>
          <cell r="I37" t="str">
            <v>Adam Newman</v>
          </cell>
        </row>
        <row r="38">
          <cell r="B38" t="str">
            <v>Analyst Programmer (Legacy)</v>
          </cell>
          <cell r="C38" t="str">
            <v>Day</v>
          </cell>
          <cell r="D38">
            <v>372.80701754385967</v>
          </cell>
          <cell r="I38" t="str">
            <v>Mario Tieppo</v>
          </cell>
        </row>
        <row r="39">
          <cell r="B39" t="str">
            <v>SharePoint Developer</v>
          </cell>
          <cell r="C39" t="str">
            <v>Day</v>
          </cell>
          <cell r="D39">
            <v>526.31578947368416</v>
          </cell>
        </row>
        <row r="40">
          <cell r="B40" t="str">
            <v>Development Team Leader</v>
          </cell>
          <cell r="C40" t="str">
            <v>Day</v>
          </cell>
          <cell r="D40">
            <v>592.10526315789468</v>
          </cell>
        </row>
        <row r="41">
          <cell r="B41" t="str">
            <v>Project Manager</v>
          </cell>
          <cell r="C41" t="str">
            <v>Day</v>
          </cell>
          <cell r="D41">
            <v>614</v>
          </cell>
        </row>
        <row r="42">
          <cell r="B42" t="str">
            <v>Architect</v>
          </cell>
          <cell r="C42" t="str">
            <v>Day</v>
          </cell>
          <cell r="D42">
            <v>724</v>
          </cell>
        </row>
        <row r="43">
          <cell r="B43" t="str">
            <v>Business Analyst</v>
          </cell>
          <cell r="C43" t="str">
            <v>Day</v>
          </cell>
          <cell r="D43">
            <v>504</v>
          </cell>
        </row>
        <row r="44">
          <cell r="B44" t="str">
            <v>Technical Analyst</v>
          </cell>
          <cell r="C44" t="str">
            <v>Day</v>
          </cell>
          <cell r="D44">
            <v>474</v>
          </cell>
        </row>
        <row r="45">
          <cell r="B45"/>
          <cell r="C45"/>
          <cell r="D45"/>
        </row>
        <row r="56">
          <cell r="B56" t="str">
            <v>Custom IT Allocations</v>
          </cell>
        </row>
        <row r="57">
          <cell r="B57" t="str">
            <v>Distribution Only</v>
          </cell>
        </row>
        <row r="58">
          <cell r="B58" t="str">
            <v>Corporate Wide</v>
          </cell>
        </row>
        <row r="59">
          <cell r="B59" t="str">
            <v>Electricity Distribution Only</v>
          </cell>
        </row>
        <row r="60">
          <cell r="B60" t="str">
            <v>Gas Distribution Only</v>
          </cell>
        </row>
        <row r="61">
          <cell r="B61" t="str">
            <v>Transmission Only</v>
          </cell>
        </row>
        <row r="66">
          <cell r="B66" t="str">
            <v>Corporate</v>
          </cell>
        </row>
        <row r="67">
          <cell r="B67" t="str">
            <v>IT Infrastructure &amp; Operations</v>
          </cell>
        </row>
        <row r="68">
          <cell r="B68" t="str">
            <v>Customer &amp; Market Services</v>
          </cell>
        </row>
        <row r="69">
          <cell r="B69" t="str">
            <v>Network Management</v>
          </cell>
        </row>
        <row r="70">
          <cell r="B70" t="str">
            <v>Information Security</v>
          </cell>
        </row>
        <row r="71">
          <cell r="B71" t="str">
            <v>Work and Asset Management</v>
          </cell>
        </row>
        <row r="72">
          <cell r="B72" t="str">
            <v>To Be Defined</v>
          </cell>
        </row>
        <row r="76">
          <cell r="B76" t="str">
            <v>Each</v>
          </cell>
        </row>
        <row r="77">
          <cell r="B77" t="str">
            <v>Lot</v>
          </cell>
        </row>
        <row r="78">
          <cell r="B78" t="str">
            <v>Months</v>
          </cell>
        </row>
        <row r="79">
          <cell r="B79"/>
        </row>
      </sheetData>
      <sheetData sheetId="18"/>
      <sheetData sheetId="19">
        <row r="3">
          <cell r="L3">
            <v>2000</v>
          </cell>
        </row>
        <row r="4">
          <cell r="L4">
            <v>2001</v>
          </cell>
        </row>
        <row r="5">
          <cell r="L5">
            <v>2002</v>
          </cell>
        </row>
        <row r="6">
          <cell r="L6">
            <v>2003</v>
          </cell>
        </row>
        <row r="7">
          <cell r="L7">
            <v>2004</v>
          </cell>
        </row>
        <row r="8">
          <cell r="L8">
            <v>2005</v>
          </cell>
        </row>
        <row r="9">
          <cell r="L9">
            <v>2006</v>
          </cell>
        </row>
        <row r="10">
          <cell r="L10">
            <v>2007</v>
          </cell>
        </row>
        <row r="11">
          <cell r="L11">
            <v>2008</v>
          </cell>
        </row>
        <row r="12">
          <cell r="L12">
            <v>2009</v>
          </cell>
        </row>
        <row r="13">
          <cell r="L13">
            <v>2010</v>
          </cell>
        </row>
        <row r="14">
          <cell r="L14">
            <v>2011</v>
          </cell>
        </row>
        <row r="15">
          <cell r="L15">
            <v>2012</v>
          </cell>
        </row>
        <row r="16">
          <cell r="L16">
            <v>2013</v>
          </cell>
        </row>
        <row r="17">
          <cell r="L17">
            <v>2014</v>
          </cell>
        </row>
        <row r="18">
          <cell r="L18">
            <v>2015</v>
          </cell>
        </row>
        <row r="19">
          <cell r="L19">
            <v>2016</v>
          </cell>
        </row>
        <row r="20">
          <cell r="L20">
            <v>2017</v>
          </cell>
        </row>
        <row r="21">
          <cell r="L21">
            <v>2018</v>
          </cell>
        </row>
        <row r="22">
          <cell r="L22">
            <v>2019</v>
          </cell>
        </row>
        <row r="23">
          <cell r="L23">
            <v>2020</v>
          </cell>
        </row>
        <row r="24">
          <cell r="L24">
            <v>2021</v>
          </cell>
        </row>
        <row r="25">
          <cell r="L25">
            <v>2022</v>
          </cell>
        </row>
        <row r="26">
          <cell r="L26">
            <v>2023</v>
          </cell>
        </row>
        <row r="27">
          <cell r="L27">
            <v>2024</v>
          </cell>
        </row>
        <row r="28">
          <cell r="L28">
            <v>2025</v>
          </cell>
        </row>
        <row r="29">
          <cell r="L29">
            <v>2026</v>
          </cell>
        </row>
        <row r="30">
          <cell r="L30">
            <v>2027</v>
          </cell>
        </row>
        <row r="31">
          <cell r="L31">
            <v>2028</v>
          </cell>
        </row>
        <row r="32">
          <cell r="L32">
            <v>2029</v>
          </cell>
        </row>
        <row r="33">
          <cell r="L33">
            <v>2030</v>
          </cell>
        </row>
        <row r="34">
          <cell r="L34">
            <v>2031</v>
          </cell>
        </row>
        <row r="35">
          <cell r="L35">
            <v>2032</v>
          </cell>
        </row>
        <row r="36">
          <cell r="L36">
            <v>2033</v>
          </cell>
        </row>
        <row r="37">
          <cell r="L37">
            <v>2034</v>
          </cell>
        </row>
        <row r="38">
          <cell r="L38">
            <v>2035</v>
          </cell>
        </row>
        <row r="39">
          <cell r="L39">
            <v>2036</v>
          </cell>
        </row>
        <row r="40">
          <cell r="L40">
            <v>2037</v>
          </cell>
        </row>
        <row r="41">
          <cell r="L41">
            <v>2038</v>
          </cell>
        </row>
        <row r="42">
          <cell r="L42">
            <v>2039</v>
          </cell>
        </row>
        <row r="43">
          <cell r="L43">
            <v>2040</v>
          </cell>
        </row>
        <row r="44">
          <cell r="L44">
            <v>2041</v>
          </cell>
        </row>
        <row r="45">
          <cell r="L45">
            <v>2042</v>
          </cell>
        </row>
        <row r="46">
          <cell r="L46">
            <v>2043</v>
          </cell>
        </row>
        <row r="47">
          <cell r="L47">
            <v>2044</v>
          </cell>
        </row>
        <row r="48">
          <cell r="L48">
            <v>2045</v>
          </cell>
        </row>
        <row r="49">
          <cell r="L49">
            <v>2046</v>
          </cell>
        </row>
        <row r="50">
          <cell r="L50">
            <v>2047</v>
          </cell>
        </row>
        <row r="51">
          <cell r="L51">
            <v>2048</v>
          </cell>
        </row>
        <row r="52">
          <cell r="L52">
            <v>2049</v>
          </cell>
        </row>
        <row r="53">
          <cell r="L53">
            <v>2050</v>
          </cell>
        </row>
        <row r="54">
          <cell r="L54">
            <v>2051</v>
          </cell>
        </row>
        <row r="55">
          <cell r="L55">
            <v>2052</v>
          </cell>
        </row>
        <row r="56">
          <cell r="L56">
            <v>2053</v>
          </cell>
        </row>
        <row r="57">
          <cell r="L57">
            <v>2054</v>
          </cell>
        </row>
        <row r="58">
          <cell r="L58">
            <v>2055</v>
          </cell>
        </row>
        <row r="59">
          <cell r="L59">
            <v>2056</v>
          </cell>
        </row>
        <row r="60">
          <cell r="L60">
            <v>2057</v>
          </cell>
        </row>
        <row r="61">
          <cell r="L61">
            <v>2058</v>
          </cell>
        </row>
        <row r="62">
          <cell r="L62">
            <v>2059</v>
          </cell>
        </row>
        <row r="63">
          <cell r="L63">
            <v>2060</v>
          </cell>
        </row>
        <row r="64">
          <cell r="L64">
            <v>2061</v>
          </cell>
        </row>
        <row r="65">
          <cell r="L65">
            <v>2062</v>
          </cell>
        </row>
        <row r="66">
          <cell r="L66">
            <v>2063</v>
          </cell>
        </row>
        <row r="67">
          <cell r="L67">
            <v>2064</v>
          </cell>
        </row>
        <row r="68">
          <cell r="L68">
            <v>2065</v>
          </cell>
        </row>
        <row r="69">
          <cell r="L69">
            <v>2066</v>
          </cell>
        </row>
        <row r="70">
          <cell r="L70">
            <v>2067</v>
          </cell>
        </row>
        <row r="71">
          <cell r="L71">
            <v>2068</v>
          </cell>
        </row>
        <row r="72">
          <cell r="L72">
            <v>2069</v>
          </cell>
        </row>
        <row r="73">
          <cell r="L73">
            <v>2070</v>
          </cell>
        </row>
        <row r="74">
          <cell r="L74">
            <v>2071</v>
          </cell>
        </row>
        <row r="75">
          <cell r="L75">
            <v>2072</v>
          </cell>
        </row>
        <row r="76">
          <cell r="L76">
            <v>2073</v>
          </cell>
        </row>
        <row r="77">
          <cell r="L77">
            <v>2074</v>
          </cell>
        </row>
        <row r="78">
          <cell r="L78">
            <v>2075</v>
          </cell>
        </row>
        <row r="79">
          <cell r="L79">
            <v>2076</v>
          </cell>
        </row>
        <row r="80">
          <cell r="L80">
            <v>2077</v>
          </cell>
        </row>
        <row r="81">
          <cell r="L81">
            <v>2078</v>
          </cell>
        </row>
        <row r="82">
          <cell r="L82">
            <v>2079</v>
          </cell>
        </row>
        <row r="83">
          <cell r="L83">
            <v>2080</v>
          </cell>
        </row>
        <row r="84">
          <cell r="L84">
            <v>2081</v>
          </cell>
        </row>
        <row r="85">
          <cell r="L85">
            <v>2082</v>
          </cell>
        </row>
        <row r="86">
          <cell r="L86">
            <v>2083</v>
          </cell>
        </row>
        <row r="87">
          <cell r="L87">
            <v>2084</v>
          </cell>
        </row>
        <row r="88">
          <cell r="L88">
            <v>2085</v>
          </cell>
        </row>
        <row r="89">
          <cell r="L89">
            <v>2086</v>
          </cell>
        </row>
        <row r="90">
          <cell r="L90">
            <v>2087</v>
          </cell>
        </row>
        <row r="91">
          <cell r="L91">
            <v>2088</v>
          </cell>
        </row>
        <row r="92">
          <cell r="L92">
            <v>2089</v>
          </cell>
        </row>
        <row r="93">
          <cell r="L93">
            <v>2090</v>
          </cell>
        </row>
        <row r="94">
          <cell r="L94">
            <v>2091</v>
          </cell>
        </row>
        <row r="95">
          <cell r="L95">
            <v>2092</v>
          </cell>
        </row>
        <row r="96">
          <cell r="L96">
            <v>2093</v>
          </cell>
        </row>
        <row r="97">
          <cell r="L97">
            <v>2094</v>
          </cell>
        </row>
        <row r="98">
          <cell r="L98">
            <v>2095</v>
          </cell>
        </row>
        <row r="99">
          <cell r="L99">
            <v>2096</v>
          </cell>
        </row>
        <row r="100">
          <cell r="L100">
            <v>2097</v>
          </cell>
        </row>
        <row r="101">
          <cell r="L101">
            <v>2098</v>
          </cell>
        </row>
        <row r="102">
          <cell r="L102">
            <v>2099</v>
          </cell>
        </row>
        <row r="103">
          <cell r="L103">
            <v>2100</v>
          </cell>
        </row>
        <row r="104">
          <cell r="L104">
            <v>2101</v>
          </cell>
        </row>
        <row r="105">
          <cell r="L105">
            <v>2102</v>
          </cell>
        </row>
        <row r="106">
          <cell r="L106">
            <v>2103</v>
          </cell>
        </row>
        <row r="107">
          <cell r="L107">
            <v>2104</v>
          </cell>
        </row>
        <row r="108">
          <cell r="L108">
            <v>2105</v>
          </cell>
        </row>
        <row r="109">
          <cell r="L109">
            <v>2106</v>
          </cell>
        </row>
        <row r="110">
          <cell r="L110">
            <v>2107</v>
          </cell>
        </row>
        <row r="111">
          <cell r="L111">
            <v>2108</v>
          </cell>
        </row>
        <row r="112">
          <cell r="L112">
            <v>2109</v>
          </cell>
        </row>
        <row r="113">
          <cell r="L113">
            <v>2110</v>
          </cell>
        </row>
        <row r="114">
          <cell r="L114">
            <v>2111</v>
          </cell>
        </row>
        <row r="115">
          <cell r="L115">
            <v>2112</v>
          </cell>
        </row>
        <row r="116">
          <cell r="L116">
            <v>2113</v>
          </cell>
        </row>
        <row r="117">
          <cell r="L117">
            <v>2114</v>
          </cell>
        </row>
        <row r="118">
          <cell r="L118">
            <v>2115</v>
          </cell>
        </row>
        <row r="119">
          <cell r="L119">
            <v>2116</v>
          </cell>
        </row>
        <row r="120">
          <cell r="L120">
            <v>2117</v>
          </cell>
        </row>
        <row r="121">
          <cell r="L121">
            <v>2118</v>
          </cell>
        </row>
        <row r="122">
          <cell r="L122">
            <v>2119</v>
          </cell>
        </row>
        <row r="123">
          <cell r="L123">
            <v>2120</v>
          </cell>
        </row>
        <row r="124">
          <cell r="L124">
            <v>2121</v>
          </cell>
        </row>
        <row r="125">
          <cell r="L125">
            <v>2122</v>
          </cell>
        </row>
        <row r="126">
          <cell r="L126">
            <v>2123</v>
          </cell>
        </row>
        <row r="127">
          <cell r="L127">
            <v>2124</v>
          </cell>
        </row>
        <row r="128">
          <cell r="L128">
            <v>2125</v>
          </cell>
        </row>
        <row r="129">
          <cell r="L129">
            <v>2126</v>
          </cell>
        </row>
        <row r="130">
          <cell r="L130">
            <v>2127</v>
          </cell>
        </row>
        <row r="131">
          <cell r="L131">
            <v>2128</v>
          </cell>
        </row>
        <row r="132">
          <cell r="L132">
            <v>2129</v>
          </cell>
        </row>
        <row r="133">
          <cell r="L133">
            <v>2130</v>
          </cell>
        </row>
        <row r="134">
          <cell r="L134">
            <v>2131</v>
          </cell>
        </row>
        <row r="135">
          <cell r="L135">
            <v>2132</v>
          </cell>
        </row>
        <row r="136">
          <cell r="L136">
            <v>2133</v>
          </cell>
        </row>
        <row r="137">
          <cell r="L137">
            <v>2134</v>
          </cell>
        </row>
        <row r="138">
          <cell r="L138">
            <v>2135</v>
          </cell>
        </row>
        <row r="139">
          <cell r="L139">
            <v>2136</v>
          </cell>
        </row>
        <row r="140">
          <cell r="L140">
            <v>2137</v>
          </cell>
        </row>
        <row r="141">
          <cell r="L141">
            <v>2138</v>
          </cell>
        </row>
        <row r="142">
          <cell r="L142">
            <v>2139</v>
          </cell>
        </row>
        <row r="143">
          <cell r="L143">
            <v>2140</v>
          </cell>
        </row>
        <row r="144">
          <cell r="L144">
            <v>2141</v>
          </cell>
        </row>
        <row r="145">
          <cell r="L145">
            <v>2142</v>
          </cell>
        </row>
        <row r="146">
          <cell r="L146">
            <v>2143</v>
          </cell>
        </row>
        <row r="147">
          <cell r="L147">
            <v>2144</v>
          </cell>
        </row>
        <row r="148">
          <cell r="L148">
            <v>2145</v>
          </cell>
        </row>
        <row r="149">
          <cell r="L149">
            <v>2146</v>
          </cell>
        </row>
        <row r="150">
          <cell r="L150">
            <v>2147</v>
          </cell>
        </row>
        <row r="151">
          <cell r="L151">
            <v>2148</v>
          </cell>
        </row>
        <row r="152">
          <cell r="L152">
            <v>2149</v>
          </cell>
        </row>
        <row r="153">
          <cell r="L153">
            <v>2150</v>
          </cell>
        </row>
        <row r="154">
          <cell r="L154">
            <v>2151</v>
          </cell>
        </row>
        <row r="155">
          <cell r="L155">
            <v>2152</v>
          </cell>
        </row>
        <row r="156">
          <cell r="L156">
            <v>2153</v>
          </cell>
        </row>
        <row r="157">
          <cell r="L157">
            <v>2154</v>
          </cell>
        </row>
        <row r="158">
          <cell r="L158">
            <v>2155</v>
          </cell>
        </row>
        <row r="159">
          <cell r="L159">
            <v>2156</v>
          </cell>
        </row>
        <row r="160">
          <cell r="L160">
            <v>2157</v>
          </cell>
        </row>
        <row r="161">
          <cell r="L161">
            <v>2158</v>
          </cell>
        </row>
        <row r="162">
          <cell r="L162">
            <v>2159</v>
          </cell>
        </row>
        <row r="163">
          <cell r="L163">
            <v>2160</v>
          </cell>
        </row>
        <row r="164">
          <cell r="L164">
            <v>2161</v>
          </cell>
        </row>
        <row r="165">
          <cell r="L165">
            <v>2162</v>
          </cell>
        </row>
        <row r="166">
          <cell r="L166">
            <v>2163</v>
          </cell>
        </row>
        <row r="167">
          <cell r="L167">
            <v>2164</v>
          </cell>
        </row>
        <row r="168">
          <cell r="L168">
            <v>2165</v>
          </cell>
        </row>
        <row r="169">
          <cell r="L169">
            <v>2166</v>
          </cell>
        </row>
        <row r="170">
          <cell r="L170">
            <v>2167</v>
          </cell>
        </row>
        <row r="171">
          <cell r="L171">
            <v>2168</v>
          </cell>
        </row>
        <row r="172">
          <cell r="L172">
            <v>2169</v>
          </cell>
        </row>
        <row r="173">
          <cell r="L173">
            <v>2170</v>
          </cell>
        </row>
        <row r="174">
          <cell r="L174">
            <v>2171</v>
          </cell>
        </row>
        <row r="175">
          <cell r="L175">
            <v>2172</v>
          </cell>
        </row>
        <row r="176">
          <cell r="L176">
            <v>2173</v>
          </cell>
        </row>
        <row r="177">
          <cell r="L177">
            <v>2174</v>
          </cell>
        </row>
        <row r="178">
          <cell r="L178">
            <v>2175</v>
          </cell>
        </row>
        <row r="179">
          <cell r="L179">
            <v>2176</v>
          </cell>
        </row>
        <row r="180">
          <cell r="L180">
            <v>2177</v>
          </cell>
        </row>
        <row r="181">
          <cell r="L181">
            <v>2178</v>
          </cell>
        </row>
        <row r="182">
          <cell r="L182">
            <v>2179</v>
          </cell>
        </row>
        <row r="183">
          <cell r="L183">
            <v>2180</v>
          </cell>
        </row>
        <row r="184">
          <cell r="L184">
            <v>2181</v>
          </cell>
        </row>
        <row r="185">
          <cell r="L185">
            <v>2182</v>
          </cell>
        </row>
        <row r="186">
          <cell r="L186">
            <v>2183</v>
          </cell>
        </row>
        <row r="187">
          <cell r="L187">
            <v>2184</v>
          </cell>
        </row>
        <row r="188">
          <cell r="L188">
            <v>2185</v>
          </cell>
        </row>
        <row r="189">
          <cell r="L189">
            <v>2186</v>
          </cell>
        </row>
        <row r="190">
          <cell r="L190">
            <v>2187</v>
          </cell>
        </row>
        <row r="191">
          <cell r="L191">
            <v>2188</v>
          </cell>
        </row>
        <row r="192">
          <cell r="L192">
            <v>2189</v>
          </cell>
        </row>
        <row r="193">
          <cell r="L193">
            <v>2190</v>
          </cell>
        </row>
        <row r="194">
          <cell r="L194">
            <v>2191</v>
          </cell>
        </row>
        <row r="195">
          <cell r="L195">
            <v>2192</v>
          </cell>
        </row>
        <row r="196">
          <cell r="L196">
            <v>2193</v>
          </cell>
        </row>
        <row r="197">
          <cell r="L197">
            <v>2194</v>
          </cell>
        </row>
        <row r="198">
          <cell r="L198">
            <v>2195</v>
          </cell>
        </row>
        <row r="199">
          <cell r="L199">
            <v>2196</v>
          </cell>
        </row>
        <row r="200">
          <cell r="L200">
            <v>2197</v>
          </cell>
        </row>
        <row r="201">
          <cell r="L201">
            <v>2198</v>
          </cell>
        </row>
        <row r="202">
          <cell r="L202">
            <v>2199</v>
          </cell>
        </row>
        <row r="203">
          <cell r="L203">
            <v>2200</v>
          </cell>
        </row>
        <row r="204">
          <cell r="L204">
            <v>2201</v>
          </cell>
        </row>
        <row r="205">
          <cell r="L205">
            <v>2202</v>
          </cell>
        </row>
        <row r="206">
          <cell r="L206">
            <v>2203</v>
          </cell>
        </row>
        <row r="207">
          <cell r="L207">
            <v>2204</v>
          </cell>
        </row>
        <row r="208">
          <cell r="L208">
            <v>2205</v>
          </cell>
        </row>
        <row r="209">
          <cell r="L209">
            <v>2206</v>
          </cell>
        </row>
        <row r="210">
          <cell r="L210">
            <v>2207</v>
          </cell>
        </row>
        <row r="211">
          <cell r="L211">
            <v>2208</v>
          </cell>
        </row>
        <row r="212">
          <cell r="L212">
            <v>2209</v>
          </cell>
        </row>
        <row r="213">
          <cell r="L213">
            <v>2210</v>
          </cell>
        </row>
        <row r="214">
          <cell r="L214">
            <v>2211</v>
          </cell>
        </row>
        <row r="215">
          <cell r="L215">
            <v>2212</v>
          </cell>
        </row>
        <row r="216">
          <cell r="L216">
            <v>2213</v>
          </cell>
        </row>
        <row r="217">
          <cell r="L217">
            <v>2214</v>
          </cell>
        </row>
        <row r="218">
          <cell r="L218">
            <v>2215</v>
          </cell>
        </row>
        <row r="219">
          <cell r="L219">
            <v>2216</v>
          </cell>
        </row>
        <row r="220">
          <cell r="L220">
            <v>2217</v>
          </cell>
        </row>
        <row r="221">
          <cell r="L221">
            <v>2218</v>
          </cell>
        </row>
        <row r="222">
          <cell r="L222">
            <v>2219</v>
          </cell>
        </row>
        <row r="223">
          <cell r="L223">
            <v>2220</v>
          </cell>
        </row>
        <row r="224">
          <cell r="L224">
            <v>2221</v>
          </cell>
        </row>
        <row r="225">
          <cell r="L225">
            <v>2222</v>
          </cell>
        </row>
        <row r="226">
          <cell r="L226">
            <v>2223</v>
          </cell>
        </row>
        <row r="227">
          <cell r="L227">
            <v>2224</v>
          </cell>
        </row>
        <row r="228">
          <cell r="L228">
            <v>2225</v>
          </cell>
        </row>
        <row r="229">
          <cell r="L229">
            <v>2226</v>
          </cell>
        </row>
        <row r="230">
          <cell r="L230">
            <v>2227</v>
          </cell>
        </row>
        <row r="231">
          <cell r="L231">
            <v>2228</v>
          </cell>
        </row>
        <row r="232">
          <cell r="L232">
            <v>2229</v>
          </cell>
        </row>
        <row r="233">
          <cell r="L233">
            <v>2230</v>
          </cell>
        </row>
        <row r="234">
          <cell r="L234">
            <v>2231</v>
          </cell>
        </row>
        <row r="235">
          <cell r="L235">
            <v>2232</v>
          </cell>
        </row>
        <row r="236">
          <cell r="L236">
            <v>2233</v>
          </cell>
        </row>
        <row r="237">
          <cell r="L237">
            <v>2234</v>
          </cell>
        </row>
        <row r="238">
          <cell r="L238">
            <v>2235</v>
          </cell>
        </row>
        <row r="239">
          <cell r="L239">
            <v>2236</v>
          </cell>
        </row>
        <row r="240">
          <cell r="L240">
            <v>2237</v>
          </cell>
        </row>
        <row r="241">
          <cell r="L241">
            <v>2238</v>
          </cell>
        </row>
        <row r="242">
          <cell r="L242">
            <v>2239</v>
          </cell>
        </row>
        <row r="243">
          <cell r="L243">
            <v>2240</v>
          </cell>
        </row>
        <row r="244">
          <cell r="L244">
            <v>2241</v>
          </cell>
        </row>
        <row r="245">
          <cell r="L245">
            <v>2242</v>
          </cell>
        </row>
        <row r="246">
          <cell r="L246">
            <v>2243</v>
          </cell>
        </row>
        <row r="247">
          <cell r="L247">
            <v>2244</v>
          </cell>
        </row>
        <row r="248">
          <cell r="L248">
            <v>2245</v>
          </cell>
        </row>
        <row r="249">
          <cell r="L249">
            <v>2246</v>
          </cell>
        </row>
        <row r="250">
          <cell r="L250">
            <v>2247</v>
          </cell>
        </row>
        <row r="251">
          <cell r="L251">
            <v>2248</v>
          </cell>
        </row>
        <row r="252">
          <cell r="L252">
            <v>2249</v>
          </cell>
        </row>
        <row r="253">
          <cell r="L253">
            <v>2250</v>
          </cell>
        </row>
        <row r="254">
          <cell r="L254">
            <v>2251</v>
          </cell>
        </row>
        <row r="255">
          <cell r="L255">
            <v>2252</v>
          </cell>
        </row>
        <row r="256">
          <cell r="L256">
            <v>2253</v>
          </cell>
        </row>
        <row r="257">
          <cell r="L257">
            <v>2254</v>
          </cell>
        </row>
        <row r="258">
          <cell r="L258">
            <v>2255</v>
          </cell>
        </row>
        <row r="259">
          <cell r="L259">
            <v>2256</v>
          </cell>
        </row>
        <row r="260">
          <cell r="L260">
            <v>2257</v>
          </cell>
        </row>
        <row r="261">
          <cell r="L261">
            <v>2258</v>
          </cell>
        </row>
        <row r="262">
          <cell r="L262">
            <v>2259</v>
          </cell>
        </row>
        <row r="263">
          <cell r="L263">
            <v>2260</v>
          </cell>
        </row>
        <row r="264">
          <cell r="L264">
            <v>2261</v>
          </cell>
        </row>
        <row r="265">
          <cell r="L265">
            <v>2262</v>
          </cell>
        </row>
        <row r="266">
          <cell r="L266">
            <v>2263</v>
          </cell>
        </row>
        <row r="267">
          <cell r="L267">
            <v>2264</v>
          </cell>
        </row>
        <row r="268">
          <cell r="L268">
            <v>2265</v>
          </cell>
        </row>
        <row r="269">
          <cell r="L269">
            <v>2266</v>
          </cell>
        </row>
        <row r="270">
          <cell r="L270">
            <v>2267</v>
          </cell>
        </row>
        <row r="271">
          <cell r="L271">
            <v>2268</v>
          </cell>
        </row>
        <row r="272">
          <cell r="L272">
            <v>2269</v>
          </cell>
        </row>
        <row r="273">
          <cell r="L273">
            <v>2270</v>
          </cell>
        </row>
        <row r="274">
          <cell r="L274">
            <v>2271</v>
          </cell>
        </row>
        <row r="275">
          <cell r="L275">
            <v>2272</v>
          </cell>
        </row>
        <row r="276">
          <cell r="L276">
            <v>2273</v>
          </cell>
        </row>
        <row r="277">
          <cell r="L277">
            <v>2274</v>
          </cell>
        </row>
        <row r="278">
          <cell r="L278">
            <v>2275</v>
          </cell>
        </row>
        <row r="279">
          <cell r="L279">
            <v>2276</v>
          </cell>
        </row>
        <row r="280">
          <cell r="L280">
            <v>2277</v>
          </cell>
        </row>
        <row r="281">
          <cell r="L281">
            <v>2278</v>
          </cell>
        </row>
        <row r="282">
          <cell r="L282">
            <v>2279</v>
          </cell>
        </row>
        <row r="283">
          <cell r="L283">
            <v>2280</v>
          </cell>
        </row>
        <row r="284">
          <cell r="L284">
            <v>2281</v>
          </cell>
        </row>
        <row r="285">
          <cell r="L285">
            <v>2282</v>
          </cell>
        </row>
        <row r="286">
          <cell r="L286">
            <v>2283</v>
          </cell>
        </row>
        <row r="287">
          <cell r="L287">
            <v>2284</v>
          </cell>
        </row>
        <row r="288">
          <cell r="L288">
            <v>2285</v>
          </cell>
        </row>
        <row r="289">
          <cell r="L289">
            <v>2286</v>
          </cell>
        </row>
        <row r="290">
          <cell r="L290">
            <v>2287</v>
          </cell>
        </row>
        <row r="291">
          <cell r="L291">
            <v>2288</v>
          </cell>
        </row>
        <row r="292">
          <cell r="L292">
            <v>2289</v>
          </cell>
        </row>
        <row r="293">
          <cell r="L293">
            <v>2290</v>
          </cell>
        </row>
        <row r="294">
          <cell r="L294">
            <v>2291</v>
          </cell>
        </row>
        <row r="295">
          <cell r="L295">
            <v>2292</v>
          </cell>
        </row>
        <row r="296">
          <cell r="L296">
            <v>2293</v>
          </cell>
        </row>
        <row r="297">
          <cell r="L297">
            <v>2294</v>
          </cell>
        </row>
        <row r="298">
          <cell r="L298">
            <v>2295</v>
          </cell>
        </row>
        <row r="299">
          <cell r="L299">
            <v>2296</v>
          </cell>
        </row>
        <row r="300">
          <cell r="L300">
            <v>2297</v>
          </cell>
        </row>
        <row r="301">
          <cell r="L301">
            <v>2298</v>
          </cell>
        </row>
        <row r="302">
          <cell r="L302">
            <v>2299</v>
          </cell>
        </row>
        <row r="303">
          <cell r="L303">
            <v>2300</v>
          </cell>
        </row>
        <row r="304">
          <cell r="L304">
            <v>2301</v>
          </cell>
        </row>
        <row r="305">
          <cell r="L305">
            <v>2302</v>
          </cell>
        </row>
        <row r="306">
          <cell r="L306">
            <v>2303</v>
          </cell>
        </row>
        <row r="307">
          <cell r="L307">
            <v>2304</v>
          </cell>
        </row>
        <row r="308">
          <cell r="L308">
            <v>2305</v>
          </cell>
        </row>
        <row r="309">
          <cell r="L309">
            <v>2306</v>
          </cell>
        </row>
        <row r="310">
          <cell r="L310">
            <v>2307</v>
          </cell>
        </row>
        <row r="311">
          <cell r="L311">
            <v>2308</v>
          </cell>
        </row>
        <row r="312">
          <cell r="L312">
            <v>2309</v>
          </cell>
        </row>
        <row r="313">
          <cell r="L313">
            <v>2310</v>
          </cell>
        </row>
        <row r="314">
          <cell r="L314">
            <v>2311</v>
          </cell>
        </row>
        <row r="315">
          <cell r="L315">
            <v>2312</v>
          </cell>
        </row>
        <row r="316">
          <cell r="L316">
            <v>2313</v>
          </cell>
        </row>
        <row r="317">
          <cell r="L317">
            <v>2314</v>
          </cell>
        </row>
        <row r="318">
          <cell r="L318">
            <v>2315</v>
          </cell>
        </row>
        <row r="319">
          <cell r="L319">
            <v>2316</v>
          </cell>
        </row>
        <row r="320">
          <cell r="L320">
            <v>2317</v>
          </cell>
        </row>
        <row r="321">
          <cell r="L321">
            <v>2318</v>
          </cell>
        </row>
        <row r="322">
          <cell r="L322">
            <v>2319</v>
          </cell>
        </row>
        <row r="323">
          <cell r="L323">
            <v>2320</v>
          </cell>
        </row>
        <row r="324">
          <cell r="L324">
            <v>2321</v>
          </cell>
        </row>
        <row r="325">
          <cell r="L325">
            <v>2322</v>
          </cell>
        </row>
        <row r="326">
          <cell r="L326">
            <v>2323</v>
          </cell>
        </row>
        <row r="327">
          <cell r="L327">
            <v>2324</v>
          </cell>
        </row>
        <row r="328">
          <cell r="L328">
            <v>2325</v>
          </cell>
        </row>
        <row r="329">
          <cell r="L329">
            <v>2326</v>
          </cell>
        </row>
        <row r="330">
          <cell r="L330">
            <v>2327</v>
          </cell>
        </row>
        <row r="331">
          <cell r="L331">
            <v>2328</v>
          </cell>
        </row>
        <row r="332">
          <cell r="L332">
            <v>2329</v>
          </cell>
        </row>
        <row r="333">
          <cell r="L333">
            <v>2330</v>
          </cell>
        </row>
        <row r="334">
          <cell r="L334">
            <v>2331</v>
          </cell>
        </row>
        <row r="335">
          <cell r="L335">
            <v>2332</v>
          </cell>
        </row>
        <row r="336">
          <cell r="L336">
            <v>2333</v>
          </cell>
        </row>
        <row r="337">
          <cell r="L337">
            <v>2334</v>
          </cell>
        </row>
        <row r="338">
          <cell r="L338">
            <v>2335</v>
          </cell>
        </row>
        <row r="339">
          <cell r="L339">
            <v>2336</v>
          </cell>
        </row>
        <row r="340">
          <cell r="L340">
            <v>2337</v>
          </cell>
        </row>
        <row r="341">
          <cell r="L341">
            <v>2338</v>
          </cell>
        </row>
        <row r="342">
          <cell r="L342">
            <v>2339</v>
          </cell>
        </row>
        <row r="343">
          <cell r="L343">
            <v>2340</v>
          </cell>
        </row>
        <row r="344">
          <cell r="L344">
            <v>2341</v>
          </cell>
        </row>
        <row r="345">
          <cell r="L345">
            <v>2342</v>
          </cell>
        </row>
        <row r="346">
          <cell r="L346">
            <v>2343</v>
          </cell>
        </row>
        <row r="347">
          <cell r="L347">
            <v>2344</v>
          </cell>
        </row>
        <row r="348">
          <cell r="L348">
            <v>2345</v>
          </cell>
        </row>
        <row r="349">
          <cell r="L349">
            <v>2346</v>
          </cell>
        </row>
        <row r="350">
          <cell r="L350">
            <v>2347</v>
          </cell>
        </row>
        <row r="351">
          <cell r="L351">
            <v>2348</v>
          </cell>
        </row>
        <row r="352">
          <cell r="L352">
            <v>2349</v>
          </cell>
        </row>
        <row r="353">
          <cell r="L353">
            <v>2350</v>
          </cell>
        </row>
        <row r="354">
          <cell r="L354">
            <v>2351</v>
          </cell>
        </row>
        <row r="355">
          <cell r="L355">
            <v>2352</v>
          </cell>
        </row>
        <row r="356">
          <cell r="L356">
            <v>2353</v>
          </cell>
        </row>
        <row r="357">
          <cell r="L357">
            <v>2354</v>
          </cell>
        </row>
        <row r="358">
          <cell r="L358">
            <v>2355</v>
          </cell>
        </row>
        <row r="359">
          <cell r="L359">
            <v>2356</v>
          </cell>
        </row>
        <row r="360">
          <cell r="L360">
            <v>2357</v>
          </cell>
        </row>
        <row r="361">
          <cell r="L361">
            <v>2358</v>
          </cell>
        </row>
        <row r="362">
          <cell r="L362">
            <v>2359</v>
          </cell>
        </row>
        <row r="363">
          <cell r="L363">
            <v>2360</v>
          </cell>
        </row>
        <row r="364">
          <cell r="L364">
            <v>2361</v>
          </cell>
        </row>
        <row r="365">
          <cell r="L365">
            <v>2362</v>
          </cell>
        </row>
        <row r="366">
          <cell r="L366">
            <v>2363</v>
          </cell>
        </row>
        <row r="367">
          <cell r="L367">
            <v>2364</v>
          </cell>
        </row>
        <row r="368">
          <cell r="L368">
            <v>2365</v>
          </cell>
        </row>
        <row r="369">
          <cell r="L369">
            <v>2366</v>
          </cell>
        </row>
        <row r="370">
          <cell r="L370">
            <v>2367</v>
          </cell>
        </row>
        <row r="371">
          <cell r="L371">
            <v>2368</v>
          </cell>
        </row>
        <row r="372">
          <cell r="L372">
            <v>2369</v>
          </cell>
        </row>
        <row r="373">
          <cell r="L373">
            <v>2370</v>
          </cell>
        </row>
        <row r="374">
          <cell r="L374">
            <v>2371</v>
          </cell>
        </row>
        <row r="375">
          <cell r="L375">
            <v>2372</v>
          </cell>
        </row>
        <row r="376">
          <cell r="L376">
            <v>2373</v>
          </cell>
        </row>
        <row r="377">
          <cell r="L377">
            <v>2374</v>
          </cell>
        </row>
        <row r="378">
          <cell r="L378">
            <v>2375</v>
          </cell>
        </row>
        <row r="379">
          <cell r="L379">
            <v>2376</v>
          </cell>
        </row>
        <row r="380">
          <cell r="L380">
            <v>2377</v>
          </cell>
        </row>
        <row r="381">
          <cell r="L381">
            <v>2378</v>
          </cell>
        </row>
        <row r="382">
          <cell r="L382">
            <v>2379</v>
          </cell>
        </row>
        <row r="383">
          <cell r="L383">
            <v>2380</v>
          </cell>
        </row>
        <row r="384">
          <cell r="L384">
            <v>2381</v>
          </cell>
        </row>
        <row r="385">
          <cell r="L385">
            <v>2382</v>
          </cell>
        </row>
        <row r="386">
          <cell r="L386">
            <v>2383</v>
          </cell>
        </row>
        <row r="387">
          <cell r="L387">
            <v>2384</v>
          </cell>
        </row>
        <row r="388">
          <cell r="L388">
            <v>2385</v>
          </cell>
        </row>
        <row r="389">
          <cell r="L389">
            <v>2386</v>
          </cell>
        </row>
        <row r="390">
          <cell r="L390">
            <v>2387</v>
          </cell>
        </row>
        <row r="391">
          <cell r="L391">
            <v>2388</v>
          </cell>
        </row>
        <row r="392">
          <cell r="L392">
            <v>2389</v>
          </cell>
        </row>
        <row r="393">
          <cell r="L393">
            <v>2390</v>
          </cell>
        </row>
        <row r="394">
          <cell r="L394">
            <v>2391</v>
          </cell>
        </row>
        <row r="395">
          <cell r="L395">
            <v>2392</v>
          </cell>
        </row>
        <row r="396">
          <cell r="L396">
            <v>2393</v>
          </cell>
        </row>
        <row r="397">
          <cell r="L397">
            <v>2394</v>
          </cell>
        </row>
        <row r="398">
          <cell r="L398">
            <v>2395</v>
          </cell>
        </row>
        <row r="399">
          <cell r="L399">
            <v>2396</v>
          </cell>
        </row>
        <row r="400">
          <cell r="L400">
            <v>2397</v>
          </cell>
        </row>
        <row r="401">
          <cell r="L401">
            <v>2398</v>
          </cell>
        </row>
        <row r="402">
          <cell r="L402">
            <v>2399</v>
          </cell>
        </row>
        <row r="403">
          <cell r="L403">
            <v>2400</v>
          </cell>
        </row>
        <row r="404">
          <cell r="L404">
            <v>2401</v>
          </cell>
        </row>
        <row r="405">
          <cell r="L405">
            <v>2402</v>
          </cell>
        </row>
        <row r="406">
          <cell r="L406">
            <v>2403</v>
          </cell>
        </row>
        <row r="407">
          <cell r="L407">
            <v>2404</v>
          </cell>
        </row>
        <row r="408">
          <cell r="L408">
            <v>2405</v>
          </cell>
        </row>
        <row r="409">
          <cell r="L409">
            <v>2406</v>
          </cell>
        </row>
        <row r="410">
          <cell r="L410">
            <v>2407</v>
          </cell>
        </row>
        <row r="411">
          <cell r="L411">
            <v>2408</v>
          </cell>
        </row>
        <row r="412">
          <cell r="L412">
            <v>2409</v>
          </cell>
        </row>
        <row r="413">
          <cell r="L413">
            <v>2410</v>
          </cell>
        </row>
        <row r="414">
          <cell r="L414">
            <v>2411</v>
          </cell>
        </row>
        <row r="415">
          <cell r="L415">
            <v>2412</v>
          </cell>
        </row>
        <row r="416">
          <cell r="L416">
            <v>2413</v>
          </cell>
        </row>
        <row r="417">
          <cell r="L417">
            <v>2414</v>
          </cell>
        </row>
        <row r="418">
          <cell r="L418">
            <v>2415</v>
          </cell>
        </row>
        <row r="419">
          <cell r="L419">
            <v>2416</v>
          </cell>
        </row>
        <row r="420">
          <cell r="L420">
            <v>2417</v>
          </cell>
        </row>
        <row r="421">
          <cell r="L421">
            <v>2418</v>
          </cell>
        </row>
        <row r="422">
          <cell r="L422">
            <v>2419</v>
          </cell>
        </row>
        <row r="423">
          <cell r="L423">
            <v>2420</v>
          </cell>
        </row>
        <row r="424">
          <cell r="L424">
            <v>2421</v>
          </cell>
        </row>
        <row r="425">
          <cell r="L425">
            <v>2422</v>
          </cell>
        </row>
        <row r="426">
          <cell r="L426">
            <v>2423</v>
          </cell>
        </row>
        <row r="427">
          <cell r="L427">
            <v>2424</v>
          </cell>
        </row>
        <row r="428">
          <cell r="L428">
            <v>2425</v>
          </cell>
        </row>
        <row r="429">
          <cell r="L429">
            <v>2426</v>
          </cell>
        </row>
        <row r="430">
          <cell r="L430">
            <v>2427</v>
          </cell>
        </row>
        <row r="431">
          <cell r="L431">
            <v>2428</v>
          </cell>
        </row>
        <row r="432">
          <cell r="L432">
            <v>2429</v>
          </cell>
        </row>
        <row r="433">
          <cell r="L433">
            <v>2430</v>
          </cell>
        </row>
        <row r="434">
          <cell r="L434">
            <v>2431</v>
          </cell>
        </row>
        <row r="435">
          <cell r="L435">
            <v>2432</v>
          </cell>
        </row>
        <row r="436">
          <cell r="L436">
            <v>2433</v>
          </cell>
        </row>
        <row r="437">
          <cell r="L437">
            <v>2434</v>
          </cell>
        </row>
        <row r="438">
          <cell r="L438">
            <v>2435</v>
          </cell>
        </row>
        <row r="439">
          <cell r="L439">
            <v>2436</v>
          </cell>
        </row>
        <row r="440">
          <cell r="L440">
            <v>2437</v>
          </cell>
        </row>
        <row r="441">
          <cell r="L441">
            <v>2438</v>
          </cell>
        </row>
        <row r="442">
          <cell r="L442">
            <v>2439</v>
          </cell>
        </row>
        <row r="443">
          <cell r="L443">
            <v>2440</v>
          </cell>
        </row>
        <row r="444">
          <cell r="L444">
            <v>2441</v>
          </cell>
        </row>
        <row r="445">
          <cell r="L445">
            <v>2442</v>
          </cell>
        </row>
        <row r="446">
          <cell r="L446">
            <v>2443</v>
          </cell>
        </row>
        <row r="447">
          <cell r="L447">
            <v>2444</v>
          </cell>
        </row>
        <row r="448">
          <cell r="L448">
            <v>2445</v>
          </cell>
        </row>
        <row r="449">
          <cell r="L449">
            <v>2446</v>
          </cell>
        </row>
        <row r="450">
          <cell r="L450">
            <v>2447</v>
          </cell>
        </row>
        <row r="451">
          <cell r="L451">
            <v>2448</v>
          </cell>
        </row>
        <row r="452">
          <cell r="L452">
            <v>2449</v>
          </cell>
        </row>
        <row r="453">
          <cell r="L453">
            <v>2450</v>
          </cell>
        </row>
        <row r="454">
          <cell r="L454">
            <v>2451</v>
          </cell>
        </row>
        <row r="455">
          <cell r="L455">
            <v>2452</v>
          </cell>
        </row>
        <row r="456">
          <cell r="L456">
            <v>2453</v>
          </cell>
        </row>
        <row r="457">
          <cell r="L457">
            <v>2454</v>
          </cell>
        </row>
        <row r="458">
          <cell r="L458">
            <v>2455</v>
          </cell>
        </row>
        <row r="459">
          <cell r="L459">
            <v>2456</v>
          </cell>
        </row>
        <row r="460">
          <cell r="L460">
            <v>2457</v>
          </cell>
        </row>
        <row r="461">
          <cell r="L461">
            <v>2458</v>
          </cell>
        </row>
        <row r="462">
          <cell r="L462">
            <v>2459</v>
          </cell>
        </row>
        <row r="463">
          <cell r="L463">
            <v>2460</v>
          </cell>
        </row>
        <row r="464">
          <cell r="L464">
            <v>2461</v>
          </cell>
        </row>
        <row r="465">
          <cell r="L465">
            <v>2462</v>
          </cell>
        </row>
        <row r="466">
          <cell r="L466">
            <v>2463</v>
          </cell>
        </row>
        <row r="467">
          <cell r="L467">
            <v>2464</v>
          </cell>
        </row>
        <row r="468">
          <cell r="L468">
            <v>2465</v>
          </cell>
        </row>
        <row r="469">
          <cell r="L469">
            <v>2466</v>
          </cell>
        </row>
        <row r="470">
          <cell r="L470">
            <v>2467</v>
          </cell>
        </row>
        <row r="471">
          <cell r="L471">
            <v>2468</v>
          </cell>
        </row>
        <row r="472">
          <cell r="L472">
            <v>2469</v>
          </cell>
        </row>
        <row r="473">
          <cell r="L473">
            <v>2470</v>
          </cell>
        </row>
        <row r="474">
          <cell r="L474">
            <v>2471</v>
          </cell>
        </row>
        <row r="475">
          <cell r="L475">
            <v>2472</v>
          </cell>
        </row>
        <row r="476">
          <cell r="L476">
            <v>2473</v>
          </cell>
        </row>
        <row r="477">
          <cell r="L477">
            <v>2474</v>
          </cell>
        </row>
        <row r="478">
          <cell r="L478">
            <v>2475</v>
          </cell>
        </row>
        <row r="479">
          <cell r="L479">
            <v>2476</v>
          </cell>
        </row>
        <row r="480">
          <cell r="L480">
            <v>2477</v>
          </cell>
        </row>
        <row r="481">
          <cell r="L481">
            <v>2478</v>
          </cell>
        </row>
        <row r="482">
          <cell r="L482">
            <v>2479</v>
          </cell>
        </row>
        <row r="483">
          <cell r="L483">
            <v>2480</v>
          </cell>
        </row>
        <row r="484">
          <cell r="L484">
            <v>2481</v>
          </cell>
        </row>
        <row r="485">
          <cell r="L485">
            <v>2482</v>
          </cell>
        </row>
        <row r="486">
          <cell r="L486">
            <v>2483</v>
          </cell>
        </row>
        <row r="487">
          <cell r="L487">
            <v>2484</v>
          </cell>
        </row>
        <row r="488">
          <cell r="L488">
            <v>2485</v>
          </cell>
        </row>
        <row r="489">
          <cell r="L489">
            <v>2486</v>
          </cell>
        </row>
        <row r="490">
          <cell r="L490">
            <v>2487</v>
          </cell>
        </row>
        <row r="491">
          <cell r="L491">
            <v>2488</v>
          </cell>
        </row>
        <row r="492">
          <cell r="L492">
            <v>2489</v>
          </cell>
        </row>
        <row r="493">
          <cell r="L493">
            <v>2490</v>
          </cell>
        </row>
        <row r="494">
          <cell r="L494">
            <v>2491</v>
          </cell>
        </row>
        <row r="495">
          <cell r="L495">
            <v>2492</v>
          </cell>
        </row>
        <row r="496">
          <cell r="L496">
            <v>2493</v>
          </cell>
        </row>
        <row r="497">
          <cell r="L497">
            <v>2494</v>
          </cell>
        </row>
        <row r="498">
          <cell r="L498">
            <v>2495</v>
          </cell>
        </row>
        <row r="499">
          <cell r="L499">
            <v>2496</v>
          </cell>
        </row>
        <row r="500">
          <cell r="L500">
            <v>2497</v>
          </cell>
        </row>
        <row r="501">
          <cell r="L501">
            <v>2498</v>
          </cell>
        </row>
        <row r="502">
          <cell r="L502">
            <v>2499</v>
          </cell>
        </row>
        <row r="503">
          <cell r="L503">
            <v>2500</v>
          </cell>
        </row>
        <row r="504">
          <cell r="L504">
            <v>2501</v>
          </cell>
        </row>
        <row r="505">
          <cell r="L505">
            <v>2502</v>
          </cell>
        </row>
        <row r="506">
          <cell r="L506">
            <v>2503</v>
          </cell>
        </row>
        <row r="507">
          <cell r="L507">
            <v>2504</v>
          </cell>
        </row>
        <row r="508">
          <cell r="L508">
            <v>2505</v>
          </cell>
        </row>
        <row r="509">
          <cell r="L509">
            <v>2506</v>
          </cell>
        </row>
        <row r="510">
          <cell r="L510">
            <v>2507</v>
          </cell>
        </row>
        <row r="511">
          <cell r="L511">
            <v>2508</v>
          </cell>
        </row>
        <row r="512">
          <cell r="L512">
            <v>2509</v>
          </cell>
        </row>
        <row r="513">
          <cell r="L513">
            <v>2510</v>
          </cell>
        </row>
        <row r="514">
          <cell r="L514">
            <v>2511</v>
          </cell>
        </row>
        <row r="515">
          <cell r="L515">
            <v>2512</v>
          </cell>
        </row>
        <row r="516">
          <cell r="L516">
            <v>2513</v>
          </cell>
        </row>
        <row r="517">
          <cell r="L517">
            <v>2514</v>
          </cell>
        </row>
        <row r="518">
          <cell r="L518">
            <v>2515</v>
          </cell>
        </row>
        <row r="519">
          <cell r="L519">
            <v>2516</v>
          </cell>
        </row>
        <row r="520">
          <cell r="L520">
            <v>2517</v>
          </cell>
        </row>
        <row r="521">
          <cell r="L521">
            <v>2518</v>
          </cell>
        </row>
        <row r="522">
          <cell r="L522">
            <v>2519</v>
          </cell>
        </row>
        <row r="523">
          <cell r="L523">
            <v>2520</v>
          </cell>
        </row>
        <row r="524">
          <cell r="L524">
            <v>2521</v>
          </cell>
        </row>
        <row r="525">
          <cell r="L525">
            <v>2522</v>
          </cell>
        </row>
        <row r="526">
          <cell r="L526">
            <v>2523</v>
          </cell>
        </row>
        <row r="527">
          <cell r="L527">
            <v>2524</v>
          </cell>
        </row>
        <row r="528">
          <cell r="L528">
            <v>2525</v>
          </cell>
        </row>
        <row r="529">
          <cell r="L529">
            <v>2526</v>
          </cell>
        </row>
        <row r="530">
          <cell r="L530">
            <v>2527</v>
          </cell>
        </row>
        <row r="531">
          <cell r="L531">
            <v>2528</v>
          </cell>
        </row>
        <row r="532">
          <cell r="L532">
            <v>2529</v>
          </cell>
        </row>
        <row r="533">
          <cell r="L533">
            <v>2530</v>
          </cell>
        </row>
        <row r="534">
          <cell r="L534">
            <v>2531</v>
          </cell>
        </row>
        <row r="535">
          <cell r="L535">
            <v>2532</v>
          </cell>
        </row>
        <row r="536">
          <cell r="L536">
            <v>2533</v>
          </cell>
        </row>
        <row r="537">
          <cell r="L537">
            <v>2534</v>
          </cell>
        </row>
        <row r="538">
          <cell r="L538">
            <v>2535</v>
          </cell>
        </row>
        <row r="539">
          <cell r="L539">
            <v>2536</v>
          </cell>
        </row>
        <row r="540">
          <cell r="L540">
            <v>2537</v>
          </cell>
        </row>
        <row r="541">
          <cell r="L541">
            <v>2538</v>
          </cell>
        </row>
        <row r="542">
          <cell r="L542">
            <v>2539</v>
          </cell>
        </row>
        <row r="543">
          <cell r="L543">
            <v>2540</v>
          </cell>
        </row>
        <row r="544">
          <cell r="L544">
            <v>2541</v>
          </cell>
        </row>
        <row r="545">
          <cell r="L545">
            <v>2542</v>
          </cell>
        </row>
        <row r="546">
          <cell r="L546">
            <v>2543</v>
          </cell>
        </row>
        <row r="547">
          <cell r="L547">
            <v>2544</v>
          </cell>
        </row>
        <row r="548">
          <cell r="L548">
            <v>2545</v>
          </cell>
        </row>
        <row r="549">
          <cell r="L549">
            <v>2546</v>
          </cell>
        </row>
        <row r="550">
          <cell r="L550">
            <v>2547</v>
          </cell>
        </row>
        <row r="551">
          <cell r="L551">
            <v>2548</v>
          </cell>
        </row>
        <row r="552">
          <cell r="L552">
            <v>2549</v>
          </cell>
        </row>
        <row r="553">
          <cell r="L553">
            <v>2550</v>
          </cell>
        </row>
        <row r="554">
          <cell r="L554">
            <v>2551</v>
          </cell>
        </row>
        <row r="555">
          <cell r="L555">
            <v>2552</v>
          </cell>
        </row>
        <row r="556">
          <cell r="L556">
            <v>2553</v>
          </cell>
        </row>
        <row r="557">
          <cell r="L557">
            <v>2554</v>
          </cell>
        </row>
        <row r="558">
          <cell r="L558">
            <v>2555</v>
          </cell>
        </row>
        <row r="559">
          <cell r="L559">
            <v>2556</v>
          </cell>
        </row>
        <row r="560">
          <cell r="L560">
            <v>2557</v>
          </cell>
        </row>
        <row r="561">
          <cell r="L561">
            <v>2558</v>
          </cell>
        </row>
        <row r="562">
          <cell r="L562">
            <v>2559</v>
          </cell>
        </row>
        <row r="563">
          <cell r="L563">
            <v>2560</v>
          </cell>
        </row>
        <row r="564">
          <cell r="L564">
            <v>2561</v>
          </cell>
        </row>
        <row r="565">
          <cell r="L565">
            <v>2562</v>
          </cell>
        </row>
        <row r="566">
          <cell r="L566">
            <v>2563</v>
          </cell>
        </row>
        <row r="567">
          <cell r="L567">
            <v>2564</v>
          </cell>
        </row>
        <row r="568">
          <cell r="L568">
            <v>2565</v>
          </cell>
        </row>
        <row r="569">
          <cell r="L569">
            <v>2566</v>
          </cell>
        </row>
        <row r="570">
          <cell r="L570">
            <v>2567</v>
          </cell>
        </row>
        <row r="571">
          <cell r="L571">
            <v>2568</v>
          </cell>
        </row>
        <row r="572">
          <cell r="L572">
            <v>2569</v>
          </cell>
        </row>
        <row r="573">
          <cell r="L573">
            <v>2570</v>
          </cell>
        </row>
        <row r="574">
          <cell r="L574">
            <v>2571</v>
          </cell>
        </row>
        <row r="575">
          <cell r="L575">
            <v>2572</v>
          </cell>
        </row>
        <row r="576">
          <cell r="L576">
            <v>2573</v>
          </cell>
        </row>
        <row r="577">
          <cell r="L577">
            <v>2574</v>
          </cell>
        </row>
        <row r="578">
          <cell r="L578">
            <v>2575</v>
          </cell>
        </row>
        <row r="579">
          <cell r="L579">
            <v>2576</v>
          </cell>
        </row>
        <row r="580">
          <cell r="L580">
            <v>2577</v>
          </cell>
        </row>
        <row r="581">
          <cell r="L581">
            <v>2578</v>
          </cell>
        </row>
        <row r="582">
          <cell r="L582">
            <v>2579</v>
          </cell>
        </row>
        <row r="583">
          <cell r="L583">
            <v>2580</v>
          </cell>
        </row>
        <row r="584">
          <cell r="L584">
            <v>2581</v>
          </cell>
        </row>
        <row r="585">
          <cell r="L585">
            <v>2582</v>
          </cell>
        </row>
        <row r="586">
          <cell r="L586">
            <v>2583</v>
          </cell>
        </row>
        <row r="587">
          <cell r="L587">
            <v>2584</v>
          </cell>
        </row>
        <row r="588">
          <cell r="L588">
            <v>2585</v>
          </cell>
        </row>
        <row r="589">
          <cell r="L589">
            <v>2586</v>
          </cell>
        </row>
        <row r="590">
          <cell r="L590">
            <v>2587</v>
          </cell>
        </row>
        <row r="591">
          <cell r="L591">
            <v>2588</v>
          </cell>
        </row>
        <row r="592">
          <cell r="L592">
            <v>2589</v>
          </cell>
        </row>
        <row r="593">
          <cell r="L593">
            <v>2590</v>
          </cell>
        </row>
        <row r="594">
          <cell r="L594">
            <v>2591</v>
          </cell>
        </row>
        <row r="595">
          <cell r="L595">
            <v>2592</v>
          </cell>
        </row>
        <row r="596">
          <cell r="L596">
            <v>2593</v>
          </cell>
        </row>
        <row r="597">
          <cell r="L597">
            <v>2594</v>
          </cell>
        </row>
        <row r="598">
          <cell r="L598">
            <v>2595</v>
          </cell>
        </row>
        <row r="599">
          <cell r="L599">
            <v>2596</v>
          </cell>
        </row>
        <row r="600">
          <cell r="L600">
            <v>2597</v>
          </cell>
        </row>
        <row r="601">
          <cell r="L601">
            <v>2598</v>
          </cell>
        </row>
        <row r="602">
          <cell r="L602">
            <v>2599</v>
          </cell>
        </row>
        <row r="603">
          <cell r="L603">
            <v>2600</v>
          </cell>
        </row>
      </sheetData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ists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Changes"/>
      <sheetName val="Inputs to Connections Model"/>
      <sheetName val="Input from Connections Model"/>
      <sheetName val="Contents"/>
      <sheetName val="Assumptions"/>
      <sheetName val="Lookups -&gt;"/>
      <sheetName val="Lab_Mat"/>
      <sheetName val="Escalators"/>
      <sheetName val="Lookups"/>
      <sheetName val="START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REFCL"/>
      <sheetName val="ICT"/>
      <sheetName val="Metering_SCS"/>
      <sheetName val="Other_NN"/>
      <sheetName val="Downer_Contract"/>
      <sheetName val="Aggregations &amp; Alloc -&gt;"/>
      <sheetName val="Base_Forecast"/>
      <sheetName val="Reg_Forecast"/>
      <sheetName val="Capex_by_Driver"/>
      <sheetName val="Safety"/>
      <sheetName val="AusNet_Overheads"/>
      <sheetName val="Outputs -&gt;"/>
      <sheetName val="RFM_PTRM"/>
      <sheetName val="Capex_2016-2026"/>
      <sheetName val="DER"/>
      <sheetName val="REFCL_view"/>
      <sheetName val="RIN Template -&gt;"/>
      <sheetName val="2.1 Exp Summary"/>
      <sheetName val="2.1.8 Cap Overheads"/>
      <sheetName val="2.6 Non-Network"/>
      <sheetName val="2.11 Labour"/>
      <sheetName val="2.17 Step Changes"/>
      <sheetName val="Other -&gt;"/>
      <sheetName val="Repex_Analysis"/>
    </sheetNames>
    <sheetDataSet>
      <sheetData sheetId="0"/>
      <sheetData sheetId="1"/>
      <sheetData sheetId="2">
        <row r="37">
          <cell r="D37">
            <v>4379.6069938448891</v>
          </cell>
        </row>
      </sheetData>
      <sheetData sheetId="3"/>
      <sheetData sheetId="4"/>
      <sheetData sheetId="5"/>
      <sheetData sheetId="6">
        <row r="5">
          <cell r="D5" t="str">
            <v>Direct Labour Cost</v>
          </cell>
          <cell r="E5" t="str">
            <v>Direct Material Cost</v>
          </cell>
          <cell r="F5" t="str">
            <v>Contracts Cost</v>
          </cell>
          <cell r="G5" t="str">
            <v>Other Cost</v>
          </cell>
        </row>
        <row r="6">
          <cell r="C6" t="str">
            <v>Subtransmission Substations, Switching Stations , Zone Substations</v>
          </cell>
          <cell r="D6">
            <v>0.15489332451817117</v>
          </cell>
          <cell r="E6">
            <v>0.30881909755197362</v>
          </cell>
          <cell r="F6">
            <v>0.42070477820427504</v>
          </cell>
          <cell r="G6">
            <v>0.11558279972558014</v>
          </cell>
        </row>
        <row r="7">
          <cell r="C7" t="str">
            <v>Subtransmission Lines</v>
          </cell>
          <cell r="D7">
            <v>0.15489332451817117</v>
          </cell>
          <cell r="E7">
            <v>0.30881909755197368</v>
          </cell>
          <cell r="F7">
            <v>0.42070477820427504</v>
          </cell>
          <cell r="G7">
            <v>0.11558279972558012</v>
          </cell>
        </row>
        <row r="8">
          <cell r="C8" t="str">
            <v>HV Feeders</v>
          </cell>
          <cell r="D8">
            <v>0.1548933245181712</v>
          </cell>
          <cell r="E8">
            <v>0.30881909755197368</v>
          </cell>
          <cell r="F8">
            <v>0.4207047782042751</v>
          </cell>
          <cell r="G8">
            <v>0.11558279972558015</v>
          </cell>
        </row>
        <row r="9">
          <cell r="C9" t="str">
            <v>Distribution Substations</v>
          </cell>
          <cell r="D9">
            <v>0.15489332451817117</v>
          </cell>
          <cell r="E9">
            <v>0.30881909755197368</v>
          </cell>
          <cell r="F9">
            <v>0.42070477820427504</v>
          </cell>
          <cell r="G9">
            <v>0.11558279972558014</v>
          </cell>
        </row>
        <row r="10">
          <cell r="C10" t="str">
            <v>LV Feeders</v>
          </cell>
          <cell r="D10">
            <v>0.15489332451817114</v>
          </cell>
          <cell r="E10">
            <v>0.30881909755197362</v>
          </cell>
          <cell r="F10">
            <v>0.42070477820427499</v>
          </cell>
          <cell r="G10">
            <v>0.11558279972558014</v>
          </cell>
        </row>
        <row r="11">
          <cell r="C11" t="str">
            <v>Other Assets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Simple and Complex Customer Connections</v>
          </cell>
          <cell r="D12">
            <v>0.1083177090788157</v>
          </cell>
          <cell r="E12">
            <v>0.12215934118391332</v>
          </cell>
          <cell r="F12">
            <v>0.7027694645437822</v>
          </cell>
          <cell r="G12">
            <v>6.6753485193488837E-2</v>
          </cell>
        </row>
        <row r="13">
          <cell r="C13" t="str">
            <v>Poles</v>
          </cell>
          <cell r="D13">
            <v>9.9857183765051566E-2</v>
          </cell>
          <cell r="E13">
            <v>0.21989912164615855</v>
          </cell>
          <cell r="F13">
            <v>0.58908054274122468</v>
          </cell>
          <cell r="G13">
            <v>9.1163151847565252E-2</v>
          </cell>
        </row>
        <row r="14">
          <cell r="C14" t="str">
            <v>Pole Top Structures</v>
          </cell>
          <cell r="D14">
            <v>9.9857183765051566E-2</v>
          </cell>
          <cell r="E14">
            <v>0.21989912164615852</v>
          </cell>
          <cell r="F14">
            <v>0.58908054274122468</v>
          </cell>
          <cell r="G14">
            <v>9.1163151847565266E-2</v>
          </cell>
        </row>
        <row r="15">
          <cell r="C15" t="str">
            <v>Overhead Conductors</v>
          </cell>
          <cell r="D15">
            <v>9.985718376505158E-2</v>
          </cell>
          <cell r="E15">
            <v>0.21989912164615855</v>
          </cell>
          <cell r="F15">
            <v>0.58908054274122468</v>
          </cell>
          <cell r="G15">
            <v>9.1163151847565266E-2</v>
          </cell>
        </row>
        <row r="16">
          <cell r="C16" t="str">
            <v>Underground Cables</v>
          </cell>
          <cell r="D16">
            <v>9.985718376505158E-2</v>
          </cell>
          <cell r="E16">
            <v>0.21989912164615857</v>
          </cell>
          <cell r="F16">
            <v>0.58908054274122468</v>
          </cell>
          <cell r="G16">
            <v>9.1163151847565266E-2</v>
          </cell>
        </row>
        <row r="17">
          <cell r="C17" t="str">
            <v>Service Lines</v>
          </cell>
          <cell r="D17">
            <v>9.9857183765051566E-2</v>
          </cell>
          <cell r="E17">
            <v>0.21989912164615852</v>
          </cell>
          <cell r="F17">
            <v>0.58908054274122457</v>
          </cell>
          <cell r="G17">
            <v>9.1163151847565252E-2</v>
          </cell>
        </row>
        <row r="18">
          <cell r="C18" t="str">
            <v>Transformers</v>
          </cell>
          <cell r="D18">
            <v>9.9857183765051566E-2</v>
          </cell>
          <cell r="E18">
            <v>0.21989912164615855</v>
          </cell>
          <cell r="F18">
            <v>0.58908054274122468</v>
          </cell>
          <cell r="G18">
            <v>9.1163151847565266E-2</v>
          </cell>
        </row>
        <row r="19">
          <cell r="C19" t="str">
            <v>Switchgear</v>
          </cell>
          <cell r="D19">
            <v>9.9857183765051566E-2</v>
          </cell>
          <cell r="E19">
            <v>0.21989912164615855</v>
          </cell>
          <cell r="F19">
            <v>0.58908054274122468</v>
          </cell>
          <cell r="G19">
            <v>9.1163151847565266E-2</v>
          </cell>
        </row>
        <row r="20">
          <cell r="C20" t="str">
            <v>Transformers &amp; Switchgear</v>
          </cell>
          <cell r="D20">
            <v>9.9857183765051566E-2</v>
          </cell>
          <cell r="E20">
            <v>0.21989912164615855</v>
          </cell>
          <cell r="F20">
            <v>0.58908054274122468</v>
          </cell>
          <cell r="G20">
            <v>9.1163151847565266E-2</v>
          </cell>
        </row>
        <row r="21">
          <cell r="C21" t="str">
            <v>SCADA network control and protection systems</v>
          </cell>
          <cell r="D21">
            <v>9.9857183765051566E-2</v>
          </cell>
          <cell r="E21">
            <v>0.21989912164615855</v>
          </cell>
          <cell r="F21">
            <v>0.58908054274122468</v>
          </cell>
          <cell r="G21">
            <v>9.1163151847565266E-2</v>
          </cell>
        </row>
        <row r="22">
          <cell r="C22" t="str">
            <v>Other</v>
          </cell>
          <cell r="D22">
            <v>9.9857183765051566E-2</v>
          </cell>
          <cell r="E22">
            <v>0.21989912164615852</v>
          </cell>
          <cell r="F22">
            <v>0.58908054274122468</v>
          </cell>
          <cell r="G22">
            <v>9.1163151847565266E-2</v>
          </cell>
        </row>
        <row r="23">
          <cell r="C23" t="str">
            <v>Other - Metering Comms Battery purchases</v>
          </cell>
          <cell r="D23">
            <v>0.2</v>
          </cell>
          <cell r="E23">
            <v>0.8</v>
          </cell>
          <cell r="F23">
            <v>0</v>
          </cell>
          <cell r="G23">
            <v>0</v>
          </cell>
        </row>
        <row r="24">
          <cell r="C24" t="str">
            <v>Other - Metering Business Communications</v>
          </cell>
          <cell r="D24">
            <v>0.19</v>
          </cell>
          <cell r="E24">
            <v>0.81</v>
          </cell>
          <cell r="F24">
            <v>0</v>
          </cell>
          <cell r="G24">
            <v>0</v>
          </cell>
        </row>
        <row r="25">
          <cell r="C25" t="str">
            <v>IT and Communications</v>
          </cell>
          <cell r="D25">
            <v>0.18059595131155939</v>
          </cell>
          <cell r="E25">
            <v>0.3444349339228841</v>
          </cell>
          <cell r="F25">
            <v>0.47496911476555648</v>
          </cell>
          <cell r="G25">
            <v>0</v>
          </cell>
        </row>
        <row r="26">
          <cell r="C26" t="str">
            <v>Motor Vehicles</v>
          </cell>
          <cell r="D26">
            <v>7.5602248903352409E-5</v>
          </cell>
          <cell r="E26">
            <v>0.31234844765683267</v>
          </cell>
          <cell r="F26">
            <v>-1.5861030210103227E-5</v>
          </cell>
          <cell r="G26">
            <v>0.68759181112447409</v>
          </cell>
        </row>
        <row r="27">
          <cell r="C27" t="str">
            <v>Buildings And Property</v>
          </cell>
          <cell r="D27">
            <v>0</v>
          </cell>
          <cell r="E27">
            <v>0.1234599702833751</v>
          </cell>
          <cell r="F27">
            <v>0.71805459816941353</v>
          </cell>
          <cell r="G27">
            <v>0.15848543154721134</v>
          </cell>
        </row>
        <row r="28">
          <cell r="C28" t="str">
            <v>Other</v>
          </cell>
          <cell r="D28">
            <v>4.1516835164001557E-2</v>
          </cell>
          <cell r="E28">
            <v>0.54643647744316437</v>
          </cell>
          <cell r="F28">
            <v>0.18816542802266789</v>
          </cell>
          <cell r="G28">
            <v>0.22388125937016617</v>
          </cell>
        </row>
        <row r="32">
          <cell r="D32" t="str">
            <v>Alum</v>
          </cell>
          <cell r="E32" t="str">
            <v>Copper</v>
          </cell>
          <cell r="F32" t="str">
            <v>Steel</v>
          </cell>
          <cell r="G32" t="str">
            <v>Crude Oil</v>
          </cell>
          <cell r="H32" t="str">
            <v>Other</v>
          </cell>
        </row>
        <row r="33">
          <cell r="C33" t="str">
            <v xml:space="preserve">New Zone Substation </v>
          </cell>
          <cell r="D33">
            <v>0.05</v>
          </cell>
          <cell r="E33">
            <v>0.15</v>
          </cell>
          <cell r="F33">
            <v>0.4</v>
          </cell>
          <cell r="G33">
            <v>0.05</v>
          </cell>
          <cell r="H33">
            <v>0.35</v>
          </cell>
        </row>
        <row r="34">
          <cell r="C34" t="str">
            <v>Zone Sub Transformers</v>
          </cell>
          <cell r="D34">
            <v>0.05</v>
          </cell>
          <cell r="E34">
            <v>0.2</v>
          </cell>
          <cell r="F34">
            <v>0.35</v>
          </cell>
          <cell r="G34">
            <v>0.05</v>
          </cell>
          <cell r="H34">
            <v>0.35</v>
          </cell>
        </row>
        <row r="35">
          <cell r="C35" t="str">
            <v>Distribution Sub Transformers (Pole Top &amp; Kiosk upgrades)</v>
          </cell>
          <cell r="D35">
            <v>0.67</v>
          </cell>
          <cell r="E35">
            <v>0</v>
          </cell>
          <cell r="F35">
            <v>0.13</v>
          </cell>
          <cell r="G35">
            <v>0</v>
          </cell>
          <cell r="H35">
            <v>0.2</v>
          </cell>
        </row>
        <row r="36">
          <cell r="C36" t="str">
            <v>Distribution Regulators</v>
          </cell>
          <cell r="D36">
            <v>0.17</v>
          </cell>
          <cell r="E36">
            <v>0.17</v>
          </cell>
          <cell r="F36">
            <v>0.42</v>
          </cell>
          <cell r="G36">
            <v>0.17</v>
          </cell>
          <cell r="H36">
            <v>7.0000000000000007E-2</v>
          </cell>
        </row>
        <row r="37">
          <cell r="C37" t="str">
            <v>Arc Suppression Coil</v>
          </cell>
          <cell r="D37">
            <v>0.05</v>
          </cell>
          <cell r="E37">
            <v>0.2</v>
          </cell>
          <cell r="F37">
            <v>0.35</v>
          </cell>
          <cell r="G37">
            <v>0.05</v>
          </cell>
          <cell r="H37">
            <v>0.35</v>
          </cell>
        </row>
        <row r="38">
          <cell r="C38" t="str">
            <v>Pole Top Capacitors</v>
          </cell>
          <cell r="D38">
            <v>0.2</v>
          </cell>
          <cell r="E38">
            <v>0.1</v>
          </cell>
          <cell r="F38">
            <v>0.3</v>
          </cell>
          <cell r="G38">
            <v>0.05</v>
          </cell>
          <cell r="H38">
            <v>0.35</v>
          </cell>
        </row>
        <row r="39">
          <cell r="C39" t="str">
            <v>Thermal Upgrade - 22kv LV Feeders</v>
          </cell>
          <cell r="D39">
            <v>0.67</v>
          </cell>
          <cell r="E39">
            <v>0</v>
          </cell>
          <cell r="F39">
            <v>0.13</v>
          </cell>
          <cell r="G39">
            <v>0</v>
          </cell>
          <cell r="H39">
            <v>0.2</v>
          </cell>
        </row>
        <row r="40">
          <cell r="C40" t="str">
            <v>Thermal Upgrade Voltage - 22kv LV Feeders</v>
          </cell>
          <cell r="D40">
            <v>0.67</v>
          </cell>
          <cell r="E40">
            <v>0</v>
          </cell>
          <cell r="F40">
            <v>0.13</v>
          </cell>
          <cell r="G40">
            <v>0</v>
          </cell>
          <cell r="H40">
            <v>0.2</v>
          </cell>
        </row>
        <row r="41">
          <cell r="C41" t="str">
            <v>66kv Feeders - HV</v>
          </cell>
          <cell r="D41">
            <v>0.67</v>
          </cell>
          <cell r="E41">
            <v>0</v>
          </cell>
          <cell r="F41">
            <v>0.13</v>
          </cell>
          <cell r="G41">
            <v>0</v>
          </cell>
          <cell r="H41">
            <v>0.2</v>
          </cell>
        </row>
        <row r="42">
          <cell r="C42" t="str">
            <v>New 66kV lines (kms)</v>
          </cell>
          <cell r="D42">
            <v>0.67</v>
          </cell>
          <cell r="E42">
            <v>0</v>
          </cell>
          <cell r="F42">
            <v>0.13</v>
          </cell>
          <cell r="G42">
            <v>0</v>
          </cell>
          <cell r="H42">
            <v>0.2</v>
          </cell>
        </row>
        <row r="43">
          <cell r="C43" t="str">
            <v>Reconductored 66kV lines (kms)</v>
          </cell>
          <cell r="D43">
            <v>0.67</v>
          </cell>
          <cell r="E43">
            <v>0</v>
          </cell>
          <cell r="F43">
            <v>0.13</v>
          </cell>
          <cell r="G43">
            <v>0</v>
          </cell>
          <cell r="H43">
            <v>0.2</v>
          </cell>
        </row>
        <row r="44">
          <cell r="C44" t="str">
            <v>Bird &amp; Animal proofing</v>
          </cell>
          <cell r="D44">
            <v>0.05</v>
          </cell>
          <cell r="E44">
            <v>0.15</v>
          </cell>
          <cell r="F44">
            <v>0.4</v>
          </cell>
          <cell r="G44">
            <v>0</v>
          </cell>
          <cell r="H44">
            <v>0.4</v>
          </cell>
        </row>
        <row r="45">
          <cell r="C45" t="str">
            <v>Other 56M Undergrounding</v>
          </cell>
          <cell r="D45">
            <v>0.75</v>
          </cell>
          <cell r="E45">
            <v>0</v>
          </cell>
          <cell r="F45">
            <v>0</v>
          </cell>
          <cell r="G45">
            <v>0.05</v>
          </cell>
          <cell r="H45">
            <v>0.2</v>
          </cell>
        </row>
        <row r="46">
          <cell r="C46" t="str">
            <v>Dampers &amp; Armour Rods</v>
          </cell>
          <cell r="D46">
            <v>0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</row>
        <row r="47">
          <cell r="C47" t="str">
            <v>Fall Arrests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0</v>
          </cell>
        </row>
        <row r="48">
          <cell r="C48" t="str">
            <v>Other</v>
          </cell>
          <cell r="D48">
            <v>0.1</v>
          </cell>
          <cell r="E48">
            <v>0.1</v>
          </cell>
          <cell r="F48">
            <v>0.1</v>
          </cell>
          <cell r="G48">
            <v>0</v>
          </cell>
          <cell r="H48">
            <v>0.7</v>
          </cell>
        </row>
        <row r="49">
          <cell r="C49" t="str">
            <v>&lt;Spare&gt;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62">
          <cell r="C62" t="str">
            <v>Poles replaced</v>
          </cell>
          <cell r="D62">
            <v>0</v>
          </cell>
          <cell r="E62">
            <v>0</v>
          </cell>
          <cell r="F62">
            <v>0.1</v>
          </cell>
          <cell r="G62">
            <v>0</v>
          </cell>
          <cell r="H62">
            <v>0.9</v>
          </cell>
        </row>
        <row r="63">
          <cell r="C63" t="str">
            <v>Staked Poles</v>
          </cell>
          <cell r="D63">
            <v>0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</row>
        <row r="64">
          <cell r="C64" t="str">
            <v>Conductors - Steel</v>
          </cell>
          <cell r="D64">
            <v>0</v>
          </cell>
          <cell r="E64">
            <v>0</v>
          </cell>
          <cell r="F64">
            <v>1</v>
          </cell>
          <cell r="G64">
            <v>0</v>
          </cell>
          <cell r="H64">
            <v>0</v>
          </cell>
        </row>
        <row r="65">
          <cell r="C65" t="str">
            <v>Conductors - Copper</v>
          </cell>
          <cell r="D65">
            <v>0.67</v>
          </cell>
          <cell r="E65">
            <v>0</v>
          </cell>
          <cell r="F65">
            <v>0.13</v>
          </cell>
          <cell r="G65">
            <v>0</v>
          </cell>
          <cell r="H65">
            <v>0.2</v>
          </cell>
        </row>
        <row r="66">
          <cell r="C66" t="str">
            <v>Conductors - ACSR</v>
          </cell>
          <cell r="D66">
            <v>0.67</v>
          </cell>
          <cell r="E66">
            <v>0</v>
          </cell>
          <cell r="F66">
            <v>0.33</v>
          </cell>
          <cell r="G66">
            <v>0</v>
          </cell>
          <cell r="H66">
            <v>0</v>
          </cell>
        </row>
        <row r="67">
          <cell r="C67" t="str">
            <v>Conductors - Alum</v>
          </cell>
          <cell r="D67">
            <v>1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C68" t="str">
            <v>Conductors - SWER</v>
          </cell>
          <cell r="D68">
            <v>0.67</v>
          </cell>
          <cell r="E68">
            <v>0</v>
          </cell>
          <cell r="F68">
            <v>0.33</v>
          </cell>
          <cell r="G68">
            <v>0</v>
          </cell>
          <cell r="H68">
            <v>0</v>
          </cell>
        </row>
        <row r="69">
          <cell r="C69" t="str">
            <v>Crossarms</v>
          </cell>
          <cell r="D69">
            <v>0</v>
          </cell>
          <cell r="E69">
            <v>0</v>
          </cell>
          <cell r="F69">
            <v>0.7</v>
          </cell>
          <cell r="G69">
            <v>0</v>
          </cell>
          <cell r="H69">
            <v>0.3</v>
          </cell>
        </row>
        <row r="70">
          <cell r="C70" t="str">
            <v>Insulators</v>
          </cell>
          <cell r="D70">
            <v>0</v>
          </cell>
          <cell r="E70">
            <v>0</v>
          </cell>
          <cell r="F70">
            <v>1</v>
          </cell>
          <cell r="G70">
            <v>0</v>
          </cell>
          <cell r="H70">
            <v>0</v>
          </cell>
        </row>
        <row r="71">
          <cell r="C71" t="str">
            <v>Services - Unplanned</v>
          </cell>
          <cell r="D71">
            <v>0.67</v>
          </cell>
          <cell r="E71">
            <v>0</v>
          </cell>
          <cell r="F71">
            <v>0.13</v>
          </cell>
          <cell r="G71">
            <v>0</v>
          </cell>
          <cell r="H71">
            <v>0.2</v>
          </cell>
        </row>
        <row r="72">
          <cell r="C72" t="str">
            <v>Services - Planned</v>
          </cell>
          <cell r="D72">
            <v>0.67</v>
          </cell>
          <cell r="E72">
            <v>0</v>
          </cell>
          <cell r="F72">
            <v>0.13</v>
          </cell>
          <cell r="G72">
            <v>0</v>
          </cell>
          <cell r="H72">
            <v>0.2</v>
          </cell>
        </row>
        <row r="73">
          <cell r="C73" t="str">
            <v>Underground cables (Projects)</v>
          </cell>
          <cell r="D73">
            <v>0.67</v>
          </cell>
          <cell r="E73">
            <v>0</v>
          </cell>
          <cell r="F73">
            <v>0.13</v>
          </cell>
          <cell r="G73">
            <v>0</v>
          </cell>
          <cell r="H73">
            <v>0.2</v>
          </cell>
        </row>
        <row r="74">
          <cell r="C74" t="str">
            <v>Distribution Transformers</v>
          </cell>
          <cell r="D74">
            <v>0.17</v>
          </cell>
          <cell r="E74">
            <v>0.17</v>
          </cell>
          <cell r="F74">
            <v>0.42</v>
          </cell>
          <cell r="G74">
            <v>0.17</v>
          </cell>
          <cell r="H74">
            <v>7.0000000000000007E-2</v>
          </cell>
        </row>
        <row r="75">
          <cell r="C75" t="str">
            <v>Dist. Regulators</v>
          </cell>
          <cell r="D75">
            <v>0.17</v>
          </cell>
          <cell r="E75">
            <v>0.17</v>
          </cell>
          <cell r="F75">
            <v>0.42</v>
          </cell>
          <cell r="G75">
            <v>0.17</v>
          </cell>
          <cell r="H75">
            <v>7.0000000000000007E-2</v>
          </cell>
        </row>
        <row r="76">
          <cell r="C76" t="str">
            <v>Pole top Switches (Incl Gas)</v>
          </cell>
          <cell r="D76">
            <v>0.05</v>
          </cell>
          <cell r="E76">
            <v>0.05</v>
          </cell>
          <cell r="F76">
            <v>0.15</v>
          </cell>
          <cell r="G76">
            <v>0</v>
          </cell>
          <cell r="H76">
            <v>0.75</v>
          </cell>
        </row>
        <row r="77">
          <cell r="C77" t="str">
            <v>RMUs (Kiosk Substations)</v>
          </cell>
          <cell r="D77">
            <v>0</v>
          </cell>
          <cell r="E77">
            <v>0.05</v>
          </cell>
          <cell r="F77">
            <v>0.9</v>
          </cell>
          <cell r="G77">
            <v>0</v>
          </cell>
          <cell r="H77">
            <v>0.05</v>
          </cell>
        </row>
        <row r="78">
          <cell r="C78" t="str">
            <v>ACRs 3ph</v>
          </cell>
          <cell r="D78">
            <v>0.05</v>
          </cell>
          <cell r="E78">
            <v>0.05</v>
          </cell>
          <cell r="F78">
            <v>0.15</v>
          </cell>
          <cell r="G78">
            <v>0</v>
          </cell>
          <cell r="H78">
            <v>0.75</v>
          </cell>
        </row>
        <row r="79">
          <cell r="C79" t="str">
            <v>OCR 1ph</v>
          </cell>
          <cell r="D79">
            <v>0.05</v>
          </cell>
          <cell r="E79">
            <v>0.05</v>
          </cell>
          <cell r="F79">
            <v>0.15</v>
          </cell>
          <cell r="G79">
            <v>0</v>
          </cell>
          <cell r="H79">
            <v>0.75</v>
          </cell>
        </row>
        <row r="80">
          <cell r="C80" t="str">
            <v>HV Fuses</v>
          </cell>
          <cell r="D80">
            <v>0</v>
          </cell>
          <cell r="E80">
            <v>0</v>
          </cell>
          <cell r="F80">
            <v>0.7</v>
          </cell>
          <cell r="G80">
            <v>0</v>
          </cell>
          <cell r="H80">
            <v>0.3</v>
          </cell>
        </row>
        <row r="81">
          <cell r="C81" t="str">
            <v>Surge Diverters</v>
          </cell>
          <cell r="D81">
            <v>0</v>
          </cell>
          <cell r="E81">
            <v>0</v>
          </cell>
          <cell r="F81">
            <v>0.5</v>
          </cell>
          <cell r="G81">
            <v>0</v>
          </cell>
          <cell r="H81">
            <v>0.5</v>
          </cell>
        </row>
        <row r="82">
          <cell r="C82" t="str">
            <v>Zone Sub Transformers</v>
          </cell>
          <cell r="D82">
            <v>0</v>
          </cell>
          <cell r="E82">
            <v>0.3</v>
          </cell>
          <cell r="F82">
            <v>0.6</v>
          </cell>
          <cell r="G82">
            <v>0.1</v>
          </cell>
          <cell r="H82">
            <v>0</v>
          </cell>
        </row>
        <row r="83">
          <cell r="C83" t="str">
            <v>Instrument Transformers</v>
          </cell>
          <cell r="D83">
            <v>0.05</v>
          </cell>
          <cell r="E83">
            <v>0.05</v>
          </cell>
          <cell r="F83">
            <v>0.15</v>
          </cell>
          <cell r="G83">
            <v>0</v>
          </cell>
          <cell r="H83">
            <v>0.75</v>
          </cell>
        </row>
        <row r="84">
          <cell r="C84" t="str">
            <v>Circuit Breakers &amp; disconnectors 22 kV</v>
          </cell>
          <cell r="D84">
            <v>0.05</v>
          </cell>
          <cell r="E84">
            <v>0.05</v>
          </cell>
          <cell r="F84">
            <v>0.15</v>
          </cell>
          <cell r="G84">
            <v>0</v>
          </cell>
          <cell r="H84">
            <v>0.75</v>
          </cell>
        </row>
        <row r="85">
          <cell r="C85" t="str">
            <v>Circuit Breakers &amp; disconnectors  66kV</v>
          </cell>
          <cell r="D85">
            <v>0.05</v>
          </cell>
          <cell r="E85">
            <v>0.05</v>
          </cell>
          <cell r="F85">
            <v>0.15</v>
          </cell>
          <cell r="G85">
            <v>0</v>
          </cell>
          <cell r="H85">
            <v>0.75</v>
          </cell>
        </row>
        <row r="86">
          <cell r="C86" t="str">
            <v>Protection &amp; Control</v>
          </cell>
          <cell r="D86">
            <v>0</v>
          </cell>
          <cell r="E86">
            <v>0</v>
          </cell>
          <cell r="F86">
            <v>0.2</v>
          </cell>
          <cell r="G86">
            <v>0</v>
          </cell>
          <cell r="H86">
            <v>0.8</v>
          </cell>
        </row>
        <row r="87">
          <cell r="C87" t="str">
            <v>Enhanced Prot &amp; control 1ph &amp; 3ph</v>
          </cell>
          <cell r="D87">
            <v>0.05</v>
          </cell>
          <cell r="E87">
            <v>0.05</v>
          </cell>
          <cell r="F87">
            <v>0.15</v>
          </cell>
          <cell r="G87">
            <v>0</v>
          </cell>
          <cell r="H87">
            <v>0.75</v>
          </cell>
        </row>
        <row r="88">
          <cell r="C88" t="str">
            <v>Communication Systems</v>
          </cell>
          <cell r="D88">
            <v>0</v>
          </cell>
          <cell r="E88">
            <v>0</v>
          </cell>
          <cell r="F88">
            <v>0.2</v>
          </cell>
          <cell r="G88">
            <v>0</v>
          </cell>
          <cell r="H88">
            <v>0.8</v>
          </cell>
        </row>
        <row r="89">
          <cell r="C89" t="str">
            <v>SCADA Remote</v>
          </cell>
          <cell r="D89">
            <v>0</v>
          </cell>
          <cell r="E89">
            <v>0</v>
          </cell>
          <cell r="F89">
            <v>0.2</v>
          </cell>
          <cell r="G89">
            <v>0</v>
          </cell>
          <cell r="H89">
            <v>0.8</v>
          </cell>
        </row>
        <row r="90">
          <cell r="C90" t="str">
            <v>Cap Cans</v>
          </cell>
          <cell r="D90">
            <v>0</v>
          </cell>
          <cell r="E90">
            <v>0</v>
          </cell>
          <cell r="F90">
            <v>0.9</v>
          </cell>
          <cell r="G90">
            <v>0</v>
          </cell>
          <cell r="H90">
            <v>0.1</v>
          </cell>
        </row>
        <row r="91">
          <cell r="C91" t="str">
            <v>NER</v>
          </cell>
          <cell r="D91">
            <v>0</v>
          </cell>
          <cell r="E91">
            <v>0</v>
          </cell>
          <cell r="F91">
            <v>0.9</v>
          </cell>
          <cell r="G91">
            <v>0</v>
          </cell>
          <cell r="H91">
            <v>0.1</v>
          </cell>
        </row>
        <row r="92">
          <cell r="C92" t="str">
            <v>Buildings &amp; Civil infrastructure</v>
          </cell>
          <cell r="D92">
            <v>0</v>
          </cell>
          <cell r="E92">
            <v>0</v>
          </cell>
          <cell r="F92">
            <v>0.3</v>
          </cell>
          <cell r="G92">
            <v>0</v>
          </cell>
          <cell r="H92">
            <v>0.7</v>
          </cell>
        </row>
        <row r="93">
          <cell r="C93" t="str">
            <v>ZSS Major replacements</v>
          </cell>
          <cell r="D93">
            <v>0.05</v>
          </cell>
          <cell r="E93">
            <v>0.15</v>
          </cell>
          <cell r="F93">
            <v>0.4</v>
          </cell>
          <cell r="G93">
            <v>0</v>
          </cell>
          <cell r="H93">
            <v>0.4</v>
          </cell>
        </row>
        <row r="94">
          <cell r="C94" t="str">
            <v>Bird &amp; Animal proofing</v>
          </cell>
          <cell r="D94">
            <v>0.05</v>
          </cell>
          <cell r="E94">
            <v>0.15</v>
          </cell>
          <cell r="F94">
            <v>0.4</v>
          </cell>
          <cell r="G94">
            <v>0</v>
          </cell>
          <cell r="H94">
            <v>0.4</v>
          </cell>
        </row>
        <row r="95">
          <cell r="C95" t="str">
            <v>Other 56M Undergrounding</v>
          </cell>
          <cell r="D95">
            <v>0.75</v>
          </cell>
          <cell r="E95">
            <v>0</v>
          </cell>
          <cell r="F95">
            <v>0</v>
          </cell>
          <cell r="G95">
            <v>0.05</v>
          </cell>
          <cell r="H95">
            <v>0.2</v>
          </cell>
        </row>
        <row r="96">
          <cell r="C96" t="str">
            <v>Dampers &amp; Armour Rods</v>
          </cell>
          <cell r="D96">
            <v>0</v>
          </cell>
          <cell r="E96">
            <v>0</v>
          </cell>
          <cell r="F96">
            <v>1</v>
          </cell>
          <cell r="G96">
            <v>0</v>
          </cell>
          <cell r="H96">
            <v>0</v>
          </cell>
        </row>
        <row r="97">
          <cell r="C97" t="str">
            <v>Fall Arrests</v>
          </cell>
          <cell r="D97">
            <v>0</v>
          </cell>
          <cell r="E97">
            <v>0</v>
          </cell>
          <cell r="F97">
            <v>1</v>
          </cell>
          <cell r="G97">
            <v>0</v>
          </cell>
          <cell r="H97">
            <v>0</v>
          </cell>
        </row>
        <row r="98">
          <cell r="C98" t="str">
            <v>Other</v>
          </cell>
          <cell r="D98">
            <v>0.1</v>
          </cell>
          <cell r="E98">
            <v>0.1</v>
          </cell>
          <cell r="F98">
            <v>0.1</v>
          </cell>
          <cell r="G98">
            <v>0</v>
          </cell>
          <cell r="H98">
            <v>0.7</v>
          </cell>
        </row>
      </sheetData>
      <sheetData sheetId="7">
        <row r="17">
          <cell r="K17">
            <v>1.089065287920217</v>
          </cell>
        </row>
      </sheetData>
      <sheetData sheetId="8">
        <row r="30">
          <cell r="D30">
            <v>1000000</v>
          </cell>
        </row>
        <row r="31">
          <cell r="D31">
            <v>1000</v>
          </cell>
        </row>
      </sheetData>
      <sheetData sheetId="9">
        <row r="5">
          <cell r="D5" t="str">
            <v>2022-26</v>
          </cell>
        </row>
        <row r="13">
          <cell r="D13">
            <v>43800</v>
          </cell>
          <cell r="E13">
            <v>44166</v>
          </cell>
          <cell r="F13">
            <v>44377</v>
          </cell>
          <cell r="G13">
            <v>44742</v>
          </cell>
          <cell r="H13">
            <v>45107</v>
          </cell>
          <cell r="I13">
            <v>45473</v>
          </cell>
          <cell r="J13">
            <v>45838</v>
          </cell>
          <cell r="K13">
            <v>46203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9">
          <cell r="E39">
            <v>10416703.34839808</v>
          </cell>
        </row>
      </sheetData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Estimate Template"/>
      <sheetName val="Tech Plan"/>
      <sheetName val="Sheet1"/>
      <sheetName val="Working NOTES"/>
      <sheetName val="Costs"/>
      <sheetName val="Benifits"/>
      <sheetName val="AA-Rates Card"/>
      <sheetName val="Conf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E14" t="str">
            <v>TRR</v>
          </cell>
        </row>
        <row r="15">
          <cell r="E15" t="str">
            <v>EDPR</v>
          </cell>
        </row>
        <row r="16">
          <cell r="E16" t="str">
            <v>GAAR</v>
          </cell>
        </row>
        <row r="17">
          <cell r="E17" t="str">
            <v>TRR, EDPR</v>
          </cell>
        </row>
        <row r="18">
          <cell r="E18" t="str">
            <v>TRR, GARR</v>
          </cell>
        </row>
        <row r="19">
          <cell r="E19" t="str">
            <v>EDPR, TRR</v>
          </cell>
        </row>
        <row r="20">
          <cell r="E20" t="str">
            <v>EDPR, GAAR</v>
          </cell>
        </row>
        <row r="21">
          <cell r="E21" t="str">
            <v>GAAR, TRR</v>
          </cell>
        </row>
        <row r="22">
          <cell r="E22" t="str">
            <v>GAAR, EDPR</v>
          </cell>
        </row>
      </sheetData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ver"/>
      <sheetName val="GA"/>
      <sheetName val="Glossary"/>
      <sheetName val="Project_Inputs"/>
      <sheetName val="Option_Inputs-&gt;"/>
      <sheetName val="BAU_Input"/>
      <sheetName val="Opt1_Input"/>
      <sheetName val="Opt2_Input"/>
      <sheetName val="Outputs-&gt;"/>
      <sheetName val="Business_Case_Tables"/>
      <sheetName val="Dashboard"/>
      <sheetName val="Calculations-&gt;"/>
      <sheetName val="BAU_Calcs"/>
      <sheetName val="Op1_Calcs"/>
      <sheetName val="Op2_Calcs"/>
      <sheetName val="Corporate_Inputs"/>
      <sheetName val="Form"/>
      <sheetName val="Dashboard_Data"/>
      <sheetName val="Appendicies-&gt;"/>
      <sheetName val="Sheet_SSC"/>
      <sheetName val="Time_Lu"/>
      <sheetName val="Proj_Lu"/>
      <sheetName val="PCR1_BL_Input"/>
      <sheetName val="PCR1_Opt1_Input"/>
      <sheetName val="PCR1_Opt2_Input"/>
      <sheetName val="PCR1_Tables"/>
      <sheetName val="NPV Lite"/>
      <sheetName val="Simple Estimator Lists"/>
      <sheetName val="PCR1_BL_Calcs"/>
      <sheetName val="PCR1_Op1_Calcs"/>
      <sheetName val="PCR1_Op2_Calcs"/>
      <sheetName val="BAU_LU"/>
      <sheetName val="Opt_1_LU"/>
      <sheetName val="Opt_2_LU"/>
      <sheetName val="Sheet1_SSC"/>
      <sheetName val="Checks"/>
      <sheetName val="Version_History"/>
    </sheetNames>
    <sheetDataSet>
      <sheetData sheetId="0"/>
      <sheetData sheetId="1"/>
      <sheetData sheetId="2"/>
      <sheetData sheetId="3">
        <row r="15">
          <cell r="H15">
            <v>2023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D45" t="str">
            <v>BAU</v>
          </cell>
        </row>
        <row r="46">
          <cell r="D46" t="str">
            <v>Option 1</v>
          </cell>
        </row>
        <row r="47">
          <cell r="D47" t="str">
            <v>Option 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udit"/>
      <sheetName val="Dashboard1"/>
      <sheetName val="Initiative Master "/>
      <sheetName val="Program Master "/>
      <sheetName val="1st&gt;2nd Cut "/>
      <sheetName val="Cost Working "/>
      <sheetName val="First Cut Numbers"/>
      <sheetName val="Input assumptions"/>
      <sheetName val="COST MODEL (2)"/>
      <sheetName val="Working"/>
      <sheetName val="Dashboard2"/>
      <sheetName val="ICT EDPR Costs CY2016 to 20"/>
      <sheetName val="ICT EDPR CY2011 to 15"/>
      <sheetName val="ICT EDPR Full View"/>
      <sheetName val="Historical Project Costs"/>
      <sheetName val="PET"/>
      <sheetName val="AA-Rates Card"/>
      <sheetName val="CPI"/>
      <sheetName val="Config"/>
      <sheetName val="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B15" t="str">
            <v>TRR</v>
          </cell>
        </row>
        <row r="16">
          <cell r="B16" t="str">
            <v>EDPR</v>
          </cell>
        </row>
        <row r="17">
          <cell r="B17" t="str">
            <v>GAAR</v>
          </cell>
        </row>
      </sheetData>
      <sheetData sheetId="18"/>
      <sheetData sheetId="19">
        <row r="3">
          <cell r="L3">
            <v>2000</v>
          </cell>
        </row>
      </sheetData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tives"/>
      <sheetName val="Tech Plan"/>
      <sheetName val="First cut"/>
      <sheetName val="DENOP"/>
      <sheetName val="Costs"/>
      <sheetName val="Benefits"/>
      <sheetName val="Project Estimate Template"/>
      <sheetName val="Config"/>
      <sheetName val="AA-Rates C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L3">
            <v>2015</v>
          </cell>
        </row>
      </sheetData>
      <sheetData sheetId="8">
        <row r="14">
          <cell r="E14" t="str">
            <v>TRR</v>
          </cell>
        </row>
        <row r="77">
          <cell r="B77" t="str">
            <v>Day</v>
          </cell>
        </row>
        <row r="78">
          <cell r="B78" t="str">
            <v>Each</v>
          </cell>
        </row>
        <row r="79">
          <cell r="B79" t="str">
            <v>Lot</v>
          </cell>
        </row>
        <row r="80">
          <cell r="B80" t="str">
            <v>Months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5545-11E2-4C60-B1DE-4C9DB9200873}">
  <dimension ref="A6:AE57"/>
  <sheetViews>
    <sheetView tabSelected="1" zoomScaleNormal="100" workbookViewId="0">
      <selection activeCell="Y30" sqref="S30:Y37"/>
    </sheetView>
  </sheetViews>
  <sheetFormatPr defaultRowHeight="14.5" x14ac:dyDescent="0.35"/>
  <cols>
    <col min="1" max="1" width="28.08984375" customWidth="1"/>
    <col min="2" max="2" width="23" customWidth="1"/>
    <col min="3" max="3" width="17.90625" customWidth="1"/>
    <col min="4" max="4" width="16.54296875" customWidth="1"/>
    <col min="5" max="5" width="10.90625" bestFit="1" customWidth="1"/>
    <col min="6" max="6" width="11.1796875" bestFit="1" customWidth="1"/>
    <col min="7" max="10" width="10.90625" bestFit="1" customWidth="1"/>
    <col min="11" max="11" width="11" bestFit="1" customWidth="1"/>
    <col min="12" max="14" width="10.90625" bestFit="1" customWidth="1"/>
    <col min="15" max="15" width="11" bestFit="1" customWidth="1"/>
    <col min="21" max="21" width="10.54296875" bestFit="1" customWidth="1"/>
    <col min="22" max="22" width="11.1796875" bestFit="1" customWidth="1"/>
    <col min="23" max="23" width="10.36328125" bestFit="1" customWidth="1"/>
    <col min="24" max="24" width="9.81640625" bestFit="1" customWidth="1"/>
    <col min="25" max="25" width="10.7265625" customWidth="1"/>
    <col min="26" max="29" width="9.81640625" bestFit="1" customWidth="1"/>
    <col min="30" max="30" width="10.453125" bestFit="1" customWidth="1"/>
    <col min="31" max="31" width="8.90625" bestFit="1" customWidth="1"/>
    <col min="32" max="32" width="10" bestFit="1" customWidth="1"/>
  </cols>
  <sheetData>
    <row r="6" spans="2:31" x14ac:dyDescent="0.35">
      <c r="N6" s="2"/>
    </row>
    <row r="7" spans="2:31" x14ac:dyDescent="0.35">
      <c r="U7" s="31" t="s">
        <v>47</v>
      </c>
      <c r="V7" s="31" t="s">
        <v>47</v>
      </c>
      <c r="W7" s="31" t="s">
        <v>47</v>
      </c>
      <c r="X7" s="31" t="s">
        <v>48</v>
      </c>
      <c r="Y7" s="31" t="s">
        <v>48</v>
      </c>
    </row>
    <row r="8" spans="2:31" x14ac:dyDescent="0.35">
      <c r="E8" s="1" t="s">
        <v>2</v>
      </c>
      <c r="F8" s="1" t="s">
        <v>3</v>
      </c>
      <c r="G8" s="1" t="s">
        <v>4</v>
      </c>
      <c r="H8" s="1" t="s">
        <v>5</v>
      </c>
      <c r="I8" s="1" t="s">
        <v>6</v>
      </c>
      <c r="J8" s="1"/>
      <c r="K8" s="1"/>
      <c r="L8" s="1"/>
      <c r="M8" s="1"/>
      <c r="N8" s="1"/>
      <c r="Q8" s="1" t="s">
        <v>8</v>
      </c>
      <c r="U8" s="1" t="s">
        <v>2</v>
      </c>
      <c r="V8" s="1" t="s">
        <v>3</v>
      </c>
      <c r="W8" s="1" t="s">
        <v>4</v>
      </c>
      <c r="X8" s="1" t="s">
        <v>5</v>
      </c>
      <c r="Y8" s="1" t="s">
        <v>6</v>
      </c>
      <c r="Z8" s="1"/>
      <c r="AA8" s="1"/>
      <c r="AB8" s="1"/>
      <c r="AC8" s="1"/>
      <c r="AD8" s="1"/>
    </row>
    <row r="9" spans="2:31" x14ac:dyDescent="0.35">
      <c r="C9" s="1" t="s">
        <v>18</v>
      </c>
      <c r="D9" t="s">
        <v>0</v>
      </c>
      <c r="E9" s="12">
        <v>0.24</v>
      </c>
      <c r="F9" s="12">
        <v>0.24</v>
      </c>
      <c r="G9" s="12">
        <v>0.24</v>
      </c>
      <c r="H9" s="12">
        <v>0.24</v>
      </c>
      <c r="I9" s="12">
        <v>0.24</v>
      </c>
      <c r="Q9" t="s">
        <v>37</v>
      </c>
      <c r="T9" t="s">
        <v>0</v>
      </c>
      <c r="U9" s="13">
        <v>0</v>
      </c>
      <c r="V9" s="13">
        <v>0</v>
      </c>
      <c r="W9" s="13">
        <v>0.2439710968401603</v>
      </c>
      <c r="X9" s="13">
        <v>1.1471521885636327</v>
      </c>
      <c r="Y9" s="13">
        <v>0.36904019172208213</v>
      </c>
      <c r="Z9" s="2"/>
      <c r="AE9" s="2"/>
    </row>
    <row r="10" spans="2:31" x14ac:dyDescent="0.35">
      <c r="C10" t="s">
        <v>37</v>
      </c>
      <c r="D10" t="s">
        <v>1</v>
      </c>
      <c r="E10" s="12">
        <v>1.27</v>
      </c>
      <c r="F10" s="12">
        <v>1.27</v>
      </c>
      <c r="G10" s="12">
        <v>1.27</v>
      </c>
      <c r="H10" s="12">
        <v>1.27</v>
      </c>
      <c r="I10" s="12">
        <v>1.27</v>
      </c>
      <c r="T10" t="s">
        <v>1</v>
      </c>
      <c r="U10" s="13">
        <v>3.1697749999999997E-2</v>
      </c>
      <c r="V10" s="13">
        <v>0.75842153791045497</v>
      </c>
      <c r="W10" s="13">
        <v>2.2568854230356399</v>
      </c>
      <c r="X10" s="13">
        <v>2.0723946711696284</v>
      </c>
      <c r="Y10" s="13">
        <v>0.67043714075840033</v>
      </c>
      <c r="Z10" s="2"/>
      <c r="AE10" s="2"/>
    </row>
    <row r="11" spans="2:31" x14ac:dyDescent="0.35">
      <c r="U11" s="2"/>
      <c r="V11" s="2"/>
      <c r="W11" s="2"/>
      <c r="X11" s="2"/>
      <c r="Y11" s="2"/>
      <c r="Z11" s="2"/>
      <c r="AE11" s="2"/>
    </row>
    <row r="12" spans="2:31" x14ac:dyDescent="0.35">
      <c r="C12" s="2"/>
      <c r="D12" s="2"/>
      <c r="E12" s="2"/>
      <c r="F12" s="2"/>
      <c r="G12" s="2"/>
      <c r="H12" s="2"/>
      <c r="I12" s="2"/>
      <c r="J12" s="2"/>
      <c r="L12" s="3"/>
      <c r="U12" s="2"/>
      <c r="Z12" s="2"/>
      <c r="AE12" s="2"/>
    </row>
    <row r="13" spans="2:31" x14ac:dyDescent="0.35">
      <c r="B13" s="1" t="s">
        <v>17</v>
      </c>
      <c r="AE13" s="2"/>
    </row>
    <row r="14" spans="2:31" x14ac:dyDescent="0.35">
      <c r="E14" s="1" t="s">
        <v>2</v>
      </c>
      <c r="F14" s="1" t="s">
        <v>3</v>
      </c>
      <c r="G14" s="1" t="s">
        <v>4</v>
      </c>
      <c r="H14" s="1" t="s">
        <v>5</v>
      </c>
      <c r="I14" s="1" t="s">
        <v>6</v>
      </c>
      <c r="J14" s="1" t="s">
        <v>11</v>
      </c>
      <c r="K14" s="1" t="s">
        <v>12</v>
      </c>
      <c r="L14" s="1" t="s">
        <v>13</v>
      </c>
      <c r="M14" s="1" t="s">
        <v>14</v>
      </c>
      <c r="N14" s="1" t="s">
        <v>15</v>
      </c>
      <c r="Q14" s="1" t="s">
        <v>17</v>
      </c>
      <c r="U14" s="1" t="s">
        <v>2</v>
      </c>
      <c r="V14" s="1" t="s">
        <v>3</v>
      </c>
      <c r="W14" s="1" t="s">
        <v>4</v>
      </c>
      <c r="X14" s="1" t="s">
        <v>5</v>
      </c>
      <c r="Y14" s="1" t="s">
        <v>6</v>
      </c>
      <c r="Z14" s="1" t="s">
        <v>11</v>
      </c>
      <c r="AA14" s="1" t="s">
        <v>12</v>
      </c>
      <c r="AB14" s="1" t="s">
        <v>13</v>
      </c>
      <c r="AC14" s="1" t="s">
        <v>14</v>
      </c>
      <c r="AD14" s="1" t="s">
        <v>15</v>
      </c>
      <c r="AE14" s="2"/>
    </row>
    <row r="15" spans="2:31" x14ac:dyDescent="0.35">
      <c r="B15" t="s">
        <v>19</v>
      </c>
      <c r="D15" s="2"/>
      <c r="E15" s="2">
        <f>'Revenue calculation'!E34</f>
        <v>0</v>
      </c>
      <c r="F15" s="2">
        <f>'Revenue calculation'!F34</f>
        <v>2.7049596210008971E-2</v>
      </c>
      <c r="G15" s="2">
        <f>'Revenue calculation'!G34</f>
        <v>4.9663058641576469E-2</v>
      </c>
      <c r="H15" s="2">
        <f>'Revenue calculation'!H34</f>
        <v>6.7408803532558681E-2</v>
      </c>
      <c r="I15" s="2">
        <f>'Revenue calculation'!I34</f>
        <v>7.9967848072372269E-2</v>
      </c>
      <c r="J15" s="2">
        <f>'Revenue calculation'!J34</f>
        <v>0.13188758370981327</v>
      </c>
      <c r="K15" s="2">
        <f>'Revenue calculation'!K34</f>
        <v>8.8833661311697218E-2</v>
      </c>
      <c r="L15" s="2">
        <f>'Revenue calculation'!L34</f>
        <v>5.2870356490348817E-2</v>
      </c>
      <c r="M15" s="2">
        <f>'Revenue calculation'!M34</f>
        <v>2.4838052892861773E-2</v>
      </c>
      <c r="N15" s="2">
        <f>'Revenue calculation'!N34</f>
        <v>5.4003948335237173E-3</v>
      </c>
      <c r="O15" s="2"/>
      <c r="Q15" t="s">
        <v>19</v>
      </c>
      <c r="S15" s="2"/>
      <c r="U15" s="2">
        <f>'Revenue calculation'!U34</f>
        <v>0</v>
      </c>
      <c r="V15" s="2">
        <f>'Revenue calculation'!V34</f>
        <v>6.6188925294566304E-4</v>
      </c>
      <c r="W15" s="2">
        <f>'Revenue calculation'!W34</f>
        <v>1.6693642069342103E-2</v>
      </c>
      <c r="X15" s="2">
        <f>'Revenue calculation'!X34</f>
        <v>6.2625014913209515E-2</v>
      </c>
      <c r="Y15" s="2">
        <f>'Revenue calculation'!Y34</f>
        <v>9.6296534556051555E-2</v>
      </c>
      <c r="Z15" s="2">
        <f>'Revenue calculation'!Z34</f>
        <v>0.13610986485556156</v>
      </c>
      <c r="AA15" s="2">
        <f>'Revenue calculation'!AA34</f>
        <v>9.9045862718249222E-2</v>
      </c>
      <c r="AB15" s="2">
        <f>'Revenue calculation'!AB34</f>
        <v>6.0270674646265773E-2</v>
      </c>
      <c r="AC15" s="2">
        <f>'Revenue calculation'!AC34</f>
        <v>2.506399254527375E-2</v>
      </c>
      <c r="AD15" s="2">
        <f>'Revenue calculation'!AD34</f>
        <v>5.0461676253018544E-3</v>
      </c>
    </row>
    <row r="16" spans="2:31" x14ac:dyDescent="0.35">
      <c r="B16" t="s">
        <v>20</v>
      </c>
      <c r="D16" s="2"/>
      <c r="E16" s="2">
        <f>'Revenue calculation'!E35</f>
        <v>0</v>
      </c>
      <c r="F16" s="2">
        <f>'Revenue calculation'!F35</f>
        <v>3.5692174190243404E-2</v>
      </c>
      <c r="G16" s="2">
        <f>'Revenue calculation'!G35</f>
        <v>6.6840089018459198E-2</v>
      </c>
      <c r="H16" s="2">
        <f>'Revenue calculation'!H35</f>
        <v>9.2568616642736509E-2</v>
      </c>
      <c r="I16" s="2">
        <f>'Revenue calculation'!I35</f>
        <v>0.11718713645164798</v>
      </c>
      <c r="J16" s="2">
        <f>'Revenue calculation'!J35</f>
        <v>0.12812912925176156</v>
      </c>
      <c r="K16" s="2">
        <f>'Revenue calculation'!K35</f>
        <v>8.630213210333279E-2</v>
      </c>
      <c r="L16" s="2">
        <f>'Revenue calculation'!L35</f>
        <v>5.1363688300209334E-2</v>
      </c>
      <c r="M16" s="2">
        <f>'Revenue calculation'!M35</f>
        <v>2.4130232732702497E-2</v>
      </c>
      <c r="N16" s="2">
        <f>'Revenue calculation'!N35</f>
        <v>5.2464975714284811E-3</v>
      </c>
      <c r="O16" s="2"/>
      <c r="Q16" t="s">
        <v>20</v>
      </c>
      <c r="S16" s="2"/>
      <c r="U16" s="2">
        <f>'Revenue calculation'!U35</f>
        <v>0</v>
      </c>
      <c r="V16" s="2">
        <f>'Revenue calculation'!V35</f>
        <v>8.7336854596170121E-4</v>
      </c>
      <c r="W16" s="2">
        <f>'Revenue calculation'!W35</f>
        <v>2.2467495004888854E-2</v>
      </c>
      <c r="X16" s="2">
        <f>'Revenue calculation'!X35</f>
        <v>8.5999316023262801E-2</v>
      </c>
      <c r="Y16" s="2">
        <f>'Revenue calculation'!Y35</f>
        <v>0.14111565343896698</v>
      </c>
      <c r="Z16" s="2">
        <f>'Revenue calculation'!Z35</f>
        <v>0.13223108632340824</v>
      </c>
      <c r="AA16" s="2">
        <f>'Revenue calculation'!AA35</f>
        <v>9.6223312226278362E-2</v>
      </c>
      <c r="AB16" s="2">
        <f>'Revenue calculation'!AB35</f>
        <v>5.855311656049135E-2</v>
      </c>
      <c r="AC16" s="2">
        <f>'Revenue calculation'!AC35</f>
        <v>2.4349733690356617E-2</v>
      </c>
      <c r="AD16" s="2">
        <f>'Revenue calculation'!AD35</f>
        <v>4.9023649209538741E-3</v>
      </c>
    </row>
    <row r="17" spans="1:30" x14ac:dyDescent="0.35">
      <c r="B17" t="s">
        <v>7</v>
      </c>
      <c r="D17" s="2"/>
      <c r="E17" s="2">
        <f>'Revenue calculation'!E19</f>
        <v>0</v>
      </c>
      <c r="F17" s="2">
        <f>'Revenue calculation'!F19</f>
        <v>0.23835359999999997</v>
      </c>
      <c r="G17" s="2">
        <f>'Revenue calculation'!G19</f>
        <v>0.49789382400000004</v>
      </c>
      <c r="H17" s="2">
        <f>'Revenue calculation'!H19</f>
        <v>0.77323859711999998</v>
      </c>
      <c r="I17" s="2">
        <f>'Revenue calculation'!I19</f>
        <v>1.0650266508672002</v>
      </c>
      <c r="J17" s="2">
        <f>'Revenue calculation'!J19</f>
        <v>1.3602275495424001</v>
      </c>
      <c r="K17" s="2">
        <f>'Revenue calculation'!K19</f>
        <v>1.1362095545731201</v>
      </c>
      <c r="L17" s="2">
        <f>'Revenue calculation'!L19</f>
        <v>0.88564083146363692</v>
      </c>
      <c r="M17" s="2">
        <f>'Revenue calculation'!M19</f>
        <v>0.6141052084967159</v>
      </c>
      <c r="N17" s="2">
        <f>'Revenue calculation'!N19</f>
        <v>0.32051773781316983</v>
      </c>
      <c r="O17" s="2"/>
      <c r="Q17" t="s">
        <v>7</v>
      </c>
      <c r="S17" s="2"/>
      <c r="U17" s="2">
        <f>'Revenue calculation'!U19</f>
        <v>0</v>
      </c>
      <c r="V17" s="2">
        <f>'Revenue calculation'!V19</f>
        <v>5.94903372E-3</v>
      </c>
      <c r="W17" s="2">
        <f>'Revenue calculation'!W19</f>
        <v>0.15138729307053489</v>
      </c>
      <c r="X17" s="2">
        <f>'Revenue calculation'!X19</f>
        <v>0.59845353791470535</v>
      </c>
      <c r="Y17" s="2">
        <f>'Revenue calculation'!Y19</f>
        <v>1.0363690140489377</v>
      </c>
      <c r="Z17" s="2">
        <f>'Revenue calculation'!Z19</f>
        <v>1.2002591365709956</v>
      </c>
      <c r="AA17" s="2">
        <f>'Revenue calculation'!AA19</f>
        <v>1.2556731888595674</v>
      </c>
      <c r="AB17" s="2">
        <f>'Revenue calculation'!AB19</f>
        <v>1.140112762337824</v>
      </c>
      <c r="AC17" s="2">
        <f>'Revenue calculation'!AC19</f>
        <v>0.64824562564675814</v>
      </c>
      <c r="AD17" s="2">
        <f>'Revenue calculation'!AD19</f>
        <v>0.16341216403179634</v>
      </c>
    </row>
    <row r="18" spans="1:30" x14ac:dyDescent="0.35">
      <c r="B18" t="s">
        <v>0</v>
      </c>
      <c r="D18" s="2"/>
      <c r="E18" s="2">
        <f>E9*'Revenue calculation'!F50</f>
        <v>0.24479999999999999</v>
      </c>
      <c r="F18" s="2">
        <f>F9*'Revenue calculation'!G50</f>
        <v>0.249696</v>
      </c>
      <c r="G18" s="2">
        <f>G9*'Revenue calculation'!H50</f>
        <v>0.25468991999999996</v>
      </c>
      <c r="H18" s="2">
        <f>H9*'Revenue calculation'!I50</f>
        <v>0.25978371839999997</v>
      </c>
      <c r="I18" s="2">
        <f>I9*'Revenue calculation'!J50</f>
        <v>0.26497939276799998</v>
      </c>
      <c r="J18" s="2">
        <f>J9*'Revenue calculation'!K50</f>
        <v>0</v>
      </c>
      <c r="K18" s="2">
        <f>K9*'Revenue calculation'!L50</f>
        <v>0</v>
      </c>
      <c r="L18" s="2">
        <f>L9*'Revenue calculation'!M50</f>
        <v>0</v>
      </c>
      <c r="M18" s="2">
        <f>M9*'Revenue calculation'!N50</f>
        <v>0</v>
      </c>
      <c r="N18" s="2">
        <f>N9*'Revenue calculation'!O50</f>
        <v>0</v>
      </c>
      <c r="O18" s="2"/>
      <c r="Q18" t="s">
        <v>0</v>
      </c>
      <c r="S18" s="2"/>
      <c r="U18" s="2">
        <f>U9*'Revenue calculation'!F50</f>
        <v>0</v>
      </c>
      <c r="V18" s="2">
        <f>V9*'Revenue calculation'!G50</f>
        <v>0</v>
      </c>
      <c r="W18" s="2">
        <f>W9*'Revenue calculation'!H50</f>
        <v>0.25890407973555279</v>
      </c>
      <c r="X18" s="2">
        <f>X9*'Revenue calculation'!I50</f>
        <v>1.2417144213156601</v>
      </c>
      <c r="Y18" s="2">
        <f>Y9*'Revenue calculation'!J50</f>
        <v>0.40745019128959842</v>
      </c>
      <c r="Z18" s="2">
        <f>Z9*'Revenue calculation'!K50</f>
        <v>0</v>
      </c>
      <c r="AA18" s="2">
        <f>AA9*'Revenue calculation'!L50</f>
        <v>0</v>
      </c>
      <c r="AB18" s="2">
        <f>AB9*'Revenue calculation'!M50</f>
        <v>0</v>
      </c>
      <c r="AC18" s="2">
        <f>AC9*'Revenue calculation'!N50</f>
        <v>0</v>
      </c>
      <c r="AD18" s="2">
        <f>AD9*'Revenue calculation'!O50</f>
        <v>0</v>
      </c>
    </row>
    <row r="19" spans="1:30" x14ac:dyDescent="0.35">
      <c r="B19" s="4" t="s">
        <v>16</v>
      </c>
      <c r="C19" s="5"/>
      <c r="D19" s="7" t="s">
        <v>42</v>
      </c>
      <c r="E19" s="7">
        <f>SUM(E15:E18)</f>
        <v>0.24479999999999999</v>
      </c>
      <c r="F19" s="7">
        <f t="shared" ref="F19" si="0">SUM(F15:F18)</f>
        <v>0.55079137040025239</v>
      </c>
      <c r="G19" s="7">
        <f t="shared" ref="G19" si="1">SUM(G15:G18)</f>
        <v>0.86908689166003561</v>
      </c>
      <c r="H19" s="7">
        <f t="shared" ref="H19" si="2">SUM(H15:H18)</f>
        <v>1.1929997356952953</v>
      </c>
      <c r="I19" s="7">
        <f t="shared" ref="I19" si="3">SUM(I15:I18)</f>
        <v>1.5271610281592205</v>
      </c>
      <c r="J19" s="7">
        <f t="shared" ref="J19" si="4">SUM(J15:J18)</f>
        <v>1.620244262503975</v>
      </c>
      <c r="K19" s="7">
        <f t="shared" ref="K19" si="5">SUM(K15:K18)</f>
        <v>1.3113453479881501</v>
      </c>
      <c r="L19" s="7">
        <f t="shared" ref="L19" si="6">SUM(L15:L18)</f>
        <v>0.98987487625419512</v>
      </c>
      <c r="M19" s="7">
        <f t="shared" ref="M19" si="7">SUM(M15:M18)</f>
        <v>0.66307349412228023</v>
      </c>
      <c r="N19" s="7">
        <f t="shared" ref="N19" si="8">SUM(N15:N18)</f>
        <v>0.33116463021812204</v>
      </c>
      <c r="O19" s="2"/>
      <c r="Q19" s="4" t="s">
        <v>16</v>
      </c>
      <c r="R19" s="5"/>
      <c r="S19" s="7" t="s">
        <v>10</v>
      </c>
      <c r="T19" s="5"/>
      <c r="U19" s="7">
        <f>SUM(U15:U18)</f>
        <v>0</v>
      </c>
      <c r="V19" s="7">
        <f>SUM(V15:V18)</f>
        <v>7.4842915189073638E-3</v>
      </c>
      <c r="W19" s="7">
        <f t="shared" ref="W19:AD19" si="9">SUM(W15:W18)</f>
        <v>0.44945250988031865</v>
      </c>
      <c r="X19" s="7">
        <f t="shared" si="9"/>
        <v>1.9887922901668378</v>
      </c>
      <c r="Y19" s="7">
        <f t="shared" si="9"/>
        <v>1.6812313933335548</v>
      </c>
      <c r="Z19" s="7">
        <f t="shared" si="9"/>
        <v>1.4686000877499654</v>
      </c>
      <c r="AA19" s="7">
        <f t="shared" si="9"/>
        <v>1.450942363804095</v>
      </c>
      <c r="AB19" s="7">
        <f t="shared" si="9"/>
        <v>1.2589365535445811</v>
      </c>
      <c r="AC19" s="7">
        <f t="shared" si="9"/>
        <v>0.69765935188238848</v>
      </c>
      <c r="AD19" s="7">
        <f t="shared" si="9"/>
        <v>0.17336069657805206</v>
      </c>
    </row>
    <row r="20" spans="1:30" x14ac:dyDescent="0.35">
      <c r="B20" s="5"/>
      <c r="C20" s="5"/>
      <c r="D20" s="7" t="s">
        <v>37</v>
      </c>
      <c r="E20" s="7">
        <f>E19/'Revenue calculation'!F50</f>
        <v>0.24</v>
      </c>
      <c r="F20" s="7">
        <f>F19/'Revenue calculation'!G50</f>
        <v>0.52940347020401035</v>
      </c>
      <c r="G20" s="7">
        <f>G19/'Revenue calculation'!H50</f>
        <v>0.81895998867331909</v>
      </c>
      <c r="H20" s="7">
        <f>H19/'Revenue calculation'!I50</f>
        <v>1.102147349072939</v>
      </c>
      <c r="I20" s="7">
        <f>I19/'Revenue calculation'!J50</f>
        <v>1.3831967947753379</v>
      </c>
      <c r="J20" s="7">
        <f>J19/'Revenue calculation'!K50</f>
        <v>1.4317123395121951</v>
      </c>
      <c r="K20" s="7">
        <f>K19/'Revenue calculation'!L50</f>
        <v>1.1304945951219512</v>
      </c>
      <c r="L20" s="7">
        <f>L19/'Revenue calculation'!M50</f>
        <v>0.83254524878048786</v>
      </c>
      <c r="M20" s="7">
        <f>M19/'Revenue calculation'!N50</f>
        <v>0.54408323902439026</v>
      </c>
      <c r="N20" s="7">
        <f>N19/'Revenue calculation'!O50</f>
        <v>0.26510856585365855</v>
      </c>
      <c r="O20" s="2"/>
      <c r="Q20" s="5"/>
      <c r="R20" s="5"/>
      <c r="S20" s="7" t="s">
        <v>9</v>
      </c>
      <c r="T20" s="5"/>
      <c r="U20" s="7">
        <f>U19/'Revenue calculation'!F50</f>
        <v>0</v>
      </c>
      <c r="V20" s="7">
        <f>V19/'Revenue calculation'!G50</f>
        <v>7.1936673576579813E-3</v>
      </c>
      <c r="W20" s="7">
        <f>W19/'Revenue calculation'!H50</f>
        <v>0.42352913837845046</v>
      </c>
      <c r="X20" s="7">
        <f>X19/'Revenue calculation'!I50</f>
        <v>1.8373366605874293</v>
      </c>
      <c r="Y20" s="7">
        <f>Y19/'Revenue calculation'!J50</f>
        <v>1.5227430713954784</v>
      </c>
      <c r="Z20" s="7">
        <f>Z19/'Revenue calculation'!K50</f>
        <v>1.2977135090673773</v>
      </c>
      <c r="AA20" s="7">
        <f>AA19/'Revenue calculation'!L50</f>
        <v>1.2508394547862609</v>
      </c>
      <c r="AB20" s="7">
        <f>AB19/'Revenue calculation'!M50</f>
        <v>1.058842558097687</v>
      </c>
      <c r="AC20" s="7">
        <f>AC19/'Revenue calculation'!N50</f>
        <v>0.57246257507290121</v>
      </c>
      <c r="AD20" s="7">
        <f>AD19/'Revenue calculation'!O50</f>
        <v>0.13878114222200422</v>
      </c>
    </row>
    <row r="21" spans="1:30" s="21" customFormat="1" x14ac:dyDescent="0.35">
      <c r="B21"/>
      <c r="C21"/>
      <c r="D21" s="2"/>
      <c r="E21" s="2"/>
      <c r="F21" s="2"/>
      <c r="G21" s="2"/>
      <c r="H21" s="19" t="s">
        <v>21</v>
      </c>
      <c r="I21" s="2"/>
      <c r="J21" s="2"/>
      <c r="K21" s="2"/>
      <c r="L21" s="2"/>
      <c r="M21" s="1" t="s">
        <v>22</v>
      </c>
      <c r="N21" s="2"/>
      <c r="O21" s="2"/>
      <c r="P21"/>
      <c r="Q21"/>
      <c r="R21"/>
      <c r="S21"/>
      <c r="T21"/>
      <c r="U21" s="2"/>
      <c r="V21" s="2"/>
      <c r="W21" s="2"/>
      <c r="X21" s="19" t="s">
        <v>21</v>
      </c>
      <c r="Y21" s="2"/>
      <c r="Z21" s="2"/>
      <c r="AA21" s="2"/>
      <c r="AB21" s="2"/>
      <c r="AC21" s="19" t="s">
        <v>22</v>
      </c>
      <c r="AD21" s="2"/>
    </row>
    <row r="22" spans="1:30" x14ac:dyDescent="0.35">
      <c r="D22" s="2"/>
      <c r="E22" s="2"/>
      <c r="H22" t="s">
        <v>42</v>
      </c>
      <c r="I22" s="2">
        <f>SUM(E15:I18)</f>
        <v>4.384839025914804</v>
      </c>
      <c r="J22" s="2"/>
      <c r="K22" s="2"/>
      <c r="M22" s="2" t="s">
        <v>42</v>
      </c>
      <c r="N22" s="2">
        <f>SUM(E15:N18)</f>
        <v>9.3005416370015261</v>
      </c>
      <c r="O22" s="6"/>
      <c r="V22" s="2"/>
      <c r="W22" s="2"/>
      <c r="X22" s="2" t="s">
        <v>42</v>
      </c>
      <c r="Y22" s="2">
        <f>SUM(U15:Y18)</f>
        <v>4.1269604848996186</v>
      </c>
      <c r="Z22" s="2"/>
      <c r="AB22" s="2"/>
      <c r="AC22" s="2" t="s">
        <v>42</v>
      </c>
      <c r="AD22" s="2">
        <f>SUM(U15:AD18)</f>
        <v>9.1764595384586993</v>
      </c>
    </row>
    <row r="23" spans="1:30" x14ac:dyDescent="0.35">
      <c r="D23" s="2"/>
      <c r="E23" s="2"/>
      <c r="F23" s="2"/>
      <c r="G23" s="2"/>
      <c r="H23" s="2" t="s">
        <v>37</v>
      </c>
      <c r="I23" s="2">
        <f>SUM(E20:I20)</f>
        <v>4.0737076027256061</v>
      </c>
      <c r="J23" s="2"/>
      <c r="K23" s="2"/>
      <c r="L23" s="2"/>
      <c r="M23" s="2" t="s">
        <v>37</v>
      </c>
      <c r="N23" s="2">
        <f>SUM(E20:N20)</f>
        <v>8.2776515910182891</v>
      </c>
      <c r="O23" s="6"/>
      <c r="U23" s="2"/>
      <c r="V23" s="2"/>
      <c r="W23" s="2"/>
      <c r="X23" s="2" t="s">
        <v>37</v>
      </c>
      <c r="Y23" s="2">
        <f>SUM(U20:Y20)</f>
        <v>3.7908025377190162</v>
      </c>
      <c r="Z23" s="2"/>
      <c r="AA23" s="2"/>
      <c r="AB23" s="2"/>
      <c r="AC23" s="2" t="s">
        <v>37</v>
      </c>
      <c r="AD23" s="2">
        <f>SUM(U20:AD20)</f>
        <v>8.109441776965248</v>
      </c>
    </row>
    <row r="26" spans="1:30" x14ac:dyDescent="0.35">
      <c r="F26" s="8"/>
      <c r="G26" s="8"/>
    </row>
    <row r="27" spans="1:30" x14ac:dyDescent="0.35">
      <c r="F27" s="8"/>
      <c r="G27" s="8"/>
    </row>
    <row r="28" spans="1:30" x14ac:dyDescent="0.35">
      <c r="F28" s="8"/>
      <c r="G28" s="8"/>
    </row>
    <row r="29" spans="1:30" x14ac:dyDescent="0.35">
      <c r="B29" s="1" t="s">
        <v>23</v>
      </c>
      <c r="C29" t="s">
        <v>43</v>
      </c>
    </row>
    <row r="30" spans="1:30" x14ac:dyDescent="0.35">
      <c r="A30" s="21"/>
      <c r="B30" t="s">
        <v>42</v>
      </c>
      <c r="C30" s="25">
        <f>AD22-N22</f>
        <v>-0.12408209854282681</v>
      </c>
      <c r="E30" s="21"/>
      <c r="F30" s="21"/>
      <c r="G30" s="21"/>
      <c r="H30" s="21"/>
      <c r="I30" s="21"/>
      <c r="J30" s="21"/>
      <c r="K30" s="21"/>
    </row>
    <row r="31" spans="1:30" x14ac:dyDescent="0.35">
      <c r="B31" t="s">
        <v>37</v>
      </c>
      <c r="C31" s="25">
        <f>AD23-N23</f>
        <v>-0.16820981405304103</v>
      </c>
    </row>
    <row r="32" spans="1:30" ht="15" thickBot="1" x14ac:dyDescent="0.4">
      <c r="B32" t="s">
        <v>39</v>
      </c>
      <c r="C32" s="30">
        <f>C31*J32</f>
        <v>-0.20292831967358868</v>
      </c>
      <c r="J32" s="42">
        <v>1.2063999999999999</v>
      </c>
      <c r="K32" t="s">
        <v>38</v>
      </c>
    </row>
    <row r="33" spans="3:30" ht="15" thickBot="1" x14ac:dyDescent="0.4">
      <c r="C33" s="41">
        <v>-0.2</v>
      </c>
      <c r="D33" s="20" t="s">
        <v>40</v>
      </c>
    </row>
    <row r="36" spans="3:30" x14ac:dyDescent="0.35">
      <c r="C36" s="8"/>
      <c r="K36" s="43"/>
    </row>
    <row r="37" spans="3:30" x14ac:dyDescent="0.35">
      <c r="Y37" s="29"/>
    </row>
    <row r="38" spans="3:30" x14ac:dyDescent="0.35">
      <c r="F38" s="28"/>
      <c r="Y38" s="29"/>
    </row>
    <row r="42" spans="3:30" x14ac:dyDescent="0.35"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3:30" x14ac:dyDescent="0.35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U43" s="2"/>
    </row>
    <row r="44" spans="3:30" x14ac:dyDescent="0.35">
      <c r="U44" s="2"/>
      <c r="V44" s="2"/>
      <c r="W44" s="27"/>
      <c r="X44" s="2"/>
      <c r="Y44" s="2"/>
      <c r="Z44" s="2"/>
      <c r="AA44" s="2"/>
      <c r="AB44" s="2"/>
      <c r="AC44" s="2"/>
      <c r="AD44" s="2"/>
    </row>
    <row r="46" spans="3:30" x14ac:dyDescent="0.35">
      <c r="Y46" s="2"/>
      <c r="AD46" s="2"/>
    </row>
    <row r="51" spans="9:31" x14ac:dyDescent="0.35">
      <c r="I51" s="2"/>
      <c r="L51" s="2"/>
    </row>
    <row r="55" spans="9:31" x14ac:dyDescent="0.35">
      <c r="AB55" s="26"/>
      <c r="AC55" s="26"/>
      <c r="AD55" s="2"/>
      <c r="AE55" s="3"/>
    </row>
    <row r="56" spans="9:31" x14ac:dyDescent="0.35">
      <c r="AB56" s="26"/>
      <c r="AC56" s="26"/>
      <c r="AD56" s="2"/>
    </row>
    <row r="57" spans="9:31" x14ac:dyDescent="0.35">
      <c r="AB57" s="2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63FC-A3E4-4420-953A-7FB9996A5E6D}">
  <dimension ref="A1:AG51"/>
  <sheetViews>
    <sheetView zoomScale="90" zoomScaleNormal="90" workbookViewId="0">
      <selection activeCell="F40" sqref="F40"/>
    </sheetView>
  </sheetViews>
  <sheetFormatPr defaultRowHeight="14.5" x14ac:dyDescent="0.35"/>
  <cols>
    <col min="2" max="2" width="8.7265625" customWidth="1"/>
    <col min="3" max="3" width="14.6328125" customWidth="1"/>
    <col min="4" max="4" width="9.54296875" hidden="1" customWidth="1"/>
    <col min="6" max="6" width="11.1796875" customWidth="1"/>
    <col min="7" max="8" width="11.1796875" bestFit="1" customWidth="1"/>
    <col min="9" max="9" width="11.7265625" customWidth="1"/>
    <col min="10" max="11" width="11.1796875" customWidth="1"/>
  </cols>
  <sheetData>
    <row r="1" spans="3:31" x14ac:dyDescent="0.35">
      <c r="C1" s="1" t="s">
        <v>18</v>
      </c>
      <c r="S1" s="1" t="s">
        <v>8</v>
      </c>
    </row>
    <row r="2" spans="3:31" x14ac:dyDescent="0.35"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R2" s="1"/>
      <c r="V2" s="1" t="s">
        <v>2</v>
      </c>
      <c r="W2" s="1" t="s">
        <v>3</v>
      </c>
      <c r="X2" s="1" t="s">
        <v>4</v>
      </c>
      <c r="Y2" s="1" t="s">
        <v>5</v>
      </c>
      <c r="Z2" s="1" t="s">
        <v>6</v>
      </c>
      <c r="AA2" s="1" t="s">
        <v>11</v>
      </c>
      <c r="AB2" s="1" t="s">
        <v>12</v>
      </c>
      <c r="AC2" s="1" t="s">
        <v>13</v>
      </c>
      <c r="AD2" s="1" t="s">
        <v>14</v>
      </c>
      <c r="AE2" s="1" t="s">
        <v>15</v>
      </c>
    </row>
    <row r="4" spans="3:31" x14ac:dyDescent="0.35">
      <c r="C4" s="22" t="s">
        <v>24</v>
      </c>
      <c r="F4" s="9">
        <f>SUM(F5:F9)</f>
        <v>0.254</v>
      </c>
      <c r="G4" s="9">
        <f t="shared" ref="G4:N4" si="0">SUM(G5:G9)</f>
        <v>0.51400000000000001</v>
      </c>
      <c r="H4" s="9">
        <f t="shared" si="0"/>
        <v>0.77400000000000002</v>
      </c>
      <c r="I4" s="9">
        <f t="shared" si="0"/>
        <v>1.034</v>
      </c>
      <c r="J4" s="9">
        <f t="shared" si="0"/>
        <v>1.294</v>
      </c>
      <c r="K4" s="9">
        <f t="shared" si="0"/>
        <v>1.04</v>
      </c>
      <c r="L4" s="9">
        <f t="shared" si="0"/>
        <v>0.78</v>
      </c>
      <c r="M4" s="9">
        <f t="shared" si="0"/>
        <v>0.52</v>
      </c>
      <c r="N4" s="9">
        <f t="shared" si="0"/>
        <v>0.26</v>
      </c>
      <c r="V4" s="9">
        <f t="shared" ref="V4:AD4" si="1">SUM(V5:V9)</f>
        <v>6.3395499999999994E-3</v>
      </c>
      <c r="W4" s="9">
        <f t="shared" si="1"/>
        <v>0.158023857582091</v>
      </c>
      <c r="X4" s="9">
        <f t="shared" si="1"/>
        <v>0.60940094218921903</v>
      </c>
      <c r="Y4" s="9">
        <f t="shared" si="1"/>
        <v>1.0238798764231447</v>
      </c>
      <c r="Z4" s="9">
        <f t="shared" si="1"/>
        <v>1.1579673045748247</v>
      </c>
      <c r="AA4" s="9">
        <f t="shared" si="1"/>
        <v>1.1516277545748248</v>
      </c>
      <c r="AB4" s="9">
        <f t="shared" si="1"/>
        <v>0.99994344699273374</v>
      </c>
      <c r="AC4" s="9">
        <f t="shared" si="1"/>
        <v>0.54856636238560574</v>
      </c>
      <c r="AD4" s="9">
        <f t="shared" si="1"/>
        <v>0.13408742815168007</v>
      </c>
    </row>
    <row r="5" spans="3:31" x14ac:dyDescent="0.35">
      <c r="C5" s="22"/>
      <c r="F5" s="9">
        <f>'Allowance v actual revenue'!$E$10/5</f>
        <v>0.254</v>
      </c>
      <c r="G5" s="9">
        <f>'Allowance v actual revenue'!$E$10/5</f>
        <v>0.254</v>
      </c>
      <c r="H5" s="9">
        <f>'Allowance v actual revenue'!$E$10/5</f>
        <v>0.254</v>
      </c>
      <c r="I5" s="9">
        <f>'Allowance v actual revenue'!$E$10/5</f>
        <v>0.254</v>
      </c>
      <c r="J5" s="9">
        <f>'Allowance v actual revenue'!$E$10/5</f>
        <v>0.254</v>
      </c>
      <c r="K5" s="9"/>
      <c r="V5" s="9">
        <f>'Allowance v actual revenue'!$U$10/5</f>
        <v>6.3395499999999994E-3</v>
      </c>
      <c r="W5" s="9">
        <f>'Allowance v actual revenue'!$U$10/5</f>
        <v>6.3395499999999994E-3</v>
      </c>
      <c r="X5" s="9">
        <f>'Allowance v actual revenue'!$U$10/5</f>
        <v>6.3395499999999994E-3</v>
      </c>
      <c r="Y5" s="9">
        <f>'Allowance v actual revenue'!$U$10/5</f>
        <v>6.3395499999999994E-3</v>
      </c>
      <c r="Z5" s="9">
        <f>'Allowance v actual revenue'!$U$10/5</f>
        <v>6.3395499999999994E-3</v>
      </c>
      <c r="AA5" s="9"/>
      <c r="AB5" s="9"/>
      <c r="AC5" s="9"/>
      <c r="AD5" s="9"/>
    </row>
    <row r="6" spans="3:31" x14ac:dyDescent="0.35">
      <c r="C6" s="22"/>
      <c r="G6" s="9">
        <v>0.26</v>
      </c>
      <c r="H6" s="9">
        <v>0.26</v>
      </c>
      <c r="I6" s="9">
        <v>0.26</v>
      </c>
      <c r="J6" s="9">
        <v>0.26</v>
      </c>
      <c r="K6" s="9">
        <v>0.26</v>
      </c>
      <c r="L6" s="9"/>
      <c r="M6" s="9"/>
      <c r="N6" s="9"/>
      <c r="V6" s="9"/>
      <c r="W6" s="9">
        <f>'Allowance v actual revenue'!$V$10/5</f>
        <v>0.151684307582091</v>
      </c>
      <c r="X6" s="9">
        <f>'Allowance v actual revenue'!$V$10/5</f>
        <v>0.151684307582091</v>
      </c>
      <c r="Y6" s="9">
        <f>'Allowance v actual revenue'!$V$10/5</f>
        <v>0.151684307582091</v>
      </c>
      <c r="Z6" s="9">
        <f>'Allowance v actual revenue'!$V$10/5</f>
        <v>0.151684307582091</v>
      </c>
      <c r="AA6" s="9">
        <f>'Allowance v actual revenue'!$V$10/5</f>
        <v>0.151684307582091</v>
      </c>
      <c r="AB6" s="9"/>
      <c r="AC6" s="9"/>
      <c r="AD6" s="9"/>
    </row>
    <row r="7" spans="3:31" x14ac:dyDescent="0.35">
      <c r="C7" s="22"/>
      <c r="G7" s="9"/>
      <c r="H7" s="9">
        <v>0.26</v>
      </c>
      <c r="I7" s="9">
        <v>0.26</v>
      </c>
      <c r="J7" s="9">
        <v>0.26</v>
      </c>
      <c r="K7" s="9">
        <v>0.26</v>
      </c>
      <c r="L7" s="9">
        <v>0.26</v>
      </c>
      <c r="M7" s="9"/>
      <c r="N7" s="9"/>
      <c r="V7" s="9"/>
      <c r="W7" s="9"/>
      <c r="X7" s="9">
        <f>'Allowance v actual revenue'!$W$10/5</f>
        <v>0.451377084607128</v>
      </c>
      <c r="Y7" s="9">
        <f>'Allowance v actual revenue'!$W$10/5</f>
        <v>0.451377084607128</v>
      </c>
      <c r="Z7" s="9">
        <f>'Allowance v actual revenue'!$W$10/5</f>
        <v>0.451377084607128</v>
      </c>
      <c r="AA7" s="9">
        <f>'Allowance v actual revenue'!$W$10/5</f>
        <v>0.451377084607128</v>
      </c>
      <c r="AB7" s="9">
        <f>'Allowance v actual revenue'!$W$10/5</f>
        <v>0.451377084607128</v>
      </c>
      <c r="AC7" s="9"/>
      <c r="AD7" s="9"/>
    </row>
    <row r="8" spans="3:31" x14ac:dyDescent="0.35">
      <c r="C8" s="22"/>
      <c r="G8" s="9"/>
      <c r="H8" s="9"/>
      <c r="I8" s="9">
        <v>0.26</v>
      </c>
      <c r="J8" s="9">
        <v>0.26</v>
      </c>
      <c r="K8" s="9">
        <v>0.26</v>
      </c>
      <c r="L8" s="9">
        <v>0.26</v>
      </c>
      <c r="M8" s="9">
        <v>0.26</v>
      </c>
      <c r="N8" s="9"/>
      <c r="V8" s="9"/>
      <c r="W8" s="9"/>
      <c r="X8" s="9"/>
      <c r="Y8" s="9">
        <f>'Allowance v actual revenue'!$X$10/5</f>
        <v>0.41447893423392568</v>
      </c>
      <c r="Z8" s="9">
        <f>'Allowance v actual revenue'!$X$10/5</f>
        <v>0.41447893423392568</v>
      </c>
      <c r="AA8" s="9">
        <f>'Allowance v actual revenue'!$X$10/5</f>
        <v>0.41447893423392568</v>
      </c>
      <c r="AB8" s="9">
        <f>'Allowance v actual revenue'!$X$10/5</f>
        <v>0.41447893423392568</v>
      </c>
      <c r="AC8" s="9">
        <f>'Allowance v actual revenue'!$X$10/5</f>
        <v>0.41447893423392568</v>
      </c>
      <c r="AD8" s="9"/>
    </row>
    <row r="9" spans="3:31" x14ac:dyDescent="0.35">
      <c r="C9" s="22"/>
      <c r="G9" s="9"/>
      <c r="H9" s="9"/>
      <c r="I9" s="9"/>
      <c r="J9" s="9">
        <v>0.26</v>
      </c>
      <c r="K9" s="9">
        <v>0.26</v>
      </c>
      <c r="L9" s="9">
        <v>0.26</v>
      </c>
      <c r="M9" s="9">
        <v>0.26</v>
      </c>
      <c r="N9" s="9">
        <v>0.26</v>
      </c>
      <c r="V9" s="9"/>
      <c r="W9" s="9"/>
      <c r="X9" s="9"/>
      <c r="Y9" s="9"/>
      <c r="Z9" s="9">
        <f>'Allowance v actual revenue'!$Y$10/5</f>
        <v>0.13408742815168007</v>
      </c>
      <c r="AA9" s="9">
        <f>'Allowance v actual revenue'!$Y$10/5</f>
        <v>0.13408742815168007</v>
      </c>
      <c r="AB9" s="9">
        <f>'Allowance v actual revenue'!$Y$10/5</f>
        <v>0.13408742815168007</v>
      </c>
      <c r="AC9" s="9">
        <f>'Allowance v actual revenue'!$Y$10/5</f>
        <v>0.13408742815168007</v>
      </c>
      <c r="AD9" s="9">
        <f>'Allowance v actual revenue'!$Y$10/5</f>
        <v>0.13408742815168007</v>
      </c>
    </row>
    <row r="10" spans="3:31" x14ac:dyDescent="0.35">
      <c r="C10" s="22"/>
    </row>
    <row r="11" spans="3:31" x14ac:dyDescent="0.35">
      <c r="C11" s="22"/>
    </row>
    <row r="12" spans="3:31" x14ac:dyDescent="0.35">
      <c r="C12" s="22" t="s">
        <v>25</v>
      </c>
      <c r="E12" s="9">
        <f>D12-E4+'Allowance v actual revenue'!E10</f>
        <v>1.27</v>
      </c>
      <c r="F12" s="9">
        <f>E12-F4+'Allowance v actual revenue'!F10</f>
        <v>2.286</v>
      </c>
      <c r="G12" s="9">
        <f>F12-G4+'Allowance v actual revenue'!G10</f>
        <v>3.0419999999999998</v>
      </c>
      <c r="H12" s="9">
        <f>G12-H4+'Allowance v actual revenue'!H10</f>
        <v>3.5379999999999998</v>
      </c>
      <c r="I12" s="9">
        <f>H12-I4+'Allowance v actual revenue'!I10</f>
        <v>3.7739999999999996</v>
      </c>
      <c r="J12" s="9">
        <f>I12-J4+'Allowance v actual revenue'!J10</f>
        <v>2.4799999999999995</v>
      </c>
      <c r="K12" s="9">
        <f>J12-K4+'Allowance v actual revenue'!K10</f>
        <v>1.4399999999999995</v>
      </c>
      <c r="L12" s="9">
        <f>K12-L4+'Allowance v actual revenue'!L10</f>
        <v>0.65999999999999948</v>
      </c>
      <c r="M12" s="9">
        <f>L12-M4+'Allowance v actual revenue'!M10</f>
        <v>0.13999999999999946</v>
      </c>
      <c r="N12" s="9">
        <f>M12-N4+'Allowance v actual revenue'!N10</f>
        <v>-0.12000000000000055</v>
      </c>
      <c r="U12" s="2">
        <f>T12-U3+'Allowance v actual revenue'!U10</f>
        <v>3.1697749999999997E-2</v>
      </c>
      <c r="V12" s="2">
        <f>U12-V4+'Allowance v actual revenue'!V10</f>
        <v>0.78377973791045497</v>
      </c>
      <c r="W12" s="2">
        <f>V12-W4+'Allowance v actual revenue'!W10</f>
        <v>2.8826413033640037</v>
      </c>
      <c r="X12" s="2">
        <f>W12-X4+'Allowance v actual revenue'!X10</f>
        <v>4.3456350323444131</v>
      </c>
      <c r="Y12" s="2">
        <f>X12-Y4+'Allowance v actual revenue'!Y10</f>
        <v>3.9921922966796686</v>
      </c>
      <c r="Z12" s="2">
        <f>Y12-Z4+'Allowance v actual revenue'!Z10</f>
        <v>2.8342249921048439</v>
      </c>
      <c r="AA12" s="2">
        <f>Z12-AA4+'Allowance v actual revenue'!AA10</f>
        <v>1.6825972375300191</v>
      </c>
      <c r="AB12" s="2">
        <f>AA12-AB4+'Allowance v actual revenue'!AB10</f>
        <v>0.68265379053728537</v>
      </c>
      <c r="AC12" s="2">
        <f>AB12-AC4+'Allowance v actual revenue'!AC10</f>
        <v>0.13408742815167962</v>
      </c>
      <c r="AD12" s="2">
        <f>AC12-AD4+'Allowance v actual revenue'!AD10</f>
        <v>-4.4408920985006262E-16</v>
      </c>
      <c r="AE12" s="2"/>
    </row>
    <row r="13" spans="3:31" x14ac:dyDescent="0.35">
      <c r="C13" s="22" t="s">
        <v>26</v>
      </c>
      <c r="E13" s="9">
        <f>D12</f>
        <v>0</v>
      </c>
      <c r="F13" s="9">
        <f>E12</f>
        <v>1.27</v>
      </c>
      <c r="G13" s="9">
        <f>F12</f>
        <v>2.286</v>
      </c>
      <c r="H13" s="9">
        <f t="shared" ref="H13:O13" si="2">G12</f>
        <v>3.0419999999999998</v>
      </c>
      <c r="I13" s="9">
        <f t="shared" si="2"/>
        <v>3.5379999999999998</v>
      </c>
      <c r="J13" s="2">
        <f t="shared" si="2"/>
        <v>3.7739999999999996</v>
      </c>
      <c r="K13" s="9">
        <f t="shared" si="2"/>
        <v>2.4799999999999995</v>
      </c>
      <c r="L13" s="9">
        <f t="shared" si="2"/>
        <v>1.4399999999999995</v>
      </c>
      <c r="M13" s="9">
        <f t="shared" si="2"/>
        <v>0.65999999999999948</v>
      </c>
      <c r="N13" s="9">
        <f t="shared" si="2"/>
        <v>0.13999999999999946</v>
      </c>
      <c r="O13" s="9">
        <f t="shared" si="2"/>
        <v>-0.12000000000000055</v>
      </c>
      <c r="U13" s="2">
        <f t="shared" ref="U13:AE13" si="3">T12</f>
        <v>0</v>
      </c>
      <c r="V13" s="2">
        <f t="shared" si="3"/>
        <v>3.1697749999999997E-2</v>
      </c>
      <c r="W13" s="2">
        <f t="shared" si="3"/>
        <v>0.78377973791045497</v>
      </c>
      <c r="X13" s="2">
        <f>W12</f>
        <v>2.8826413033640037</v>
      </c>
      <c r="Y13" s="2">
        <f t="shared" si="3"/>
        <v>4.3456350323444131</v>
      </c>
      <c r="Z13" s="2">
        <f t="shared" si="3"/>
        <v>3.9921922966796686</v>
      </c>
      <c r="AA13" s="2">
        <f t="shared" si="3"/>
        <v>2.8342249921048439</v>
      </c>
      <c r="AB13" s="2">
        <f t="shared" si="3"/>
        <v>1.6825972375300191</v>
      </c>
      <c r="AC13" s="2">
        <f t="shared" si="3"/>
        <v>0.68265379053728537</v>
      </c>
      <c r="AD13" s="2">
        <f t="shared" si="3"/>
        <v>0.13408742815167962</v>
      </c>
      <c r="AE13" s="2">
        <f t="shared" si="3"/>
        <v>-4.4408920985006262E-16</v>
      </c>
    </row>
    <row r="14" spans="3:31" x14ac:dyDescent="0.35">
      <c r="C14" s="23"/>
    </row>
    <row r="15" spans="3:31" x14ac:dyDescent="0.35">
      <c r="C15" s="22"/>
    </row>
    <row r="16" spans="3:31" x14ac:dyDescent="0.35">
      <c r="C16" s="22"/>
    </row>
    <row r="17" spans="1:33" x14ac:dyDescent="0.35">
      <c r="C17" s="22" t="s">
        <v>27</v>
      </c>
      <c r="E17" s="9">
        <f>D20*F49</f>
        <v>0</v>
      </c>
      <c r="F17" s="9">
        <f t="shared" ref="F17:O17" si="4">E20*G49</f>
        <v>2.5908000000000004E-2</v>
      </c>
      <c r="G17" s="9">
        <f t="shared" si="4"/>
        <v>4.7567088E-2</v>
      </c>
      <c r="H17" s="9">
        <f t="shared" si="4"/>
        <v>6.4563894719999987E-2</v>
      </c>
      <c r="I17" s="9">
        <f t="shared" si="4"/>
        <v>7.6592899641599987E-2</v>
      </c>
      <c r="J17" s="9">
        <f t="shared" si="4"/>
        <v>0.10417002378192</v>
      </c>
      <c r="K17" s="9">
        <f t="shared" si="4"/>
        <v>7.016433504335999E-2</v>
      </c>
      <c r="L17" s="9">
        <f t="shared" si="4"/>
        <v>4.1759096179031986E-2</v>
      </c>
      <c r="M17" s="9">
        <f t="shared" si="4"/>
        <v>1.9618075392441058E-2</v>
      </c>
      <c r="N17" s="9">
        <f t="shared" si="4"/>
        <v>4.2654451800231558E-3</v>
      </c>
      <c r="O17" s="9">
        <f t="shared" si="4"/>
        <v>0</v>
      </c>
      <c r="P17" s="9"/>
      <c r="Q17" s="9"/>
      <c r="R17" s="9"/>
      <c r="S17" s="9"/>
      <c r="T17" s="9"/>
      <c r="U17" s="9">
        <f>T20*F49</f>
        <v>0</v>
      </c>
      <c r="V17" s="9">
        <f t="shared" ref="V17:AE17" si="5">U20*G49</f>
        <v>6.4663409999999991E-4</v>
      </c>
      <c r="W17" s="9">
        <f t="shared" si="5"/>
        <v>1.6308888786440746E-2</v>
      </c>
      <c r="X17" s="9">
        <f t="shared" si="5"/>
        <v>6.1181640245206149E-2</v>
      </c>
      <c r="Y17" s="9">
        <f t="shared" si="5"/>
        <v>9.4077102292644654E-2</v>
      </c>
      <c r="Z17" s="9">
        <f t="shared" si="5"/>
        <v>0.11019257193617354</v>
      </c>
      <c r="AA17" s="9">
        <f t="shared" si="5"/>
        <v>8.0186093521898649E-2</v>
      </c>
      <c r="AB17" s="9">
        <f t="shared" si="5"/>
        <v>4.8794263800409465E-2</v>
      </c>
      <c r="AC17" s="9">
        <f t="shared" si="5"/>
        <v>2.029144474196385E-2</v>
      </c>
      <c r="AD17" s="9">
        <f t="shared" si="5"/>
        <v>4.0853041007948947E-3</v>
      </c>
      <c r="AE17" s="9">
        <f t="shared" si="5"/>
        <v>0</v>
      </c>
    </row>
    <row r="18" spans="1:33" x14ac:dyDescent="0.35">
      <c r="C18" s="24" t="s">
        <v>28</v>
      </c>
      <c r="D18" s="10"/>
      <c r="E18" s="11"/>
      <c r="F18" s="11">
        <f>F4*G50</f>
        <v>0.26426159999999999</v>
      </c>
      <c r="G18" s="11">
        <f t="shared" ref="G18:O18" si="6">G4*H50</f>
        <v>0.54546091200000002</v>
      </c>
      <c r="H18" s="11">
        <f t="shared" si="6"/>
        <v>0.83780249184</v>
      </c>
      <c r="I18" s="11">
        <f t="shared" si="6"/>
        <v>1.1416195505088</v>
      </c>
      <c r="J18" s="11">
        <f t="shared" si="6"/>
        <v>1.4643975733243202</v>
      </c>
      <c r="K18" s="11">
        <f t="shared" si="6"/>
        <v>1.2063738896164802</v>
      </c>
      <c r="L18" s="11">
        <f t="shared" si="6"/>
        <v>0.92739992764266888</v>
      </c>
      <c r="M18" s="11">
        <f t="shared" si="6"/>
        <v>0.633723283889157</v>
      </c>
      <c r="N18" s="11">
        <f t="shared" si="6"/>
        <v>0.32478318299319298</v>
      </c>
      <c r="O18" s="11">
        <f t="shared" si="6"/>
        <v>0</v>
      </c>
      <c r="P18" s="11"/>
      <c r="Q18" s="11"/>
      <c r="R18" s="11"/>
      <c r="S18" s="11"/>
      <c r="T18" s="11"/>
      <c r="U18" s="11"/>
      <c r="V18" s="11">
        <f>V4*G50</f>
        <v>6.5956678199999997E-3</v>
      </c>
      <c r="W18" s="11">
        <f t="shared" ref="W18:AE18" si="7">W4*H50</f>
        <v>0.16769618185697563</v>
      </c>
      <c r="X18" s="11">
        <f t="shared" si="7"/>
        <v>0.65963517815991146</v>
      </c>
      <c r="Y18" s="11">
        <f t="shared" si="7"/>
        <v>1.1304461163415824</v>
      </c>
      <c r="Z18" s="11">
        <f t="shared" si="7"/>
        <v>1.3104517085071692</v>
      </c>
      <c r="AA18" s="11">
        <f t="shared" si="7"/>
        <v>1.3358592823814659</v>
      </c>
      <c r="AB18" s="11">
        <f t="shared" si="7"/>
        <v>1.1889070261382335</v>
      </c>
      <c r="AC18" s="11">
        <f t="shared" si="7"/>
        <v>0.66853707038872201</v>
      </c>
      <c r="AD18" s="11">
        <f t="shared" si="7"/>
        <v>0.16749746813259123</v>
      </c>
      <c r="AE18" s="11">
        <f t="shared" si="7"/>
        <v>0</v>
      </c>
    </row>
    <row r="19" spans="1:33" x14ac:dyDescent="0.35">
      <c r="A19" s="39"/>
      <c r="B19" s="39"/>
      <c r="C19" s="34" t="s">
        <v>29</v>
      </c>
      <c r="D19" s="35"/>
      <c r="E19" s="40">
        <f>E18-E17</f>
        <v>0</v>
      </c>
      <c r="F19" s="40">
        <f>F18-F17</f>
        <v>0.23835359999999997</v>
      </c>
      <c r="G19" s="40">
        <f t="shared" ref="G19:O19" si="8">G18-G17</f>
        <v>0.49789382400000004</v>
      </c>
      <c r="H19" s="40">
        <f t="shared" si="8"/>
        <v>0.77323859711999998</v>
      </c>
      <c r="I19" s="40">
        <f t="shared" si="8"/>
        <v>1.0650266508672002</v>
      </c>
      <c r="J19" s="40">
        <f t="shared" si="8"/>
        <v>1.3602275495424001</v>
      </c>
      <c r="K19" s="40">
        <f t="shared" si="8"/>
        <v>1.1362095545731201</v>
      </c>
      <c r="L19" s="40">
        <f t="shared" si="8"/>
        <v>0.88564083146363692</v>
      </c>
      <c r="M19" s="40">
        <f t="shared" si="8"/>
        <v>0.6141052084967159</v>
      </c>
      <c r="N19" s="40">
        <f t="shared" si="8"/>
        <v>0.32051773781316983</v>
      </c>
      <c r="O19" s="40">
        <f t="shared" si="8"/>
        <v>0</v>
      </c>
      <c r="P19" s="38"/>
      <c r="Q19" s="38"/>
      <c r="R19" s="38"/>
      <c r="S19" s="38"/>
      <c r="T19" s="38"/>
      <c r="U19" s="40">
        <f t="shared" ref="U19:AE19" si="9">U18-U17</f>
        <v>0</v>
      </c>
      <c r="V19" s="40">
        <f t="shared" si="9"/>
        <v>5.94903372E-3</v>
      </c>
      <c r="W19" s="40">
        <f t="shared" si="9"/>
        <v>0.15138729307053489</v>
      </c>
      <c r="X19" s="40">
        <f t="shared" si="9"/>
        <v>0.59845353791470535</v>
      </c>
      <c r="Y19" s="40">
        <f t="shared" si="9"/>
        <v>1.0363690140489377</v>
      </c>
      <c r="Z19" s="40">
        <f t="shared" si="9"/>
        <v>1.2002591365709956</v>
      </c>
      <c r="AA19" s="40">
        <f t="shared" si="9"/>
        <v>1.2556731888595674</v>
      </c>
      <c r="AB19" s="40">
        <f t="shared" si="9"/>
        <v>1.140112762337824</v>
      </c>
      <c r="AC19" s="40">
        <f t="shared" si="9"/>
        <v>0.64824562564675814</v>
      </c>
      <c r="AD19" s="40">
        <f t="shared" si="9"/>
        <v>0.16341216403179634</v>
      </c>
      <c r="AE19" s="40">
        <f t="shared" si="9"/>
        <v>0</v>
      </c>
      <c r="AF19" s="8"/>
    </row>
    <row r="20" spans="1:33" x14ac:dyDescent="0.35">
      <c r="C20" s="22" t="s">
        <v>30</v>
      </c>
      <c r="E20" s="9">
        <f>E12*F50</f>
        <v>1.2954000000000001</v>
      </c>
      <c r="F20" s="9">
        <f t="shared" ref="F20:O20" si="10">F12*G50</f>
        <v>2.3783544000000001</v>
      </c>
      <c r="G20" s="9">
        <f t="shared" si="10"/>
        <v>3.2281947359999994</v>
      </c>
      <c r="H20" s="9">
        <f t="shared" si="10"/>
        <v>3.8296449820799996</v>
      </c>
      <c r="I20" s="9">
        <f t="shared" si="10"/>
        <v>4.1668009512767998</v>
      </c>
      <c r="J20" s="9">
        <f t="shared" si="10"/>
        <v>2.8065734017343997</v>
      </c>
      <c r="K20" s="9">
        <f t="shared" si="10"/>
        <v>1.6703638471612794</v>
      </c>
      <c r="L20" s="9">
        <f t="shared" si="10"/>
        <v>0.78472301569764225</v>
      </c>
      <c r="M20" s="9">
        <f t="shared" si="10"/>
        <v>0.17061780720092623</v>
      </c>
      <c r="N20" s="9">
        <f t="shared" si="10"/>
        <v>-0.14989993061224358</v>
      </c>
      <c r="O20" s="9">
        <f t="shared" si="10"/>
        <v>0</v>
      </c>
      <c r="P20" s="9"/>
      <c r="Q20" s="9"/>
      <c r="R20" s="9"/>
      <c r="S20" s="9"/>
      <c r="T20" s="9"/>
      <c r="U20" s="9">
        <f>U12*F50</f>
        <v>3.2331704999999995E-2</v>
      </c>
      <c r="V20" s="9">
        <f t="shared" ref="V20:AE20" si="11">V12*G50</f>
        <v>0.81544443932203736</v>
      </c>
      <c r="W20" s="9">
        <f t="shared" si="11"/>
        <v>3.0590820122603075</v>
      </c>
      <c r="X20" s="9">
        <f t="shared" si="11"/>
        <v>4.7038551146322325</v>
      </c>
      <c r="Y20" s="9">
        <f t="shared" si="11"/>
        <v>4.4077028774469413</v>
      </c>
      <c r="Z20" s="9">
        <f t="shared" si="11"/>
        <v>3.2074437408759455</v>
      </c>
      <c r="AA20" s="9">
        <f t="shared" si="11"/>
        <v>1.9517705520163784</v>
      </c>
      <c r="AB20" s="9">
        <f t="shared" si="11"/>
        <v>0.81165778967855395</v>
      </c>
      <c r="AC20" s="9">
        <f t="shared" si="11"/>
        <v>0.16341216403179579</v>
      </c>
      <c r="AD20" s="9">
        <f t="shared" si="11"/>
        <v>-5.5474118118475134E-16</v>
      </c>
      <c r="AE20" s="9">
        <f t="shared" si="11"/>
        <v>0</v>
      </c>
    </row>
    <row r="21" spans="1:33" x14ac:dyDescent="0.35">
      <c r="C21" s="22" t="s">
        <v>44</v>
      </c>
      <c r="E21" s="9">
        <f>E13*F50</f>
        <v>0</v>
      </c>
      <c r="F21" s="9">
        <f t="shared" ref="F21:O21" si="12">F13*G50</f>
        <v>1.3213079999999999</v>
      </c>
      <c r="G21" s="9">
        <f t="shared" si="12"/>
        <v>2.4259214879999997</v>
      </c>
      <c r="H21" s="9">
        <f t="shared" si="12"/>
        <v>3.2927586307199999</v>
      </c>
      <c r="I21" s="9">
        <f t="shared" si="12"/>
        <v>3.9062378817215997</v>
      </c>
      <c r="J21" s="9">
        <f t="shared" si="12"/>
        <v>4.2709709750587193</v>
      </c>
      <c r="K21" s="9">
        <f t="shared" si="12"/>
        <v>2.8767377367777596</v>
      </c>
      <c r="L21" s="9">
        <f t="shared" si="12"/>
        <v>1.7121229433403111</v>
      </c>
      <c r="M21" s="9">
        <f t="shared" si="12"/>
        <v>0.80434109109008323</v>
      </c>
      <c r="N21" s="9">
        <f t="shared" si="12"/>
        <v>0.17488325238094937</v>
      </c>
      <c r="O21" s="9">
        <f t="shared" si="12"/>
        <v>0</v>
      </c>
      <c r="P21" s="9"/>
      <c r="Q21" s="9"/>
      <c r="R21" s="9"/>
      <c r="S21" s="9"/>
      <c r="T21" s="9"/>
      <c r="U21" s="9">
        <f>U13*E50</f>
        <v>0</v>
      </c>
      <c r="V21" s="9">
        <f t="shared" ref="V21:AE21" si="13">V13*F50</f>
        <v>3.2331704999999995E-2</v>
      </c>
      <c r="W21" s="9">
        <f t="shared" si="13"/>
        <v>0.81544443932203736</v>
      </c>
      <c r="X21" s="9">
        <f t="shared" si="13"/>
        <v>3.0590820122603075</v>
      </c>
      <c r="Y21" s="9">
        <f t="shared" si="13"/>
        <v>4.7038551146322325</v>
      </c>
      <c r="Z21" s="9">
        <f t="shared" si="13"/>
        <v>4.4077028774469413</v>
      </c>
      <c r="AA21" s="9">
        <f t="shared" si="13"/>
        <v>3.2074437408759455</v>
      </c>
      <c r="AB21" s="9">
        <f t="shared" si="13"/>
        <v>1.9517705520163784</v>
      </c>
      <c r="AC21" s="9">
        <f t="shared" si="13"/>
        <v>0.81165778967855395</v>
      </c>
      <c r="AD21" s="9">
        <f t="shared" si="13"/>
        <v>0.16341216403179579</v>
      </c>
      <c r="AE21" s="9">
        <f t="shared" si="13"/>
        <v>-5.5474118118475134E-16</v>
      </c>
    </row>
    <row r="22" spans="1:33" x14ac:dyDescent="0.35">
      <c r="C22" s="22"/>
    </row>
    <row r="23" spans="1:33" x14ac:dyDescent="0.35">
      <c r="C23" s="22"/>
    </row>
    <row r="24" spans="1:33" x14ac:dyDescent="0.35">
      <c r="C24" s="22"/>
    </row>
    <row r="25" spans="1:33" x14ac:dyDescent="0.35">
      <c r="C25" s="22"/>
    </row>
    <row r="26" spans="1:33" x14ac:dyDescent="0.35">
      <c r="C26" s="22" t="s">
        <v>31</v>
      </c>
      <c r="U26" s="9">
        <f>$B$27*U21</f>
        <v>0</v>
      </c>
      <c r="V26" s="9">
        <f>$B$27*V21</f>
        <v>1.2932681999999999E-2</v>
      </c>
      <c r="W26" s="9">
        <f>$B$27*W21</f>
        <v>0.32617777572881496</v>
      </c>
      <c r="X26" s="9">
        <f>$B$27*X21</f>
        <v>1.2236328049041232</v>
      </c>
      <c r="Y26" s="9">
        <f>$B$27*Y21</f>
        <v>1.8815420458528931</v>
      </c>
      <c r="Z26" s="9">
        <f>$B$27*Z21</f>
        <v>1.7630811509787767</v>
      </c>
      <c r="AA26" s="9">
        <f>$B$27*AA21</f>
        <v>1.2829774963503784</v>
      </c>
      <c r="AB26" s="9">
        <f>$B$27*AB21</f>
        <v>0.78070822080655145</v>
      </c>
      <c r="AC26" s="9">
        <f>$B$27*AC21</f>
        <v>0.3246631158714216</v>
      </c>
      <c r="AD26" s="9">
        <f>$B$27*AD21</f>
        <v>6.5364865612718315E-2</v>
      </c>
      <c r="AE26" s="9"/>
      <c r="AF26" s="9"/>
      <c r="AG26" s="9"/>
    </row>
    <row r="27" spans="1:33" x14ac:dyDescent="0.35">
      <c r="B27">
        <v>0.4</v>
      </c>
      <c r="C27" s="22" t="s">
        <v>32</v>
      </c>
      <c r="E27">
        <f>$B$27*E21</f>
        <v>0</v>
      </c>
      <c r="F27" s="2">
        <f>$B$27*F21</f>
        <v>0.52852319999999997</v>
      </c>
      <c r="G27" s="2">
        <f>$B$27*G21</f>
        <v>0.97036859519999996</v>
      </c>
      <c r="H27" s="2">
        <f>$B$27*H21</f>
        <v>1.3171034522880001</v>
      </c>
      <c r="I27" s="2">
        <f>$B$27*I21</f>
        <v>1.5624951526886399</v>
      </c>
      <c r="J27" s="2">
        <f>$B$27*J21</f>
        <v>1.7083883900234877</v>
      </c>
      <c r="K27" s="2">
        <f>$B$27*K21</f>
        <v>1.1506950947111039</v>
      </c>
      <c r="L27" s="2">
        <f>$B$27*L21</f>
        <v>0.68484917733612449</v>
      </c>
      <c r="M27" s="2">
        <f>$B$27*M21</f>
        <v>0.32173643643603334</v>
      </c>
      <c r="N27" s="2">
        <f>$B$27*N21</f>
        <v>6.9953300952379754E-2</v>
      </c>
      <c r="O27">
        <f>$B$27*O20</f>
        <v>0</v>
      </c>
      <c r="U27" s="9">
        <f>U21*$B$28</f>
        <v>0</v>
      </c>
      <c r="V27" s="9">
        <f>V21*$B$28</f>
        <v>1.9399022999999998E-2</v>
      </c>
      <c r="W27" s="9">
        <f>W21*$B$28</f>
        <v>0.48926666359322241</v>
      </c>
      <c r="X27" s="9">
        <f>X21*$B$28</f>
        <v>1.8354492073561843</v>
      </c>
      <c r="Y27" s="9">
        <f>Y21*$B$28</f>
        <v>2.8223130687793394</v>
      </c>
      <c r="Z27" s="9">
        <f>Z21*$B$28</f>
        <v>2.6446217264681646</v>
      </c>
      <c r="AA27" s="9">
        <f>AA21*$B$28</f>
        <v>1.9244662445255671</v>
      </c>
      <c r="AB27" s="9">
        <f>AB21*$B$28</f>
        <v>1.1710623312098269</v>
      </c>
      <c r="AC27" s="9">
        <f>AC21*$B$28</f>
        <v>0.48699467380713235</v>
      </c>
      <c r="AD27" s="9">
        <f>AD21*$B$28</f>
        <v>9.8047298419077472E-2</v>
      </c>
      <c r="AE27" s="9"/>
      <c r="AF27" s="9"/>
      <c r="AG27" s="9"/>
    </row>
    <row r="28" spans="1:33" x14ac:dyDescent="0.35">
      <c r="B28">
        <v>0.6</v>
      </c>
      <c r="C28" s="22" t="s">
        <v>33</v>
      </c>
      <c r="E28">
        <f>E21*$B$28</f>
        <v>0</v>
      </c>
      <c r="F28" s="2">
        <f>F21*$B$28</f>
        <v>0.79278479999999996</v>
      </c>
      <c r="G28" s="2">
        <f>G21*$B$28</f>
        <v>1.4555528927999999</v>
      </c>
      <c r="H28" s="2">
        <f>H21*$B$28</f>
        <v>1.9756551784319998</v>
      </c>
      <c r="I28" s="2">
        <f>I21*$B$28</f>
        <v>2.3437427290329595</v>
      </c>
      <c r="J28" s="2">
        <f>J21*$B$28</f>
        <v>2.5625825850352313</v>
      </c>
      <c r="K28" s="2">
        <f>K21*$B$28</f>
        <v>1.7260426420666557</v>
      </c>
      <c r="L28" s="2">
        <f>L21*$B$28</f>
        <v>1.0272737660041866</v>
      </c>
      <c r="M28" s="2">
        <f>M21*$B$28</f>
        <v>0.48260465465404989</v>
      </c>
      <c r="N28" s="2">
        <f>N21*$B$28</f>
        <v>0.10492995142856962</v>
      </c>
      <c r="O28">
        <f>O20*$B$28</f>
        <v>0</v>
      </c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x14ac:dyDescent="0.35">
      <c r="C29" s="22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x14ac:dyDescent="0.35"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 x14ac:dyDescent="0.35">
      <c r="C31" s="22" t="s">
        <v>34</v>
      </c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x14ac:dyDescent="0.35">
      <c r="C32" s="22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x14ac:dyDescent="0.35">
      <c r="C33" s="22"/>
      <c r="E33" s="2"/>
      <c r="F33" s="2"/>
      <c r="G33" s="2"/>
      <c r="H33" s="2"/>
      <c r="I33" s="2"/>
      <c r="J33" s="2"/>
      <c r="K33" s="2"/>
      <c r="L33" s="2"/>
      <c r="M33" s="2"/>
      <c r="N33" s="2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x14ac:dyDescent="0.35">
      <c r="A34" s="5"/>
      <c r="B34" s="5"/>
      <c r="C34" s="34" t="s">
        <v>35</v>
      </c>
      <c r="D34" s="35"/>
      <c r="E34" s="36">
        <f>E27*$F$46</f>
        <v>0</v>
      </c>
      <c r="F34" s="36">
        <f>F27*$F$46</f>
        <v>2.7049596210008971E-2</v>
      </c>
      <c r="G34" s="36">
        <f>G27*$F$46</f>
        <v>4.9663058641576469E-2</v>
      </c>
      <c r="H34" s="36">
        <f>H27*$F$46</f>
        <v>6.7408803532558681E-2</v>
      </c>
      <c r="I34" s="36">
        <f>I27*$F$46</f>
        <v>7.9967848072372269E-2</v>
      </c>
      <c r="J34" s="36">
        <f>J27*$K$46</f>
        <v>0.13188758370981327</v>
      </c>
      <c r="K34" s="36">
        <f>K27*$K$46</f>
        <v>8.8833661311697218E-2</v>
      </c>
      <c r="L34" s="36">
        <f>L27*$K$46</f>
        <v>5.2870356490348817E-2</v>
      </c>
      <c r="M34" s="36">
        <f>M27*$K$46</f>
        <v>2.4838052892861773E-2</v>
      </c>
      <c r="N34" s="36">
        <f>N27*$K$46</f>
        <v>5.4003948335237173E-3</v>
      </c>
      <c r="O34" s="37">
        <f>O27*$K$46</f>
        <v>0</v>
      </c>
      <c r="P34" s="38"/>
      <c r="Q34" s="39"/>
      <c r="R34" s="39"/>
      <c r="S34" s="39"/>
      <c r="T34" s="39"/>
      <c r="U34" s="40">
        <f>U26*$F$46</f>
        <v>0</v>
      </c>
      <c r="V34" s="40">
        <f>V26*$F$46</f>
        <v>6.6188925294566304E-4</v>
      </c>
      <c r="W34" s="40">
        <f>W26*$F$46</f>
        <v>1.6693642069342103E-2</v>
      </c>
      <c r="X34" s="40">
        <f>X26*$F$46</f>
        <v>6.2625014913209515E-2</v>
      </c>
      <c r="Y34" s="40">
        <f>Y26*$F$46</f>
        <v>9.6296534556051555E-2</v>
      </c>
      <c r="Z34" s="40">
        <f>Z26*$K$46</f>
        <v>0.13610986485556156</v>
      </c>
      <c r="AA34" s="40">
        <f>AA26*$K$46</f>
        <v>9.9045862718249222E-2</v>
      </c>
      <c r="AB34" s="40">
        <f>AB26*$K$46</f>
        <v>6.0270674646265773E-2</v>
      </c>
      <c r="AC34" s="40">
        <f>AC26*$K$46</f>
        <v>2.506399254527375E-2</v>
      </c>
      <c r="AD34" s="40">
        <f>AD26*$K$46</f>
        <v>5.0461676253018544E-3</v>
      </c>
      <c r="AE34" s="40">
        <f>AE26*$K$46</f>
        <v>0</v>
      </c>
      <c r="AF34" s="9"/>
      <c r="AG34" s="9"/>
    </row>
    <row r="35" spans="1:33" x14ac:dyDescent="0.35">
      <c r="A35" s="5"/>
      <c r="B35" s="5"/>
      <c r="C35" s="34" t="s">
        <v>19</v>
      </c>
      <c r="D35" s="35"/>
      <c r="E35" s="36">
        <f>E28*F47</f>
        <v>0</v>
      </c>
      <c r="F35" s="36">
        <f>F28*G47</f>
        <v>3.5692174190243404E-2</v>
      </c>
      <c r="G35" s="36">
        <f t="shared" ref="E35:N35" si="14">G28*H47</f>
        <v>6.6840089018459198E-2</v>
      </c>
      <c r="H35" s="36">
        <f t="shared" si="14"/>
        <v>9.2568616642736509E-2</v>
      </c>
      <c r="I35" s="36">
        <f t="shared" si="14"/>
        <v>0.11718713645164798</v>
      </c>
      <c r="J35" s="36">
        <f t="shared" si="14"/>
        <v>0.12812912925176156</v>
      </c>
      <c r="K35" s="36">
        <f t="shared" si="14"/>
        <v>8.630213210333279E-2</v>
      </c>
      <c r="L35" s="36">
        <f>L28*M47</f>
        <v>5.1363688300209334E-2</v>
      </c>
      <c r="M35" s="36">
        <f t="shared" si="14"/>
        <v>2.4130232732702497E-2</v>
      </c>
      <c r="N35" s="36">
        <f>N28*O47</f>
        <v>5.2464975714284811E-3</v>
      </c>
      <c r="O35" s="37"/>
      <c r="P35" s="38"/>
      <c r="Q35" s="39"/>
      <c r="R35" s="39"/>
      <c r="S35" s="39"/>
      <c r="T35" s="39"/>
      <c r="U35" s="40">
        <f t="shared" ref="U35:AD35" si="15">U27*F47</f>
        <v>0</v>
      </c>
      <c r="V35" s="40">
        <f t="shared" si="15"/>
        <v>8.7336854596170121E-4</v>
      </c>
      <c r="W35" s="40">
        <f>W27*H47</f>
        <v>2.2467495004888854E-2</v>
      </c>
      <c r="X35" s="40">
        <f>X27*I47</f>
        <v>8.5999316023262801E-2</v>
      </c>
      <c r="Y35" s="40">
        <f t="shared" si="15"/>
        <v>0.14111565343896698</v>
      </c>
      <c r="Z35" s="40">
        <f t="shared" si="15"/>
        <v>0.13223108632340824</v>
      </c>
      <c r="AA35" s="40">
        <f t="shared" si="15"/>
        <v>9.6223312226278362E-2</v>
      </c>
      <c r="AB35" s="40">
        <f t="shared" si="15"/>
        <v>5.855311656049135E-2</v>
      </c>
      <c r="AC35" s="40">
        <f t="shared" si="15"/>
        <v>2.4349733690356617E-2</v>
      </c>
      <c r="AD35" s="40">
        <f t="shared" si="15"/>
        <v>4.9023649209538741E-3</v>
      </c>
      <c r="AE35" s="40">
        <f>AE27*P49</f>
        <v>0</v>
      </c>
      <c r="AF35" s="9"/>
      <c r="AG35" s="9"/>
    </row>
    <row r="36" spans="1:33" x14ac:dyDescent="0.35">
      <c r="D36" s="10"/>
      <c r="E36" s="2"/>
      <c r="F36" s="2"/>
      <c r="G36" s="2"/>
      <c r="H36" s="2"/>
      <c r="I36" s="2"/>
      <c r="J36" s="2"/>
      <c r="K36" s="2"/>
      <c r="L36" s="2"/>
      <c r="M36" s="2"/>
      <c r="N36" s="2"/>
      <c r="P36" s="9"/>
    </row>
    <row r="37" spans="1:33" x14ac:dyDescent="0.35">
      <c r="D37" s="10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33" x14ac:dyDescent="0.35">
      <c r="H38" s="10"/>
      <c r="I38" s="10"/>
      <c r="J38" s="10"/>
      <c r="K38" s="10"/>
      <c r="L38" s="10"/>
      <c r="M38" s="10"/>
      <c r="N38" s="10"/>
    </row>
    <row r="45" spans="1:33" x14ac:dyDescent="0.35">
      <c r="C45" s="1" t="s">
        <v>41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3" x14ac:dyDescent="0.35">
      <c r="C46" s="14" t="s">
        <v>49</v>
      </c>
      <c r="D46" s="14"/>
      <c r="E46" s="14"/>
      <c r="F46" s="33">
        <v>5.1179581539673134E-2</v>
      </c>
      <c r="G46" s="32"/>
      <c r="H46" s="32"/>
      <c r="I46" s="32"/>
      <c r="J46" s="32"/>
      <c r="K46" s="33">
        <v>7.7200000000000005E-2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1:33" x14ac:dyDescent="0.35">
      <c r="C47" s="14" t="s">
        <v>36</v>
      </c>
      <c r="E47" s="14"/>
      <c r="F47" s="15">
        <v>4.6427739949268979E-2</v>
      </c>
      <c r="G47" s="15">
        <v>4.5021264522532981E-2</v>
      </c>
      <c r="H47" s="15">
        <v>4.5920755850981883E-2</v>
      </c>
      <c r="I47" s="15">
        <v>4.685464227426802E-2</v>
      </c>
      <c r="J47" s="16">
        <f>5%</f>
        <v>0.05</v>
      </c>
      <c r="K47" s="16">
        <f>5%</f>
        <v>0.05</v>
      </c>
      <c r="L47" s="16">
        <f>5%</f>
        <v>0.05</v>
      </c>
      <c r="M47" s="16">
        <f>5%</f>
        <v>0.05</v>
      </c>
      <c r="N47" s="16">
        <f>5%</f>
        <v>0.05</v>
      </c>
      <c r="O47" s="16">
        <f>5%</f>
        <v>0.05</v>
      </c>
      <c r="P47" s="14"/>
      <c r="Q47" s="14"/>
      <c r="R47" s="14"/>
      <c r="S47" s="14"/>
      <c r="T47" s="14"/>
      <c r="AF47" s="14"/>
    </row>
    <row r="48" spans="1:33" x14ac:dyDescent="0.35">
      <c r="C48" s="14"/>
      <c r="E48" s="14"/>
      <c r="F48" s="14"/>
      <c r="G48" s="14"/>
      <c r="H48" s="14"/>
      <c r="I48" s="14"/>
      <c r="J48" s="14"/>
      <c r="K48" s="16"/>
      <c r="L48" s="16"/>
      <c r="M48" s="16"/>
      <c r="N48" s="16"/>
      <c r="O48" s="16"/>
      <c r="P48" s="14"/>
      <c r="Q48" s="14"/>
      <c r="R48" s="14"/>
      <c r="S48" s="14"/>
      <c r="T48" s="14"/>
    </row>
    <row r="49" spans="3:31" x14ac:dyDescent="0.35">
      <c r="C49" s="14" t="s">
        <v>45</v>
      </c>
      <c r="E49" s="14"/>
      <c r="F49" s="17">
        <v>0.02</v>
      </c>
      <c r="G49" s="17">
        <v>0.02</v>
      </c>
      <c r="H49" s="17">
        <v>0.02</v>
      </c>
      <c r="I49" s="17">
        <v>0.02</v>
      </c>
      <c r="J49" s="17">
        <v>0.02</v>
      </c>
      <c r="K49" s="18">
        <v>2.5000000000000001E-2</v>
      </c>
      <c r="L49" s="18">
        <v>2.5000000000000001E-2</v>
      </c>
      <c r="M49" s="18">
        <v>2.5000000000000001E-2</v>
      </c>
      <c r="N49" s="18">
        <v>2.5000000000000001E-2</v>
      </c>
      <c r="O49" s="18">
        <v>2.5000000000000001E-2</v>
      </c>
      <c r="P49" s="14"/>
      <c r="Q49" s="14"/>
      <c r="R49" s="14"/>
      <c r="S49" s="14"/>
      <c r="T49" s="14"/>
    </row>
    <row r="50" spans="3:31" x14ac:dyDescent="0.35">
      <c r="C50" s="14" t="s">
        <v>46</v>
      </c>
      <c r="E50" s="17">
        <v>1</v>
      </c>
      <c r="F50" s="15">
        <f t="shared" ref="F50:O50" si="16">E50*(1+F49)</f>
        <v>1.02</v>
      </c>
      <c r="G50" s="15">
        <f t="shared" si="16"/>
        <v>1.0404</v>
      </c>
      <c r="H50" s="15">
        <f t="shared" si="16"/>
        <v>1.0612079999999999</v>
      </c>
      <c r="I50" s="15">
        <f t="shared" si="16"/>
        <v>1.08243216</v>
      </c>
      <c r="J50" s="15">
        <f t="shared" si="16"/>
        <v>1.1040808032</v>
      </c>
      <c r="K50" s="15">
        <f t="shared" si="16"/>
        <v>1.13168282328</v>
      </c>
      <c r="L50" s="15">
        <f t="shared" si="16"/>
        <v>1.159974893862</v>
      </c>
      <c r="M50" s="15">
        <f t="shared" si="16"/>
        <v>1.1889742662085498</v>
      </c>
      <c r="N50" s="15">
        <f t="shared" si="16"/>
        <v>1.2186986228637635</v>
      </c>
      <c r="O50" s="15">
        <f t="shared" si="16"/>
        <v>1.2491660884353575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3:31" x14ac:dyDescent="0.35">
      <c r="P51" s="14"/>
      <c r="Q51" s="14"/>
      <c r="R51" s="14"/>
      <c r="S51" s="14"/>
      <c r="T51" s="14"/>
      <c r="U51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8db9c-bb18-4bed-8851-b5721f14e6b4">
      <Terms xmlns="http://schemas.microsoft.com/office/infopath/2007/PartnerControls"/>
    </lcf76f155ced4ddcb4097134ff3c332f>
    <TaxCatchAll xmlns="facbff88-6fe3-477c-bd78-371714a63d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6092BDB0EB54683F161AC1502A92A" ma:contentTypeVersion="15" ma:contentTypeDescription="Create a new document." ma:contentTypeScope="" ma:versionID="573d424dd1e19490fac3388276302f64">
  <xsd:schema xmlns:xsd="http://www.w3.org/2001/XMLSchema" xmlns:xs="http://www.w3.org/2001/XMLSchema" xmlns:p="http://schemas.microsoft.com/office/2006/metadata/properties" xmlns:ns2="d668db9c-bb18-4bed-8851-b5721f14e6b4" xmlns:ns3="facbff88-6fe3-477c-bd78-371714a63d39" targetNamespace="http://schemas.microsoft.com/office/2006/metadata/properties" ma:root="true" ma:fieldsID="4b8a887423ab20ccf81c13febc9a4956" ns2:_="" ns3:_="">
    <xsd:import namespace="d668db9c-bb18-4bed-8851-b5721f14e6b4"/>
    <xsd:import namespace="facbff88-6fe3-477c-bd78-371714a63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8db9c-bb18-4bed-8851-b5721f14e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e67b6b-74cb-4963-8df3-8bbebf532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bff88-6fe3-477c-bd78-371714a63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a79716-25b4-414f-9205-0a0877a8c924}" ma:internalName="TaxCatchAll" ma:showField="CatchAllData" ma:web="facbff88-6fe3-477c-bd78-371714a63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88F47-03AE-482E-B84E-D5062001B381}">
  <ds:schemaRefs>
    <ds:schemaRef ds:uri="http://schemas.microsoft.com/office/2006/metadata/properties"/>
    <ds:schemaRef ds:uri="http://schemas.microsoft.com/office/infopath/2007/PartnerControls"/>
    <ds:schemaRef ds:uri="d668db9c-bb18-4bed-8851-b5721f14e6b4"/>
    <ds:schemaRef ds:uri="facbff88-6fe3-477c-bd78-371714a63d39"/>
  </ds:schemaRefs>
</ds:datastoreItem>
</file>

<file path=customXml/itemProps2.xml><?xml version="1.0" encoding="utf-8"?>
<ds:datastoreItem xmlns:ds="http://schemas.openxmlformats.org/officeDocument/2006/customXml" ds:itemID="{EC6D437C-63D9-4780-8FB4-84C8F082C4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2D480F-2B0F-4AE7-A81B-58F158D995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8db9c-bb18-4bed-8851-b5721f14e6b4"/>
    <ds:schemaRef ds:uri="facbff88-6fe3-477c-bd78-371714a63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59ee16a-f4d8-42fc-8e4b-5abdff9fc8a9}" enabled="1" method="Standard" siteId="{a394e41c-cf8d-458e-ac1b-ddae1aa1562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Allowance v actual revenue</vt:lpstr>
      <vt:lpstr>Revenue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Cochrane</dc:creator>
  <cp:lastModifiedBy>Eliza Cochrane</cp:lastModifiedBy>
  <dcterms:created xsi:type="dcterms:W3CDTF">2024-10-10T00:27:58Z</dcterms:created>
  <dcterms:modified xsi:type="dcterms:W3CDTF">2025-01-29T04:11:09Z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0x0101000B26092BDB0EB54683F161AC1502A92A</vt:lpwstr>
  </property>
</Properties>
</file>