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E00A065B-F449-43C6-B824-EBD4E8C7BC7C}" xr6:coauthVersionLast="47" xr6:coauthVersionMax="47" xr10:uidLastSave="{00000000-0000-0000-0000-000000000000}"/>
  <bookViews>
    <workbookView xWindow="28680" yWindow="-120" windowWidth="29040" windowHeight="15840" activeTab="4" xr2:uid="{9D5CC8F2-428B-4BA9-979B-199F5ABA8A27}"/>
  </bookViews>
  <sheets>
    <sheet name="AER Final decision changes" sheetId="8" r:id="rId1"/>
    <sheet name="Purpose" sheetId="4" r:id="rId2"/>
    <sheet name="Allocations" sheetId="1" r:id="rId3"/>
    <sheet name="CPI" sheetId="5" r:id="rId4"/>
    <sheet name="PTRM output" sheetId="3" r:id="rId5"/>
    <sheet name="Pricing Input" sheetId="2" r:id="rId6"/>
    <sheet name="Revenue for reg proposal" sheetId="6" r:id="rId7"/>
  </sheets>
  <externalReferences>
    <externalReference r:id="rId8"/>
  </externalReferences>
  <definedNames>
    <definedName name="A10offset">10</definedName>
    <definedName name="A10remlife" localSheetId="0">#REF!</definedName>
    <definedName name="A10remlife">#REF!</definedName>
    <definedName name="A10stdlife" localSheetId="0">#REF!</definedName>
    <definedName name="A10stdlife">#REF!</definedName>
    <definedName name="A10taxremlife" localSheetId="0">#REF!</definedName>
    <definedName name="A10taxremlife">#REF!</definedName>
    <definedName name="A10taxstdlife" localSheetId="0">#REF!</definedName>
    <definedName name="A10taxstdlife">#REF!</definedName>
    <definedName name="A10taxvalue" localSheetId="0">#REF!</definedName>
    <definedName name="A10taxvalue">#REF!</definedName>
    <definedName name="A10value" localSheetId="0">#REF!</definedName>
    <definedName name="A10value">#REF!</definedName>
    <definedName name="A11offset">11</definedName>
    <definedName name="A11remlife" localSheetId="0">#REF!</definedName>
    <definedName name="A11remlife">#REF!</definedName>
    <definedName name="A11stdlife" localSheetId="0">#REF!</definedName>
    <definedName name="A11stdlife">#REF!</definedName>
    <definedName name="A11taxremlife" localSheetId="0">#REF!</definedName>
    <definedName name="A11taxremlife">#REF!</definedName>
    <definedName name="A11taxstdlife" localSheetId="0">#REF!</definedName>
    <definedName name="A11taxstdlife">#REF!</definedName>
    <definedName name="A11taxvalue" localSheetId="0">#REF!</definedName>
    <definedName name="A11taxvalue">#REF!</definedName>
    <definedName name="A11value" localSheetId="0">#REF!</definedName>
    <definedName name="A11value">#REF!</definedName>
    <definedName name="A12offset">12</definedName>
    <definedName name="A12remlife" localSheetId="0">#REF!</definedName>
    <definedName name="A12remlife">#REF!</definedName>
    <definedName name="A12stdlife" localSheetId="0">#REF!</definedName>
    <definedName name="A12stdlife">#REF!</definedName>
    <definedName name="A12taxremlife" localSheetId="0">#REF!</definedName>
    <definedName name="A12taxremlife">#REF!</definedName>
    <definedName name="A12taxstdlife" localSheetId="0">#REF!</definedName>
    <definedName name="A12taxstdlife">#REF!</definedName>
    <definedName name="A12taxvalue" localSheetId="0">#REF!</definedName>
    <definedName name="A12taxvalue">#REF!</definedName>
    <definedName name="A12value" localSheetId="0">#REF!</definedName>
    <definedName name="A12value">#REF!</definedName>
    <definedName name="A13offset">13</definedName>
    <definedName name="A13remlife" localSheetId="0">#REF!</definedName>
    <definedName name="A13remlife">#REF!</definedName>
    <definedName name="A13stdlife" localSheetId="0">#REF!</definedName>
    <definedName name="A13stdlife">#REF!</definedName>
    <definedName name="A13taxremlife" localSheetId="0">#REF!</definedName>
    <definedName name="A13taxremlife">#REF!</definedName>
    <definedName name="A13taxstdlife" localSheetId="0">#REF!</definedName>
    <definedName name="A13taxstdlife">#REF!</definedName>
    <definedName name="A13taxvalue" localSheetId="0">#REF!</definedName>
    <definedName name="A13taxvalue">#REF!</definedName>
    <definedName name="A13value" localSheetId="0">#REF!</definedName>
    <definedName name="A13value">#REF!</definedName>
    <definedName name="A14offset">14</definedName>
    <definedName name="A14remlife" localSheetId="0">#REF!</definedName>
    <definedName name="A14remlife">#REF!</definedName>
    <definedName name="A14stdlife" localSheetId="0">#REF!</definedName>
    <definedName name="A14stdlife">#REF!</definedName>
    <definedName name="A14taxremlife" localSheetId="0">#REF!</definedName>
    <definedName name="A14taxremlife">#REF!</definedName>
    <definedName name="A14taxstdlife" localSheetId="0">#REF!</definedName>
    <definedName name="A14taxstdlife">#REF!</definedName>
    <definedName name="A14taxvalue" localSheetId="0">#REF!</definedName>
    <definedName name="A14taxvalue">#REF!</definedName>
    <definedName name="A14value" localSheetId="0">#REF!</definedName>
    <definedName name="A14value">#REF!</definedName>
    <definedName name="A15offset">15</definedName>
    <definedName name="A15remlife" localSheetId="0">#REF!</definedName>
    <definedName name="A15remlife">#REF!</definedName>
    <definedName name="A15stdlife" localSheetId="0">#REF!</definedName>
    <definedName name="A15stdlife">#REF!</definedName>
    <definedName name="A15taxremlife" localSheetId="0">#REF!</definedName>
    <definedName name="A15taxremlife">#REF!</definedName>
    <definedName name="A15taxstdlife" localSheetId="0">#REF!</definedName>
    <definedName name="A15taxstdlife">#REF!</definedName>
    <definedName name="A15taxvalue" localSheetId="0">#REF!</definedName>
    <definedName name="A15taxvalue">#REF!</definedName>
    <definedName name="A15value" localSheetId="0">#REF!</definedName>
    <definedName name="A15value">#REF!</definedName>
    <definedName name="A16offset">16</definedName>
    <definedName name="A16remlife" localSheetId="0">#REF!</definedName>
    <definedName name="A16remlife">#REF!</definedName>
    <definedName name="A16stdlife" localSheetId="0">#REF!</definedName>
    <definedName name="A16stdlife">#REF!</definedName>
    <definedName name="A16taxremlife" localSheetId="0">#REF!</definedName>
    <definedName name="A16taxremlife">#REF!</definedName>
    <definedName name="A16taxstdlife" localSheetId="0">#REF!</definedName>
    <definedName name="A16taxstdlife">#REF!</definedName>
    <definedName name="A16taxvalue" localSheetId="0">#REF!</definedName>
    <definedName name="A16taxvalue">#REF!</definedName>
    <definedName name="A16value" localSheetId="0">#REF!</definedName>
    <definedName name="A16value">#REF!</definedName>
    <definedName name="A17offset">17</definedName>
    <definedName name="A17remlife" localSheetId="0">#REF!</definedName>
    <definedName name="A17remlife">#REF!</definedName>
    <definedName name="A17stdlife" localSheetId="0">#REF!</definedName>
    <definedName name="A17stdlife">#REF!</definedName>
    <definedName name="A17taxremlife" localSheetId="0">#REF!</definedName>
    <definedName name="A17taxremlife">#REF!</definedName>
    <definedName name="A17taxstdlife" localSheetId="0">#REF!</definedName>
    <definedName name="A17taxstdlife">#REF!</definedName>
    <definedName name="A17taxvalue" localSheetId="0">#REF!</definedName>
    <definedName name="A17taxvalue">#REF!</definedName>
    <definedName name="A17value" localSheetId="0">#REF!</definedName>
    <definedName name="A17value">#REF!</definedName>
    <definedName name="A18offset">18</definedName>
    <definedName name="A18remlife" localSheetId="0">#REF!</definedName>
    <definedName name="A18remlife">#REF!</definedName>
    <definedName name="A18stdlife" localSheetId="0">#REF!</definedName>
    <definedName name="A18stdlife">#REF!</definedName>
    <definedName name="A18taxremlife" localSheetId="0">#REF!</definedName>
    <definedName name="A18taxremlife">#REF!</definedName>
    <definedName name="A18taxstdlife" localSheetId="0">#REF!</definedName>
    <definedName name="A18taxstdlife">#REF!</definedName>
    <definedName name="A18taxvalue" localSheetId="0">#REF!</definedName>
    <definedName name="A18taxvalue">#REF!</definedName>
    <definedName name="A18value" localSheetId="0">#REF!</definedName>
    <definedName name="A18value">#REF!</definedName>
    <definedName name="A19offset">19</definedName>
    <definedName name="A19remlife" localSheetId="0">#REF!</definedName>
    <definedName name="A19remlife">#REF!</definedName>
    <definedName name="A19stdlife" localSheetId="0">#REF!</definedName>
    <definedName name="A19stdlife">#REF!</definedName>
    <definedName name="A19taxremlife" localSheetId="0">#REF!</definedName>
    <definedName name="A19taxremlife">#REF!</definedName>
    <definedName name="A19taxstdlife" localSheetId="0">#REF!</definedName>
    <definedName name="A19taxstdlife">#REF!</definedName>
    <definedName name="A19taxvalue" localSheetId="0">#REF!</definedName>
    <definedName name="A19taxvalue">#REF!</definedName>
    <definedName name="A19value" localSheetId="0">#REF!</definedName>
    <definedName name="A19value">#REF!</definedName>
    <definedName name="A1offset">1</definedName>
    <definedName name="A1remlife" localSheetId="0">#REF!</definedName>
    <definedName name="A1remlife">#REF!</definedName>
    <definedName name="A1stdlife" localSheetId="0">#REF!</definedName>
    <definedName name="A1stdlife">#REF!</definedName>
    <definedName name="A1taxremlife" localSheetId="0">#REF!</definedName>
    <definedName name="A1taxremlife">#REF!</definedName>
    <definedName name="A1taxstdlife" localSheetId="0">#REF!</definedName>
    <definedName name="A1taxstdlife">#REF!</definedName>
    <definedName name="A1taxvalue" localSheetId="0">#REF!</definedName>
    <definedName name="A1taxvalue">#REF!</definedName>
    <definedName name="A1value" localSheetId="0">#REF!</definedName>
    <definedName name="A1value">#REF!</definedName>
    <definedName name="A20offset">20</definedName>
    <definedName name="A20remlife" localSheetId="0">#REF!</definedName>
    <definedName name="A20remlife">#REF!</definedName>
    <definedName name="A20stdlife" localSheetId="0">#REF!</definedName>
    <definedName name="A20stdlife">#REF!</definedName>
    <definedName name="A20taxremlife" localSheetId="0">#REF!</definedName>
    <definedName name="A20taxremlife">#REF!</definedName>
    <definedName name="A20taxstdlife" localSheetId="0">#REF!</definedName>
    <definedName name="A20taxstdlife">#REF!</definedName>
    <definedName name="A20taxvalue" localSheetId="0">#REF!</definedName>
    <definedName name="A20taxvalue">#REF!</definedName>
    <definedName name="A20value" localSheetId="0">#REF!</definedName>
    <definedName name="A20value">#REF!</definedName>
    <definedName name="A21offset">21</definedName>
    <definedName name="A21remlife" localSheetId="0">#REF!</definedName>
    <definedName name="A21remlife">#REF!</definedName>
    <definedName name="A21stdlife" localSheetId="0">#REF!</definedName>
    <definedName name="A21stdlife">#REF!</definedName>
    <definedName name="A21taxremlife" localSheetId="0">#REF!</definedName>
    <definedName name="A21taxremlife">#REF!</definedName>
    <definedName name="A21taxstdlife" localSheetId="0">#REF!</definedName>
    <definedName name="A21taxstdlife">#REF!</definedName>
    <definedName name="A21taxvalue" localSheetId="0">#REF!</definedName>
    <definedName name="A21taxvalue">#REF!</definedName>
    <definedName name="A21value" localSheetId="0">#REF!</definedName>
    <definedName name="A21value">#REF!</definedName>
    <definedName name="A22offset">22</definedName>
    <definedName name="A22remlife" localSheetId="0">#REF!</definedName>
    <definedName name="A22remlife">#REF!</definedName>
    <definedName name="A22stdlife" localSheetId="0">#REF!</definedName>
    <definedName name="A22stdlife">#REF!</definedName>
    <definedName name="A22taxremlife" localSheetId="0">#REF!</definedName>
    <definedName name="A22taxremlife">#REF!</definedName>
    <definedName name="A22taxstdlife" localSheetId="0">#REF!</definedName>
    <definedName name="A22taxstdlife">#REF!</definedName>
    <definedName name="A22taxvalue" localSheetId="0">#REF!</definedName>
    <definedName name="A22taxvalue">#REF!</definedName>
    <definedName name="A22value" localSheetId="0">#REF!</definedName>
    <definedName name="A22value">#REF!</definedName>
    <definedName name="A23offset">23</definedName>
    <definedName name="A23remlife" localSheetId="0">#REF!</definedName>
    <definedName name="A23remlife">#REF!</definedName>
    <definedName name="A23stdlife" localSheetId="0">#REF!</definedName>
    <definedName name="A23stdlife">#REF!</definedName>
    <definedName name="A23taxremlife" localSheetId="0">#REF!</definedName>
    <definedName name="A23taxremlife">#REF!</definedName>
    <definedName name="A23taxstdlife" localSheetId="0">#REF!</definedName>
    <definedName name="A23taxstdlife">#REF!</definedName>
    <definedName name="A23taxvalue" localSheetId="0">#REF!</definedName>
    <definedName name="A23taxvalue">#REF!</definedName>
    <definedName name="A23value" localSheetId="0">#REF!</definedName>
    <definedName name="A23value">#REF!</definedName>
    <definedName name="A24offset">24</definedName>
    <definedName name="A24remlife" localSheetId="0">#REF!</definedName>
    <definedName name="A24remlife">#REF!</definedName>
    <definedName name="A24stdlife" localSheetId="0">#REF!</definedName>
    <definedName name="A24stdlife">#REF!</definedName>
    <definedName name="A24taxremlife" localSheetId="0">#REF!</definedName>
    <definedName name="A24taxremlife">#REF!</definedName>
    <definedName name="A24taxstdlife" localSheetId="0">#REF!</definedName>
    <definedName name="A24taxstdlife">#REF!</definedName>
    <definedName name="A24taxvalue" localSheetId="0">#REF!</definedName>
    <definedName name="A24taxvalue">#REF!</definedName>
    <definedName name="A24value" localSheetId="0">#REF!</definedName>
    <definedName name="A24value">#REF!</definedName>
    <definedName name="A25offset">25</definedName>
    <definedName name="A25remlife" localSheetId="0">#REF!</definedName>
    <definedName name="A25remlife">#REF!</definedName>
    <definedName name="A25stdlife" localSheetId="0">#REF!</definedName>
    <definedName name="A25stdlife">#REF!</definedName>
    <definedName name="A25taxremlife" localSheetId="0">#REF!</definedName>
    <definedName name="A25taxremlife">#REF!</definedName>
    <definedName name="A25taxstdlife" localSheetId="0">#REF!</definedName>
    <definedName name="A25taxstdlife">#REF!</definedName>
    <definedName name="A25taxvalue" localSheetId="0">#REF!</definedName>
    <definedName name="A25taxvalue">#REF!</definedName>
    <definedName name="A25value" localSheetId="0">#REF!</definedName>
    <definedName name="A25value">#REF!</definedName>
    <definedName name="A26offset">26</definedName>
    <definedName name="A26remlife" localSheetId="0">#REF!</definedName>
    <definedName name="A26remlife">#REF!</definedName>
    <definedName name="A26stdlife" localSheetId="0">#REF!</definedName>
    <definedName name="A26stdlife">#REF!</definedName>
    <definedName name="A26taxremlife" localSheetId="0">#REF!</definedName>
    <definedName name="A26taxremlife">#REF!</definedName>
    <definedName name="A26taxstdlife" localSheetId="0">#REF!</definedName>
    <definedName name="A26taxstdlife">#REF!</definedName>
    <definedName name="A26taxvalue" localSheetId="0">#REF!</definedName>
    <definedName name="A26taxvalue">#REF!</definedName>
    <definedName name="A26value" localSheetId="0">#REF!</definedName>
    <definedName name="A26value">#REF!</definedName>
    <definedName name="A27offset">27</definedName>
    <definedName name="A27remlife" localSheetId="0">#REF!</definedName>
    <definedName name="A27remlife">#REF!</definedName>
    <definedName name="A27stdlife" localSheetId="0">#REF!</definedName>
    <definedName name="A27stdlife">#REF!</definedName>
    <definedName name="A27taxremlife" localSheetId="0">#REF!</definedName>
    <definedName name="A27taxremlife">#REF!</definedName>
    <definedName name="A27taxstdlife" localSheetId="0">#REF!</definedName>
    <definedName name="A27taxstdlife">#REF!</definedName>
    <definedName name="A27taxvalue" localSheetId="0">#REF!</definedName>
    <definedName name="A27taxvalue">#REF!</definedName>
    <definedName name="A27value" localSheetId="0">#REF!</definedName>
    <definedName name="A27value">#REF!</definedName>
    <definedName name="A28offset">28</definedName>
    <definedName name="A28remlife" localSheetId="0">#REF!</definedName>
    <definedName name="A28remlife">#REF!</definedName>
    <definedName name="A28stdlife" localSheetId="0">#REF!</definedName>
    <definedName name="A28stdlife">#REF!</definedName>
    <definedName name="A28taxremlife" localSheetId="0">#REF!</definedName>
    <definedName name="A28taxremlife">#REF!</definedName>
    <definedName name="A28taxstdlife" localSheetId="0">#REF!</definedName>
    <definedName name="A28taxstdlife">#REF!</definedName>
    <definedName name="A28taxvalue" localSheetId="0">#REF!</definedName>
    <definedName name="A28taxvalue">#REF!</definedName>
    <definedName name="A28value" localSheetId="0">#REF!</definedName>
    <definedName name="A28value">#REF!</definedName>
    <definedName name="A29offset">29</definedName>
    <definedName name="A29remlife" localSheetId="0">#REF!</definedName>
    <definedName name="A29remlife">#REF!</definedName>
    <definedName name="A29stdlife" localSheetId="0">#REF!</definedName>
    <definedName name="A29stdlife">#REF!</definedName>
    <definedName name="A29taxremlife" localSheetId="0">#REF!</definedName>
    <definedName name="A29taxremlife">#REF!</definedName>
    <definedName name="A29taxstdlife" localSheetId="0">#REF!</definedName>
    <definedName name="A29taxstdlife">#REF!</definedName>
    <definedName name="A29taxvalue" localSheetId="0">#REF!</definedName>
    <definedName name="A29taxvalue">#REF!</definedName>
    <definedName name="A29value" localSheetId="0">#REF!</definedName>
    <definedName name="A29value">#REF!</definedName>
    <definedName name="A2offset">2</definedName>
    <definedName name="A2remlife" localSheetId="0">#REF!</definedName>
    <definedName name="A2remlife">#REF!</definedName>
    <definedName name="A2stdlife" localSheetId="0">#REF!</definedName>
    <definedName name="A2stdlife">#REF!</definedName>
    <definedName name="A2taxremlife" localSheetId="0">#REF!</definedName>
    <definedName name="A2taxremlife">#REF!</definedName>
    <definedName name="A2taxstdlife" localSheetId="0">#REF!</definedName>
    <definedName name="A2taxstdlife">#REF!</definedName>
    <definedName name="A2taxvalue" localSheetId="0">#REF!</definedName>
    <definedName name="A2taxvalue">#REF!</definedName>
    <definedName name="A2value" localSheetId="0">#REF!</definedName>
    <definedName name="A2value">#REF!</definedName>
    <definedName name="A30offset">30</definedName>
    <definedName name="A30remlife" localSheetId="0">#REF!</definedName>
    <definedName name="A30remlife">#REF!</definedName>
    <definedName name="A30stdlife" localSheetId="0">#REF!</definedName>
    <definedName name="A30stdlife">#REF!</definedName>
    <definedName name="A30taxremlife" localSheetId="0">#REF!</definedName>
    <definedName name="A30taxremlife">#REF!</definedName>
    <definedName name="A30taxstdlife" localSheetId="0">#REF!</definedName>
    <definedName name="A30taxstdlife">#REF!</definedName>
    <definedName name="A30taxvalue" localSheetId="0">#REF!</definedName>
    <definedName name="A30taxvalue">#REF!</definedName>
    <definedName name="A30value" localSheetId="0">#REF!</definedName>
    <definedName name="A30value">#REF!</definedName>
    <definedName name="A31offset">31</definedName>
    <definedName name="A31remlife" localSheetId="0">#REF!</definedName>
    <definedName name="A31remlife">#REF!</definedName>
    <definedName name="A31stdlife" localSheetId="0">#REF!</definedName>
    <definedName name="A31stdlife">#REF!</definedName>
    <definedName name="A31taxremlife" localSheetId="0">#REF!</definedName>
    <definedName name="A31taxremlife">#REF!</definedName>
    <definedName name="A31taxstdlife" localSheetId="0">#REF!</definedName>
    <definedName name="A31taxstdlife">#REF!</definedName>
    <definedName name="A31taxvalue" localSheetId="0">#REF!</definedName>
    <definedName name="A31taxvalue">#REF!</definedName>
    <definedName name="A31value" localSheetId="0">#REF!</definedName>
    <definedName name="A31value">#REF!</definedName>
    <definedName name="A32offset">32</definedName>
    <definedName name="A32remlife" localSheetId="0">#REF!</definedName>
    <definedName name="A32remlife">#REF!</definedName>
    <definedName name="A32stdlife" localSheetId="0">#REF!</definedName>
    <definedName name="A32stdlife">#REF!</definedName>
    <definedName name="A32taxremlife" localSheetId="0">#REF!</definedName>
    <definedName name="A32taxremlife">#REF!</definedName>
    <definedName name="A32taxstdlife" localSheetId="0">#REF!</definedName>
    <definedName name="A32taxstdlife">#REF!</definedName>
    <definedName name="A32taxvalue" localSheetId="0">#REF!</definedName>
    <definedName name="A32taxvalue">#REF!</definedName>
    <definedName name="A32value" localSheetId="0">#REF!</definedName>
    <definedName name="A32value">#REF!</definedName>
    <definedName name="A33offset">33</definedName>
    <definedName name="A33remlife" localSheetId="0">#REF!</definedName>
    <definedName name="A33remlife">#REF!</definedName>
    <definedName name="A33stdlife" localSheetId="0">#REF!</definedName>
    <definedName name="A33stdlife">#REF!</definedName>
    <definedName name="A33taxremlife" localSheetId="0">#REF!</definedName>
    <definedName name="A33taxremlife">#REF!</definedName>
    <definedName name="A33taxstdlife" localSheetId="0">#REF!</definedName>
    <definedName name="A33taxstdlife">#REF!</definedName>
    <definedName name="A33taxvalue" localSheetId="0">#REF!</definedName>
    <definedName name="A33taxvalue">#REF!</definedName>
    <definedName name="A33value" localSheetId="0">#REF!</definedName>
    <definedName name="A33value">#REF!</definedName>
    <definedName name="A34offset">34</definedName>
    <definedName name="A34remlife" localSheetId="0">#REF!</definedName>
    <definedName name="A34remlife">#REF!</definedName>
    <definedName name="A34stdlife" localSheetId="0">#REF!</definedName>
    <definedName name="A34stdlife">#REF!</definedName>
    <definedName name="A34taxremlife" localSheetId="0">#REF!</definedName>
    <definedName name="A34taxremlife">#REF!</definedName>
    <definedName name="A34taxstdlife" localSheetId="0">#REF!</definedName>
    <definedName name="A34taxstdlife">#REF!</definedName>
    <definedName name="A34taxvalue" localSheetId="0">#REF!</definedName>
    <definedName name="A34taxvalue">#REF!</definedName>
    <definedName name="A34value" localSheetId="0">#REF!</definedName>
    <definedName name="A34value">#REF!</definedName>
    <definedName name="A35offset">35</definedName>
    <definedName name="A35remlife" localSheetId="0">#REF!</definedName>
    <definedName name="A35remlife">#REF!</definedName>
    <definedName name="A35stdlife" localSheetId="0">#REF!</definedName>
    <definedName name="A35stdlife">#REF!</definedName>
    <definedName name="A35taxremlife" localSheetId="0">#REF!</definedName>
    <definedName name="A35taxremlife">#REF!</definedName>
    <definedName name="A35taxstdlife" localSheetId="0">#REF!</definedName>
    <definedName name="A35taxstdlife">#REF!</definedName>
    <definedName name="A35taxvalue" localSheetId="0">#REF!</definedName>
    <definedName name="A35taxvalue">#REF!</definedName>
    <definedName name="A35value" localSheetId="0">#REF!</definedName>
    <definedName name="A35value">#REF!</definedName>
    <definedName name="A36offset">36</definedName>
    <definedName name="A36remlife" localSheetId="0">#REF!</definedName>
    <definedName name="A36remlife">#REF!</definedName>
    <definedName name="A36stdlife" localSheetId="0">#REF!</definedName>
    <definedName name="A36stdlife">#REF!</definedName>
    <definedName name="A36taxremlife" localSheetId="0">#REF!</definedName>
    <definedName name="A36taxremlife">#REF!</definedName>
    <definedName name="A36taxstdlife" localSheetId="0">#REF!</definedName>
    <definedName name="A36taxstdlife">#REF!</definedName>
    <definedName name="A36taxvalue" localSheetId="0">#REF!</definedName>
    <definedName name="A36taxvalue">#REF!</definedName>
    <definedName name="A36value" localSheetId="0">#REF!</definedName>
    <definedName name="A36value">#REF!</definedName>
    <definedName name="A37offset">37</definedName>
    <definedName name="A37remlife" localSheetId="0">#REF!</definedName>
    <definedName name="A37remlife">#REF!</definedName>
    <definedName name="A37stdlife" localSheetId="0">#REF!</definedName>
    <definedName name="A37stdlife">#REF!</definedName>
    <definedName name="A37taxremlife" localSheetId="0">#REF!</definedName>
    <definedName name="A37taxremlife">#REF!</definedName>
    <definedName name="A37taxstdlife" localSheetId="0">#REF!</definedName>
    <definedName name="A37taxstdlife">#REF!</definedName>
    <definedName name="A37taxvalue" localSheetId="0">#REF!</definedName>
    <definedName name="A37taxvalue">#REF!</definedName>
    <definedName name="A37value" localSheetId="0">#REF!</definedName>
    <definedName name="A37value">#REF!</definedName>
    <definedName name="A38offset">38</definedName>
    <definedName name="A38remlife" localSheetId="0">#REF!</definedName>
    <definedName name="A38remlife">#REF!</definedName>
    <definedName name="A38stdlife" localSheetId="0">#REF!</definedName>
    <definedName name="A38stdlife">#REF!</definedName>
    <definedName name="A38taxremlife" localSheetId="0">#REF!</definedName>
    <definedName name="A38taxremlife">#REF!</definedName>
    <definedName name="A38taxstdlife" localSheetId="0">#REF!</definedName>
    <definedName name="A38taxstdlife">#REF!</definedName>
    <definedName name="A38taxvalue" localSheetId="0">#REF!</definedName>
    <definedName name="A38taxvalue">#REF!</definedName>
    <definedName name="A38value" localSheetId="0">#REF!</definedName>
    <definedName name="A38value">#REF!</definedName>
    <definedName name="A39offset">39</definedName>
    <definedName name="A39remlife" localSheetId="0">#REF!</definedName>
    <definedName name="A39remlife">#REF!</definedName>
    <definedName name="A39stdlife" localSheetId="0">#REF!</definedName>
    <definedName name="A39stdlife">#REF!</definedName>
    <definedName name="A39taxremlife" localSheetId="0">#REF!</definedName>
    <definedName name="A39taxremlife">#REF!</definedName>
    <definedName name="A39taxstdlife" localSheetId="0">#REF!</definedName>
    <definedName name="A39taxstdlife">#REF!</definedName>
    <definedName name="A39taxvalue" localSheetId="0">#REF!</definedName>
    <definedName name="A39taxvalue">#REF!</definedName>
    <definedName name="A39value" localSheetId="0">#REF!</definedName>
    <definedName name="A39value">#REF!</definedName>
    <definedName name="A3offset">3</definedName>
    <definedName name="A3remlife" localSheetId="0">#REF!</definedName>
    <definedName name="A3remlife">#REF!</definedName>
    <definedName name="A3stdlife" localSheetId="0">#REF!</definedName>
    <definedName name="A3stdlife">#REF!</definedName>
    <definedName name="A3taxremlife" localSheetId="0">#REF!</definedName>
    <definedName name="A3taxremlife">#REF!</definedName>
    <definedName name="A3taxstdlife" localSheetId="0">#REF!</definedName>
    <definedName name="A3taxstdlife">#REF!</definedName>
    <definedName name="A3taxvalue" localSheetId="0">#REF!</definedName>
    <definedName name="A3taxvalue">#REF!</definedName>
    <definedName name="A3value" localSheetId="0">#REF!</definedName>
    <definedName name="A3value">#REF!</definedName>
    <definedName name="A40offset">40</definedName>
    <definedName name="A40remlife" localSheetId="0">#REF!</definedName>
    <definedName name="A40remlife">#REF!</definedName>
    <definedName name="A40stdlife" localSheetId="0">#REF!</definedName>
    <definedName name="A40stdlife">#REF!</definedName>
    <definedName name="A40taxremlife" localSheetId="0">#REF!</definedName>
    <definedName name="A40taxremlife">#REF!</definedName>
    <definedName name="A40taxstdlife" localSheetId="0">#REF!</definedName>
    <definedName name="A40taxstdlife">#REF!</definedName>
    <definedName name="A40taxvalue" localSheetId="0">#REF!</definedName>
    <definedName name="A40taxvalue">#REF!</definedName>
    <definedName name="A40value" localSheetId="0">#REF!</definedName>
    <definedName name="A40value">#REF!</definedName>
    <definedName name="A41offset">41</definedName>
    <definedName name="A41remlife" localSheetId="0">#REF!</definedName>
    <definedName name="A41remlife">#REF!</definedName>
    <definedName name="A41stdlife" localSheetId="0">#REF!</definedName>
    <definedName name="A41stdlife">#REF!</definedName>
    <definedName name="A41taxremlife" localSheetId="0">#REF!</definedName>
    <definedName name="A41taxremlife">#REF!</definedName>
    <definedName name="A41taxstdlife" localSheetId="0">#REF!</definedName>
    <definedName name="A41taxstdlife">#REF!</definedName>
    <definedName name="A41taxvalue" localSheetId="0">#REF!</definedName>
    <definedName name="A41taxvalue">#REF!</definedName>
    <definedName name="A41value" localSheetId="0">#REF!</definedName>
    <definedName name="A41value">#REF!</definedName>
    <definedName name="A42offset">42</definedName>
    <definedName name="A42remlife" localSheetId="0">#REF!</definedName>
    <definedName name="A42remlife">#REF!</definedName>
    <definedName name="A42stdlife" localSheetId="0">#REF!</definedName>
    <definedName name="A42stdlife">#REF!</definedName>
    <definedName name="A42taxremlife" localSheetId="0">#REF!</definedName>
    <definedName name="A42taxremlife">#REF!</definedName>
    <definedName name="A42taxstdlife" localSheetId="0">#REF!</definedName>
    <definedName name="A42taxstdlife">#REF!</definedName>
    <definedName name="A42taxvalue" localSheetId="0">#REF!</definedName>
    <definedName name="A42taxvalue">#REF!</definedName>
    <definedName name="A42value" localSheetId="0">#REF!</definedName>
    <definedName name="A42value">#REF!</definedName>
    <definedName name="A43offset">43</definedName>
    <definedName name="A43remlife" localSheetId="0">#REF!</definedName>
    <definedName name="A43remlife">#REF!</definedName>
    <definedName name="A43stdlife" localSheetId="0">#REF!</definedName>
    <definedName name="A43stdlife">#REF!</definedName>
    <definedName name="A43taxremlife" localSheetId="0">#REF!</definedName>
    <definedName name="A43taxremlife">#REF!</definedName>
    <definedName name="A43taxstdlife" localSheetId="0">#REF!</definedName>
    <definedName name="A43taxstdlife">#REF!</definedName>
    <definedName name="A43taxvalue" localSheetId="0">#REF!</definedName>
    <definedName name="A43taxvalue">#REF!</definedName>
    <definedName name="A43value" localSheetId="0">#REF!</definedName>
    <definedName name="A43value">#REF!</definedName>
    <definedName name="A44offset">44</definedName>
    <definedName name="A44remlife" localSheetId="0">#REF!</definedName>
    <definedName name="A44remlife">#REF!</definedName>
    <definedName name="A44stdlife" localSheetId="0">#REF!</definedName>
    <definedName name="A44stdlife">#REF!</definedName>
    <definedName name="A44taxremlife" localSheetId="0">#REF!</definedName>
    <definedName name="A44taxremlife">#REF!</definedName>
    <definedName name="A44taxstdlife" localSheetId="0">#REF!</definedName>
    <definedName name="A44taxstdlife">#REF!</definedName>
    <definedName name="A44taxvalue" localSheetId="0">#REF!</definedName>
    <definedName name="A44taxvalue">#REF!</definedName>
    <definedName name="A44value" localSheetId="0">#REF!</definedName>
    <definedName name="A44value">#REF!</definedName>
    <definedName name="A45offset">45</definedName>
    <definedName name="A45remlife" localSheetId="0">#REF!</definedName>
    <definedName name="A45remlife">#REF!</definedName>
    <definedName name="A45stdlife" localSheetId="0">#REF!</definedName>
    <definedName name="A45stdlife">#REF!</definedName>
    <definedName name="A45taxremlife" localSheetId="0">#REF!</definedName>
    <definedName name="A45taxremlife">#REF!</definedName>
    <definedName name="A45taxstdlife" localSheetId="0">#REF!</definedName>
    <definedName name="A45taxstdlife">#REF!</definedName>
    <definedName name="A45taxvalue" localSheetId="0">#REF!</definedName>
    <definedName name="A45taxvalue">#REF!</definedName>
    <definedName name="A45value" localSheetId="0">#REF!</definedName>
    <definedName name="A45value">#REF!</definedName>
    <definedName name="A46offset">46</definedName>
    <definedName name="A46remlife" localSheetId="0">#REF!</definedName>
    <definedName name="A46remlife">#REF!</definedName>
    <definedName name="A46stdlife" localSheetId="0">#REF!</definedName>
    <definedName name="A46stdlife">#REF!</definedName>
    <definedName name="A46taxremlife" localSheetId="0">#REF!</definedName>
    <definedName name="A46taxremlife">#REF!</definedName>
    <definedName name="A46taxstdlife" localSheetId="0">#REF!</definedName>
    <definedName name="A46taxstdlife">#REF!</definedName>
    <definedName name="A46taxvalue" localSheetId="0">#REF!</definedName>
    <definedName name="A46taxvalue">#REF!</definedName>
    <definedName name="A46value" localSheetId="0">#REF!</definedName>
    <definedName name="A46value">#REF!</definedName>
    <definedName name="A47offset">47</definedName>
    <definedName name="A47remlife" localSheetId="0">#REF!</definedName>
    <definedName name="A47remlife">#REF!</definedName>
    <definedName name="A47stdlife" localSheetId="0">#REF!</definedName>
    <definedName name="A47stdlife">#REF!</definedName>
    <definedName name="A47taxremlife" localSheetId="0">#REF!</definedName>
    <definedName name="A47taxremlife">#REF!</definedName>
    <definedName name="A47taxstdlife" localSheetId="0">#REF!</definedName>
    <definedName name="A47taxstdlife">#REF!</definedName>
    <definedName name="A47taxvalue" localSheetId="0">#REF!</definedName>
    <definedName name="A47taxvalue">#REF!</definedName>
    <definedName name="A47value" localSheetId="0">#REF!</definedName>
    <definedName name="A47value">#REF!</definedName>
    <definedName name="A48offset">48</definedName>
    <definedName name="A48remlife" localSheetId="0">#REF!</definedName>
    <definedName name="A48remlife">#REF!</definedName>
    <definedName name="A48stdlife" localSheetId="0">#REF!</definedName>
    <definedName name="A48stdlife">#REF!</definedName>
    <definedName name="A48taxremlife" localSheetId="0">#REF!</definedName>
    <definedName name="A48taxremlife">#REF!</definedName>
    <definedName name="A48taxstdlife" localSheetId="0">#REF!</definedName>
    <definedName name="A48taxstdlife">#REF!</definedName>
    <definedName name="A48taxvalue" localSheetId="0">#REF!</definedName>
    <definedName name="A48taxvalue">#REF!</definedName>
    <definedName name="A48value" localSheetId="0">#REF!</definedName>
    <definedName name="A48value">#REF!</definedName>
    <definedName name="A49offset">49</definedName>
    <definedName name="A49remlife" localSheetId="0">#REF!</definedName>
    <definedName name="A49remlife">#REF!</definedName>
    <definedName name="A49stdlife" localSheetId="0">#REF!</definedName>
    <definedName name="A49stdlife">#REF!</definedName>
    <definedName name="A49taxremlife" localSheetId="0">#REF!</definedName>
    <definedName name="A49taxremlife">#REF!</definedName>
    <definedName name="A49taxstdlife" localSheetId="0">#REF!</definedName>
    <definedName name="A49taxstdlife">#REF!</definedName>
    <definedName name="A49taxvalue" localSheetId="0">#REF!</definedName>
    <definedName name="A49taxvalue">#REF!</definedName>
    <definedName name="A49value" localSheetId="0">#REF!</definedName>
    <definedName name="A49value">#REF!</definedName>
    <definedName name="A4offset">4</definedName>
    <definedName name="A4remlife" localSheetId="0">#REF!</definedName>
    <definedName name="A4remlife">#REF!</definedName>
    <definedName name="A4stdlife" localSheetId="0">#REF!</definedName>
    <definedName name="A4stdlife">#REF!</definedName>
    <definedName name="A4taxremlife" localSheetId="0">#REF!</definedName>
    <definedName name="A4taxremlife">#REF!</definedName>
    <definedName name="A4taxstdlife" localSheetId="0">#REF!</definedName>
    <definedName name="A4taxstdlife">#REF!</definedName>
    <definedName name="A4taxvalue" localSheetId="0">#REF!</definedName>
    <definedName name="A4taxvalue">#REF!</definedName>
    <definedName name="A4value" localSheetId="0">#REF!</definedName>
    <definedName name="A4value">#REF!</definedName>
    <definedName name="A50offset">50</definedName>
    <definedName name="A50remlife" localSheetId="0">#REF!</definedName>
    <definedName name="A50remlife">#REF!</definedName>
    <definedName name="A50stdlife" localSheetId="0">#REF!</definedName>
    <definedName name="A50stdlife">#REF!</definedName>
    <definedName name="A50taxremlife" localSheetId="0">#REF!</definedName>
    <definedName name="A50taxremlife">#REF!</definedName>
    <definedName name="A50taxstdlife" localSheetId="0">#REF!</definedName>
    <definedName name="A50taxstdlife">#REF!</definedName>
    <definedName name="A50taxvalue" localSheetId="0">#REF!</definedName>
    <definedName name="A50taxvalue">#REF!</definedName>
    <definedName name="A50value" localSheetId="0">#REF!</definedName>
    <definedName name="A50value">#REF!</definedName>
    <definedName name="A5offset">5</definedName>
    <definedName name="A5remlife" localSheetId="0">#REF!</definedName>
    <definedName name="A5remlife">#REF!</definedName>
    <definedName name="A5stdlife" localSheetId="0">#REF!</definedName>
    <definedName name="A5stdlife">#REF!</definedName>
    <definedName name="A5taxremlife" localSheetId="0">#REF!</definedName>
    <definedName name="A5taxremlife">#REF!</definedName>
    <definedName name="A5taxstdlife" localSheetId="0">#REF!</definedName>
    <definedName name="A5taxstdlife">#REF!</definedName>
    <definedName name="A5taxvalue" localSheetId="0">#REF!</definedName>
    <definedName name="A5taxvalue">#REF!</definedName>
    <definedName name="A5value" localSheetId="0">#REF!</definedName>
    <definedName name="A5value">#REF!</definedName>
    <definedName name="A6offset">6</definedName>
    <definedName name="A6remlife" localSheetId="0">#REF!</definedName>
    <definedName name="A6remlife">#REF!</definedName>
    <definedName name="A6stdlife" localSheetId="0">#REF!</definedName>
    <definedName name="A6stdlife">#REF!</definedName>
    <definedName name="A6taxremlife" localSheetId="0">#REF!</definedName>
    <definedName name="A6taxremlife">#REF!</definedName>
    <definedName name="A6taxstdlife" localSheetId="0">#REF!</definedName>
    <definedName name="A6taxstdlife">#REF!</definedName>
    <definedName name="A6taxvalue" localSheetId="0">#REF!</definedName>
    <definedName name="A6taxvalue">#REF!</definedName>
    <definedName name="A6value" localSheetId="0">#REF!</definedName>
    <definedName name="A6value">#REF!</definedName>
    <definedName name="A7offset">7</definedName>
    <definedName name="A7remlife" localSheetId="0">#REF!</definedName>
    <definedName name="A7remlife">#REF!</definedName>
    <definedName name="A7stdlife" localSheetId="0">#REF!</definedName>
    <definedName name="A7stdlife">#REF!</definedName>
    <definedName name="A7taxremlife" localSheetId="0">#REF!</definedName>
    <definedName name="A7taxremlife">#REF!</definedName>
    <definedName name="A7taxstdlife" localSheetId="0">#REF!</definedName>
    <definedName name="A7taxstdlife">#REF!</definedName>
    <definedName name="A7taxvalue" localSheetId="0">#REF!</definedName>
    <definedName name="A7taxvalue">#REF!</definedName>
    <definedName name="A7value" localSheetId="0">#REF!</definedName>
    <definedName name="A7value">#REF!</definedName>
    <definedName name="A8offset">8</definedName>
    <definedName name="A8remlife" localSheetId="0">#REF!</definedName>
    <definedName name="A8remlife">#REF!</definedName>
    <definedName name="A8stdlife" localSheetId="0">#REF!</definedName>
    <definedName name="A8stdlife">#REF!</definedName>
    <definedName name="A8taxremlife" localSheetId="0">#REF!</definedName>
    <definedName name="A8taxremlife">#REF!</definedName>
    <definedName name="A8taxstdlife" localSheetId="0">#REF!</definedName>
    <definedName name="A8taxstdlife">#REF!</definedName>
    <definedName name="A8taxvalue" localSheetId="0">#REF!</definedName>
    <definedName name="A8taxvalue">#REF!</definedName>
    <definedName name="A8value" localSheetId="0">#REF!</definedName>
    <definedName name="A8value">#REF!</definedName>
    <definedName name="A9offset">9</definedName>
    <definedName name="A9remlife" localSheetId="0">#REF!</definedName>
    <definedName name="A9remlife">#REF!</definedName>
    <definedName name="A9stdlife" localSheetId="0">#REF!</definedName>
    <definedName name="A9stdlife">#REF!</definedName>
    <definedName name="A9taxremlife" localSheetId="0">#REF!</definedName>
    <definedName name="A9taxremlife">#REF!</definedName>
    <definedName name="A9taxstdlife" localSheetId="0">#REF!</definedName>
    <definedName name="A9taxstdlife">#REF!</definedName>
    <definedName name="A9taxvalue" localSheetId="0">#REF!</definedName>
    <definedName name="A9taxvalue">#REF!</definedName>
    <definedName name="A9value" localSheetId="0">#REF!</definedName>
    <definedName name="A9value">#REF!</definedName>
    <definedName name="abba" localSheetId="0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Asset1" localSheetId="0">#REF!</definedName>
    <definedName name="Asset1">#REF!</definedName>
    <definedName name="Asset10" localSheetId="0">#REF!</definedName>
    <definedName name="Asset10">#REF!</definedName>
    <definedName name="Asset11" localSheetId="0">#REF!</definedName>
    <definedName name="Asset11">#REF!</definedName>
    <definedName name="Asset12" localSheetId="0">#REF!</definedName>
    <definedName name="Asset12">#REF!</definedName>
    <definedName name="Asset13" localSheetId="0">#REF!</definedName>
    <definedName name="Asset13">#REF!</definedName>
    <definedName name="Asset14" localSheetId="0">#REF!</definedName>
    <definedName name="Asset14">#REF!</definedName>
    <definedName name="Asset15" localSheetId="0">#REF!</definedName>
    <definedName name="Asset15">#REF!</definedName>
    <definedName name="Asset16" localSheetId="0">#REF!</definedName>
    <definedName name="Asset16">#REF!</definedName>
    <definedName name="Asset17" localSheetId="0">#REF!</definedName>
    <definedName name="Asset17">#REF!</definedName>
    <definedName name="Asset18" localSheetId="0">#REF!</definedName>
    <definedName name="Asset18">#REF!</definedName>
    <definedName name="Asset19" localSheetId="0">#REF!</definedName>
    <definedName name="Asset19">#REF!</definedName>
    <definedName name="Asset2" localSheetId="0">#REF!</definedName>
    <definedName name="Asset2">#REF!</definedName>
    <definedName name="Asset20" localSheetId="0">#REF!</definedName>
    <definedName name="Asset20">#REF!</definedName>
    <definedName name="Asset21" localSheetId="0">#REF!</definedName>
    <definedName name="Asset21">#REF!</definedName>
    <definedName name="Asset22" localSheetId="0">#REF!</definedName>
    <definedName name="Asset22">#REF!</definedName>
    <definedName name="Asset23" localSheetId="0">#REF!</definedName>
    <definedName name="Asset23">#REF!</definedName>
    <definedName name="Asset24" localSheetId="0">#REF!</definedName>
    <definedName name="Asset24">#REF!</definedName>
    <definedName name="Asset25" localSheetId="0">#REF!</definedName>
    <definedName name="Asset25">#REF!</definedName>
    <definedName name="Asset26" localSheetId="0">#REF!</definedName>
    <definedName name="Asset26">#REF!</definedName>
    <definedName name="Asset27" localSheetId="0">#REF!</definedName>
    <definedName name="Asset27">#REF!</definedName>
    <definedName name="Asset28" localSheetId="0">#REF!</definedName>
    <definedName name="Asset28">#REF!</definedName>
    <definedName name="Asset29" localSheetId="0">#REF!</definedName>
    <definedName name="Asset29">#REF!</definedName>
    <definedName name="Asset3" localSheetId="0">#REF!</definedName>
    <definedName name="Asset3">#REF!</definedName>
    <definedName name="Asset30" localSheetId="0">#REF!</definedName>
    <definedName name="Asset30">#REF!</definedName>
    <definedName name="Asset31" localSheetId="0">#REF!</definedName>
    <definedName name="Asset31">#REF!</definedName>
    <definedName name="Asset32" localSheetId="0">#REF!</definedName>
    <definedName name="Asset32">#REF!</definedName>
    <definedName name="Asset33" localSheetId="0">#REF!</definedName>
    <definedName name="Asset33">#REF!</definedName>
    <definedName name="Asset34" localSheetId="0">#REF!</definedName>
    <definedName name="Asset34">#REF!</definedName>
    <definedName name="Asset35" localSheetId="0">#REF!</definedName>
    <definedName name="Asset35">#REF!</definedName>
    <definedName name="Asset36" localSheetId="0">#REF!</definedName>
    <definedName name="Asset36">#REF!</definedName>
    <definedName name="Asset37" localSheetId="0">#REF!</definedName>
    <definedName name="Asset37">#REF!</definedName>
    <definedName name="Asset38" localSheetId="0">#REF!</definedName>
    <definedName name="Asset38">#REF!</definedName>
    <definedName name="Asset39" localSheetId="0">#REF!</definedName>
    <definedName name="Asset39">#REF!</definedName>
    <definedName name="Asset4" localSheetId="0">#REF!</definedName>
    <definedName name="Asset4">#REF!</definedName>
    <definedName name="Asset40" localSheetId="0">#REF!</definedName>
    <definedName name="Asset40">#REF!</definedName>
    <definedName name="Asset41" localSheetId="0">#REF!</definedName>
    <definedName name="Asset41">#REF!</definedName>
    <definedName name="Asset42" localSheetId="0">#REF!</definedName>
    <definedName name="Asset42">#REF!</definedName>
    <definedName name="Asset43" localSheetId="0">#REF!</definedName>
    <definedName name="Asset43">#REF!</definedName>
    <definedName name="Asset44" localSheetId="0">#REF!</definedName>
    <definedName name="Asset44">#REF!</definedName>
    <definedName name="Asset45" localSheetId="0">#REF!</definedName>
    <definedName name="Asset45">#REF!</definedName>
    <definedName name="Asset46" localSheetId="0">#REF!</definedName>
    <definedName name="Asset46">#REF!</definedName>
    <definedName name="Asset47" localSheetId="0">#REF!</definedName>
    <definedName name="Asset47">#REF!</definedName>
    <definedName name="Asset48" localSheetId="0">#REF!</definedName>
    <definedName name="Asset48">#REF!</definedName>
    <definedName name="Asset49" localSheetId="0">#REF!</definedName>
    <definedName name="Asset49">#REF!</definedName>
    <definedName name="Asset5" localSheetId="0">#REF!</definedName>
    <definedName name="Asset5">#REF!</definedName>
    <definedName name="Asset50" localSheetId="0">#REF!</definedName>
    <definedName name="Asset50">#REF!</definedName>
    <definedName name="Asset6" localSheetId="0">#REF!</definedName>
    <definedName name="Asset6">#REF!</definedName>
    <definedName name="Asset7" localSheetId="0">#REF!</definedName>
    <definedName name="Asset7">#REF!</definedName>
    <definedName name="Asset8" localSheetId="0">#REF!</definedName>
    <definedName name="Asset8">#REF!</definedName>
    <definedName name="Asset9" localSheetId="0">#REF!</definedName>
    <definedName name="Asset9">#REF!</definedName>
    <definedName name="CRCP_final_year" localSheetId="0">#REF!</definedName>
    <definedName name="CRCP_final_year">#REF!</definedName>
    <definedName name="CRCP_span" localSheetId="0">CONCATENATE('AER Final decision changes'!CRCP_y1, " to ",'AER Final decision changes'!CRCP_y5)</definedName>
    <definedName name="CRCP_span">CONCATENATE([0]!CRCP_y1, " to ",[0]!CRCP_y5)</definedName>
    <definedName name="CRCP_y1" localSheetId="0">#REF!</definedName>
    <definedName name="CRCP_y1">#REF!</definedName>
    <definedName name="CRCP_y10" localSheetId="0">#REF!</definedName>
    <definedName name="CRCP_y10">#REF!</definedName>
    <definedName name="CRCP_y11" localSheetId="0">#REF!</definedName>
    <definedName name="CRCP_y11">#REF!</definedName>
    <definedName name="CRCP_y12" localSheetId="0">#REF!</definedName>
    <definedName name="CRCP_y12">#REF!</definedName>
    <definedName name="CRCP_y13" localSheetId="0">#REF!</definedName>
    <definedName name="CRCP_y13">#REF!</definedName>
    <definedName name="CRCP_y14" localSheetId="0">#REF!</definedName>
    <definedName name="CRCP_y14">#REF!</definedName>
    <definedName name="CRCP_y15" localSheetId="0">#REF!</definedName>
    <definedName name="CRCP_y15">#REF!</definedName>
    <definedName name="CRCP_y2" localSheetId="0">#REF!</definedName>
    <definedName name="CRCP_y2">#REF!</definedName>
    <definedName name="CRCP_y3" localSheetId="0">#REF!</definedName>
    <definedName name="CRCP_y3">#REF!</definedName>
    <definedName name="CRCP_y4" localSheetId="0">#REF!</definedName>
    <definedName name="CRCP_y4">#REF!</definedName>
    <definedName name="CRCP_y5" localSheetId="0">#REF!</definedName>
    <definedName name="CRCP_y5">#REF!</definedName>
    <definedName name="CRCP_y6" localSheetId="0">#REF!</definedName>
    <definedName name="CRCP_y6">#REF!</definedName>
    <definedName name="CRCP_y7" localSheetId="0">#REF!</definedName>
    <definedName name="CRCP_y7">#REF!</definedName>
    <definedName name="CRCP_y8" localSheetId="0">#REF!</definedName>
    <definedName name="CRCP_y8">#REF!</definedName>
    <definedName name="CRCP_y9" localSheetId="0">#REF!</definedName>
    <definedName name="CRCP_y9">#REF!</definedName>
    <definedName name="dms_060301_checkvalue" localSheetId="0">#REF!</definedName>
    <definedName name="dms_060301_checkvalue">#REF!</definedName>
    <definedName name="dms_060301_LastRow" localSheetId="0">#REF!</definedName>
    <definedName name="dms_060301_LastRow">#REF!</definedName>
    <definedName name="dms_060701_ARR_MaxRows" localSheetId="0">#REF!</definedName>
    <definedName name="dms_060701_ARR_MaxRows">#REF!</definedName>
    <definedName name="dms_060701_Reset_MaxRows" localSheetId="0">#REF!</definedName>
    <definedName name="dms_060701_Reset_MaxRows">#REF!</definedName>
    <definedName name="dms_060701_StartDateTxt" localSheetId="0">#REF!</definedName>
    <definedName name="dms_060701_StartDateTxt">#REF!</definedName>
    <definedName name="dms_0608_LastRow" localSheetId="0">#REF!</definedName>
    <definedName name="dms_0608_LastRow">#REF!</definedName>
    <definedName name="dms_0608_OffsetRows" localSheetId="0">#REF!</definedName>
    <definedName name="dms_0608_OffsetRows">#REF!</definedName>
    <definedName name="dms_060801_StartCell" localSheetId="0">#REF!</definedName>
    <definedName name="dms_060801_StartCell">#REF!</definedName>
    <definedName name="dms_663_List" localSheetId="0">#REF!</definedName>
    <definedName name="dms_663_List">#REF!</definedName>
    <definedName name="dms_ABN" localSheetId="0">#REF!</definedName>
    <definedName name="dms_ABN">#REF!</definedName>
    <definedName name="dms_ABN_List" localSheetId="0">#REF!</definedName>
    <definedName name="dms_ABN_List">#REF!</definedName>
    <definedName name="dms_Addr1_List" localSheetId="0">#REF!</definedName>
    <definedName name="dms_Addr1_List">#REF!</definedName>
    <definedName name="dms_Addr2_List" localSheetId="0">#REF!</definedName>
    <definedName name="dms_Addr2_List">#REF!</definedName>
    <definedName name="dms_Amendment_Text" localSheetId="0">#REF!</definedName>
    <definedName name="dms_Amendment_Text">#REF!</definedName>
    <definedName name="dms_Cal_Year_B4_CRY" localSheetId="0">#REF!</definedName>
    <definedName name="dms_Cal_Year_B4_CRY">#REF!</definedName>
    <definedName name="dms_CBD_flag" localSheetId="0">#REF!</definedName>
    <definedName name="dms_CBD_flag">#REF!</definedName>
    <definedName name="dms_CFinalYear_List" localSheetId="0">#REF!</definedName>
    <definedName name="dms_CFinalYear_List">#REF!</definedName>
    <definedName name="dms_Confid_status_List" localSheetId="0">#REF!</definedName>
    <definedName name="dms_Confid_status_List">#REF!</definedName>
    <definedName name="dms_CRCP_index" localSheetId="0">#REF!</definedName>
    <definedName name="dms_CRCP_index">#REF!</definedName>
    <definedName name="dms_CRCP_start_row" localSheetId="0">#REF!</definedName>
    <definedName name="dms_CRCP_start_row">#REF!</definedName>
    <definedName name="dms_CRCP_years" localSheetId="0">#REF!</definedName>
    <definedName name="dms_CRCP_years">#REF!</definedName>
    <definedName name="dms_CRCP_yM" localSheetId="0">#REF!</definedName>
    <definedName name="dms_CRCP_yM">#REF!</definedName>
    <definedName name="dms_CRCP_yN" localSheetId="0">#REF!</definedName>
    <definedName name="dms_CRCP_yN">#REF!</definedName>
    <definedName name="dms_CRCP_yO" localSheetId="0">#REF!</definedName>
    <definedName name="dms_CRCP_yO">#REF!</definedName>
    <definedName name="dms_CRCP_yP" localSheetId="0">#REF!</definedName>
    <definedName name="dms_CRCP_yP">#REF!</definedName>
    <definedName name="dms_CRCP_yQ" localSheetId="0">#REF!</definedName>
    <definedName name="dms_CRCP_yQ">#REF!</definedName>
    <definedName name="dms_CRCP_yR" localSheetId="0">#REF!</definedName>
    <definedName name="dms_CRCP_yR">#REF!</definedName>
    <definedName name="dms_CRCP_yS" localSheetId="0">#REF!</definedName>
    <definedName name="dms_CRCP_yS">#REF!</definedName>
    <definedName name="dms_CRCP_yT" localSheetId="0">#REF!</definedName>
    <definedName name="dms_CRCP_yT">#REF!</definedName>
    <definedName name="dms_CRCP_yU" localSheetId="0">#REF!</definedName>
    <definedName name="dms_CRCP_yU">#REF!</definedName>
    <definedName name="dms_CRCP_yV" localSheetId="0">#REF!</definedName>
    <definedName name="dms_CRCP_yV">#REF!</definedName>
    <definedName name="dms_CRCP_yW" localSheetId="0">#REF!</definedName>
    <definedName name="dms_CRCP_yW">#REF!</definedName>
    <definedName name="dms_CRCP_yX" localSheetId="0">#REF!</definedName>
    <definedName name="dms_CRCP_yX">#REF!</definedName>
    <definedName name="dms_CRCP_yY" localSheetId="0">#REF!</definedName>
    <definedName name="dms_CRCP_yY">#REF!</definedName>
    <definedName name="dms_CRCP_yZ" localSheetId="0">#REF!</definedName>
    <definedName name="dms_CRCP_yZ">#REF!</definedName>
    <definedName name="dms_CRCPlength_List" localSheetId="0">#REF!</definedName>
    <definedName name="dms_CRCPlength_List">#REF!</definedName>
    <definedName name="dms_CRCPlength_Num" localSheetId="0">#REF!</definedName>
    <definedName name="dms_CRCPlength_Num">#REF!</definedName>
    <definedName name="dms_CRCPlength_Num_List" localSheetId="0">#REF!</definedName>
    <definedName name="dms_CRCPlength_Num_List">#REF!</definedName>
    <definedName name="dms_CRY_ListC" localSheetId="0">#REF!</definedName>
    <definedName name="dms_CRY_ListC">#REF!</definedName>
    <definedName name="dms_CRY_ListF" localSheetId="0">#REF!</definedName>
    <definedName name="dms_CRY_ListF">#REF!</definedName>
    <definedName name="dms_CRY_RYE" localSheetId="0">#REF!</definedName>
    <definedName name="dms_CRY_RYE">#REF!</definedName>
    <definedName name="dms_CRY_start_row" localSheetId="0">#REF!</definedName>
    <definedName name="dms_CRY_start_row">#REF!</definedName>
    <definedName name="dms_CRY_start_year" localSheetId="0">#REF!</definedName>
    <definedName name="dms_CRY_start_year">#REF!</definedName>
    <definedName name="dms_CRYc_y1" localSheetId="0">#REF!</definedName>
    <definedName name="dms_CRYc_y1">#REF!</definedName>
    <definedName name="dms_CRYc_y10" localSheetId="0">#REF!</definedName>
    <definedName name="dms_CRYc_y10">#REF!</definedName>
    <definedName name="dms_CRYc_y11" localSheetId="0">#REF!</definedName>
    <definedName name="dms_CRYc_y11">#REF!</definedName>
    <definedName name="dms_CRYc_y12" localSheetId="0">#REF!</definedName>
    <definedName name="dms_CRYc_y12">#REF!</definedName>
    <definedName name="dms_CRYc_y13" localSheetId="0">#REF!</definedName>
    <definedName name="dms_CRYc_y13">#REF!</definedName>
    <definedName name="dms_CRYc_y14" localSheetId="0">#REF!</definedName>
    <definedName name="dms_CRYc_y14">#REF!</definedName>
    <definedName name="dms_CRYc_y15" localSheetId="0">#REF!</definedName>
    <definedName name="dms_CRYc_y15">#REF!</definedName>
    <definedName name="dms_CRYc_y16" localSheetId="0">#REF!</definedName>
    <definedName name="dms_CRYc_y16">#REF!</definedName>
    <definedName name="dms_CRYc_y17" localSheetId="0">#REF!</definedName>
    <definedName name="dms_CRYc_y17">#REF!</definedName>
    <definedName name="dms_CRYc_y18" localSheetId="0">#REF!</definedName>
    <definedName name="dms_CRYc_y18">#REF!</definedName>
    <definedName name="dms_CRYc_y19" localSheetId="0">#REF!</definedName>
    <definedName name="dms_CRYc_y19">#REF!</definedName>
    <definedName name="dms_CRYc_y2" localSheetId="0">#REF!</definedName>
    <definedName name="dms_CRYc_y2">#REF!</definedName>
    <definedName name="dms_CRYc_y3" localSheetId="0">#REF!</definedName>
    <definedName name="dms_CRYc_y3">#REF!</definedName>
    <definedName name="dms_CRYc_y4" localSheetId="0">#REF!</definedName>
    <definedName name="dms_CRYc_y4">#REF!</definedName>
    <definedName name="dms_CRYc_y5" localSheetId="0">#REF!</definedName>
    <definedName name="dms_CRYc_y5">#REF!</definedName>
    <definedName name="dms_CRYc_y6" localSheetId="0">#REF!</definedName>
    <definedName name="dms_CRYc_y6">#REF!</definedName>
    <definedName name="dms_CRYc_y7" localSheetId="0">#REF!</definedName>
    <definedName name="dms_CRYc_y7">#REF!</definedName>
    <definedName name="dms_CRYc_y8" localSheetId="0">#REF!</definedName>
    <definedName name="dms_CRYc_y8">#REF!</definedName>
    <definedName name="dms_CRYc_y9" localSheetId="0">#REF!</definedName>
    <definedName name="dms_CRYc_y9">#REF!</definedName>
    <definedName name="dms_CRYf_y1" localSheetId="0">#REF!</definedName>
    <definedName name="dms_CRYf_y1">#REF!</definedName>
    <definedName name="dms_CRYf_y10" localSheetId="0">#REF!</definedName>
    <definedName name="dms_CRYf_y10">#REF!</definedName>
    <definedName name="dms_CRYf_y11" localSheetId="0">#REF!</definedName>
    <definedName name="dms_CRYf_y11">#REF!</definedName>
    <definedName name="dms_CRYf_y12" localSheetId="0">#REF!</definedName>
    <definedName name="dms_CRYf_y12">#REF!</definedName>
    <definedName name="dms_CRYf_y13" localSheetId="0">#REF!</definedName>
    <definedName name="dms_CRYf_y13">#REF!</definedName>
    <definedName name="dms_CRYf_y14" localSheetId="0">#REF!</definedName>
    <definedName name="dms_CRYf_y14">#REF!</definedName>
    <definedName name="dms_CRYf_y15" localSheetId="0">#REF!</definedName>
    <definedName name="dms_CRYf_y15">#REF!</definedName>
    <definedName name="dms_CRYf_y16" localSheetId="0">#REF!</definedName>
    <definedName name="dms_CRYf_y16">#REF!</definedName>
    <definedName name="dms_CRYf_y17" localSheetId="0">#REF!</definedName>
    <definedName name="dms_CRYf_y17">#REF!</definedName>
    <definedName name="dms_CRYf_y18" localSheetId="0">#REF!</definedName>
    <definedName name="dms_CRYf_y18">#REF!</definedName>
    <definedName name="dms_CRYf_y19" localSheetId="0">#REF!</definedName>
    <definedName name="dms_CRYf_y19">#REF!</definedName>
    <definedName name="dms_CRYf_y2" localSheetId="0">#REF!</definedName>
    <definedName name="dms_CRYf_y2">#REF!</definedName>
    <definedName name="dms_CRYf_y3" localSheetId="0">#REF!</definedName>
    <definedName name="dms_CRYf_y3">#REF!</definedName>
    <definedName name="dms_CRYf_y4" localSheetId="0">#REF!</definedName>
    <definedName name="dms_CRYf_y4">#REF!</definedName>
    <definedName name="dms_CRYf_y5" localSheetId="0">#REF!</definedName>
    <definedName name="dms_CRYf_y5">#REF!</definedName>
    <definedName name="dms_CRYf_y6" localSheetId="0">#REF!</definedName>
    <definedName name="dms_CRYf_y6">#REF!</definedName>
    <definedName name="dms_CRYf_y7" localSheetId="0">#REF!</definedName>
    <definedName name="dms_CRYf_y7">#REF!</definedName>
    <definedName name="dms_CRYf_y8" localSheetId="0">#REF!</definedName>
    <definedName name="dms_CRYf_y8">#REF!</definedName>
    <definedName name="dms_CRYf_y9" localSheetId="0">#REF!</definedName>
    <definedName name="dms_CRYf_y9">#REF!</definedName>
    <definedName name="dms_DataQuality_List" localSheetId="0">#REF!</definedName>
    <definedName name="dms_DataQuality_List">#REF!</definedName>
    <definedName name="dms_DeterminationRef_List" localSheetId="0">#REF!</definedName>
    <definedName name="dms_DeterminationRef_List">#REF!</definedName>
    <definedName name="dms_DollarReal_year" localSheetId="0">#REF!</definedName>
    <definedName name="dms_DollarReal_year">#REF!</definedName>
    <definedName name="dms_FeederName_1" localSheetId="0">#REF!</definedName>
    <definedName name="dms_FeederName_1">#REF!</definedName>
    <definedName name="dms_FeederName_2" localSheetId="0">#REF!</definedName>
    <definedName name="dms_FeederName_2">#REF!</definedName>
    <definedName name="dms_FeederName_3" localSheetId="0">#REF!</definedName>
    <definedName name="dms_FeederName_3">#REF!</definedName>
    <definedName name="dms_FeederName_4" localSheetId="0">#REF!</definedName>
    <definedName name="dms_FeederName_4">#REF!</definedName>
    <definedName name="dms_FeederName_5" localSheetId="0">#REF!</definedName>
    <definedName name="dms_FeederName_5">#REF!</definedName>
    <definedName name="dms_FeederType_5_flag" localSheetId="0">#REF!</definedName>
    <definedName name="dms_FeederType_5_flag">#REF!</definedName>
    <definedName name="dms_FifthFeeder_flag_NSP" localSheetId="0">#REF!</definedName>
    <definedName name="dms_FifthFeeder_flag_NSP">#REF!</definedName>
    <definedName name="dms_FinalYear_List" localSheetId="0">#REF!</definedName>
    <definedName name="dms_FinalYear_List">#REF!</definedName>
    <definedName name="dms_FormControl_Choices" localSheetId="0">#REF!</definedName>
    <definedName name="dms_FormControl_Choices">#REF!</definedName>
    <definedName name="dms_FormControl_List" localSheetId="0">#REF!</definedName>
    <definedName name="dms_FormControl_List">#REF!</definedName>
    <definedName name="dms_FRCP_ListC" localSheetId="0">#REF!</definedName>
    <definedName name="dms_FRCP_ListC">#REF!</definedName>
    <definedName name="dms_FRCP_ListF" localSheetId="0">#REF!</definedName>
    <definedName name="dms_FRCP_ListF">#REF!</definedName>
    <definedName name="dms_FRCP_start_row" localSheetId="0">#REF!</definedName>
    <definedName name="dms_FRCP_start_row">#REF!</definedName>
    <definedName name="dms_FRCP_y10" localSheetId="0">#REF!</definedName>
    <definedName name="dms_FRCP_y10">#REF!</definedName>
    <definedName name="dms_FRCP_y11" localSheetId="0">#REF!</definedName>
    <definedName name="dms_FRCP_y11">#REF!</definedName>
    <definedName name="dms_FRCP_y12" localSheetId="0">#REF!</definedName>
    <definedName name="dms_FRCP_y12">#REF!</definedName>
    <definedName name="dms_FRCP_y13" localSheetId="0">#REF!</definedName>
    <definedName name="dms_FRCP_y13">#REF!</definedName>
    <definedName name="dms_FRCP_y14" localSheetId="0">#REF!</definedName>
    <definedName name="dms_FRCP_y14">#REF!</definedName>
    <definedName name="dms_FRCP_y2" localSheetId="0">#REF!</definedName>
    <definedName name="dms_FRCP_y2">#REF!</definedName>
    <definedName name="dms_FRCP_y3" localSheetId="0">#REF!</definedName>
    <definedName name="dms_FRCP_y3">#REF!</definedName>
    <definedName name="dms_FRCP_y4" localSheetId="0">#REF!</definedName>
    <definedName name="dms_FRCP_y4">#REF!</definedName>
    <definedName name="dms_FRCP_y5" localSheetId="0">#REF!</definedName>
    <definedName name="dms_FRCP_y5">#REF!</definedName>
    <definedName name="dms_FRCP_y6" localSheetId="0">#REF!</definedName>
    <definedName name="dms_FRCP_y6">#REF!</definedName>
    <definedName name="dms_FRCP_y7" localSheetId="0">#REF!</definedName>
    <definedName name="dms_FRCP_y7">#REF!</definedName>
    <definedName name="dms_FRCP_y8" localSheetId="0">#REF!</definedName>
    <definedName name="dms_FRCP_y8">#REF!</definedName>
    <definedName name="dms_FRCP_y9" localSheetId="0">#REF!</definedName>
    <definedName name="dms_FRCP_y9">#REF!</definedName>
    <definedName name="dms_FRCPlength_List" localSheetId="0">#REF!</definedName>
    <definedName name="dms_FRCPlength_List">#REF!</definedName>
    <definedName name="dms_FRCPlength_Num" localSheetId="0">#REF!</definedName>
    <definedName name="dms_FRCPlength_Num">#REF!</definedName>
    <definedName name="dms_FRCPlength_Num_List" localSheetId="0">#REF!</definedName>
    <definedName name="dms_FRCPlength_Num_List">#REF!</definedName>
    <definedName name="dms_Header_Span" localSheetId="0">#REF!</definedName>
    <definedName name="dms_Header_Span">#REF!</definedName>
    <definedName name="dms_InputSource" localSheetId="0">#REF!</definedName>
    <definedName name="dms_InputSource">#REF!</definedName>
    <definedName name="dms_InputTradingName" localSheetId="0">#REF!</definedName>
    <definedName name="dms_InputTradingName">#REF!</definedName>
    <definedName name="dms_JurisdictionList" localSheetId="0">#REF!</definedName>
    <definedName name="dms_JurisdictionList">#REF!</definedName>
    <definedName name="dms_LeapYear_Result" localSheetId="0">#REF!</definedName>
    <definedName name="dms_LeapYear_Result">#REF!</definedName>
    <definedName name="dms_LongRural_flag" localSheetId="0">#REF!</definedName>
    <definedName name="dms_LongRural_flag">#REF!</definedName>
    <definedName name="dms_Model" localSheetId="0">#REF!</definedName>
    <definedName name="dms_Model">#REF!</definedName>
    <definedName name="dms_Model_List" localSheetId="0">#REF!</definedName>
    <definedName name="dms_Model_List">#REF!</definedName>
    <definedName name="dms_Model_Span" localSheetId="0">#REF!</definedName>
    <definedName name="dms_Model_Span">#REF!</definedName>
    <definedName name="dms_Model_Span_List" localSheetId="0">#REF!</definedName>
    <definedName name="dms_Model_Span_List">#REF!</definedName>
    <definedName name="dms_MultiYear_Flag" localSheetId="0">#REF!</definedName>
    <definedName name="dms_MultiYear_Flag">#REF!</definedName>
    <definedName name="dms_MultiYear_ResponseFlag" localSheetId="0">#REF!</definedName>
    <definedName name="dms_MultiYear_ResponseFlag">#REF!</definedName>
    <definedName name="dms_PAddr1_List" localSheetId="0">#REF!</definedName>
    <definedName name="dms_PAddr1_List">#REF!</definedName>
    <definedName name="dms_PAddr2_List" localSheetId="0">#REF!</definedName>
    <definedName name="dms_PAddr2_List">#REF!</definedName>
    <definedName name="dms_PRCP_start_row" localSheetId="0">#REF!</definedName>
    <definedName name="dms_PRCP_start_row">#REF!</definedName>
    <definedName name="dms_PRCPlength_List" localSheetId="0">#REF!</definedName>
    <definedName name="dms_PRCPlength_List">#REF!</definedName>
    <definedName name="dms_PRCPlength_Num" localSheetId="0">#REF!</definedName>
    <definedName name="dms_PRCPlength_Num">#REF!</definedName>
    <definedName name="dms_Previous_DollarReal_year" localSheetId="0">#REF!</definedName>
    <definedName name="dms_Previous_DollarReal_year">#REF!</definedName>
    <definedName name="dms_PState_List" localSheetId="0">#REF!</definedName>
    <definedName name="dms_PState_List">#REF!</definedName>
    <definedName name="dms_PSuburb_List" localSheetId="0">#REF!</definedName>
    <definedName name="dms_PSuburb_List">#REF!</definedName>
    <definedName name="dms_Public_Lighting_List" localSheetId="0">#REF!</definedName>
    <definedName name="dms_Public_Lighting_List">#REF!</definedName>
    <definedName name="dms_Reset_final_year" localSheetId="0">#REF!</definedName>
    <definedName name="dms_Reset_final_year">#REF!</definedName>
    <definedName name="dms_Reset_RYE" localSheetId="0">#REF!</definedName>
    <definedName name="dms_Reset_RYE">#REF!</definedName>
    <definedName name="dms_RPT" localSheetId="0">#REF!</definedName>
    <definedName name="dms_RPT">#REF!</definedName>
    <definedName name="dms_RPT_List" localSheetId="0">#REF!</definedName>
    <definedName name="dms_RPT_List">#REF!</definedName>
    <definedName name="dms_RPTMonth" localSheetId="0">#REF!</definedName>
    <definedName name="dms_RPTMonth">#REF!</definedName>
    <definedName name="dms_RPTMonth_List" localSheetId="0">#REF!</definedName>
    <definedName name="dms_RPTMonth_List">#REF!</definedName>
    <definedName name="dms_RYE_Formula_Result" localSheetId="0">#REF!</definedName>
    <definedName name="dms_RYE_Formula_Result">#REF!</definedName>
    <definedName name="dms_RYE_result" localSheetId="0">#REF!</definedName>
    <definedName name="dms_RYE_result">#REF!</definedName>
    <definedName name="dms_RYE_start_row" localSheetId="0">#REF!</definedName>
    <definedName name="dms_RYE_start_row">#REF!</definedName>
    <definedName name="dms_Sector_List" localSheetId="0">#REF!</definedName>
    <definedName name="dms_Sector_List">#REF!</definedName>
    <definedName name="dms_Segment" localSheetId="0">#REF!</definedName>
    <definedName name="dms_Segment">#REF!</definedName>
    <definedName name="dms_Segment_List" localSheetId="0">#REF!</definedName>
    <definedName name="dms_Segment_List">#REF!</definedName>
    <definedName name="dms_Selected_Source" localSheetId="0">#REF!</definedName>
    <definedName name="dms_Selected_Source">#REF!</definedName>
    <definedName name="dms_ShortRural_flag" localSheetId="0">#REF!</definedName>
    <definedName name="dms_ShortRural_flag">#REF!</definedName>
    <definedName name="dms_SingleYear_Model" localSheetId="0">#REF!</definedName>
    <definedName name="dms_SingleYear_Model">#REF!</definedName>
    <definedName name="dms_SingleYearModel" localSheetId="0">#REF!</definedName>
    <definedName name="dms_SingleYearModel">#REF!</definedName>
    <definedName name="dms_SourceList" localSheetId="0">#REF!</definedName>
    <definedName name="dms_SourceList">#REF!</definedName>
    <definedName name="dms_Specified_FinalYear" localSheetId="0">#REF!</definedName>
    <definedName name="dms_Specified_FinalYear">#REF!</definedName>
    <definedName name="dms_Specified_RYE" localSheetId="0">#REF!</definedName>
    <definedName name="dms_Specified_RYE">#REF!</definedName>
    <definedName name="dms_SpecifiedYear_Span" localSheetId="0">#REF!</definedName>
    <definedName name="dms_SpecifiedYear_Span">#REF!</definedName>
    <definedName name="dms_start_year" localSheetId="0">#REF!</definedName>
    <definedName name="dms_start_year">#REF!</definedName>
    <definedName name="dms_State_List" localSheetId="0">#REF!</definedName>
    <definedName name="dms_State_List">#REF!</definedName>
    <definedName name="dms_Suburb_List" localSheetId="0">#REF!</definedName>
    <definedName name="dms_Suburb_List">#REF!</definedName>
    <definedName name="dms_TradingName" localSheetId="0">#REF!</definedName>
    <definedName name="dms_TradingName">#REF!</definedName>
    <definedName name="dms_TradingName_List" localSheetId="0">#REF!</definedName>
    <definedName name="dms_TradingName_List">#REF!</definedName>
    <definedName name="dms_TradingNameFull_List" localSheetId="0">#REF!</definedName>
    <definedName name="dms_TradingNameFull_List">#REF!</definedName>
    <definedName name="dms_Typed_Submission_Date" localSheetId="0">#REF!</definedName>
    <definedName name="dms_Typed_Submission_Date">#REF!</definedName>
    <definedName name="dms_Urban_flag" localSheetId="0">#REF!</definedName>
    <definedName name="dms_Urban_flag">#REF!</definedName>
    <definedName name="dms_Worksheet_List" localSheetId="0">#REF!</definedName>
    <definedName name="dms_Worksheet_List">#REF!</definedName>
    <definedName name="dms_y1" localSheetId="0">#REF!</definedName>
    <definedName name="dms_y1">#REF!</definedName>
    <definedName name="Drc" localSheetId="0">#REF!</definedName>
    <definedName name="Drc">#REF!</definedName>
    <definedName name="Drpc" localSheetId="0">#REF!</definedName>
    <definedName name="Drpc">#REF!</definedName>
    <definedName name="Drpt" localSheetId="0">#REF!</definedName>
    <definedName name="Drpt">#REF!</definedName>
    <definedName name="Dv" localSheetId="0">#REF!</definedName>
    <definedName name="Dv">#REF!</definedName>
    <definedName name="ERC_Final_Calc" localSheetId="0">#REF!</definedName>
    <definedName name="ERC_Final_Calc">#REF!</definedName>
    <definedName name="ERC_Yr01_Inc" localSheetId="0">#REF!</definedName>
    <definedName name="ERC_Yr01_Inc">#REF!</definedName>
    <definedName name="f" localSheetId="0">#REF!</definedName>
    <definedName name="f">#REF!</definedName>
    <definedName name="FRCP_1to5">"2015-16 to 2019-20"</definedName>
    <definedName name="FRCP_final_year" localSheetId="0">#REF!</definedName>
    <definedName name="FRCP_final_year">#REF!</definedName>
    <definedName name="FRCP_span" localSheetId="0">CONCATENATE('AER Final decision changes'!FRCP_y1, " to ", 'AER Final decision changes'!FRCP_y5)</definedName>
    <definedName name="FRCP_span">CONCATENATE([0]!FRCP_y1, " to ", [0]!FRCP_y5)</definedName>
    <definedName name="FRCP_y1" localSheetId="0">#REF!</definedName>
    <definedName name="FRCP_y1">#REF!</definedName>
    <definedName name="FRCP_y10" localSheetId="0">#REF!</definedName>
    <definedName name="FRCP_y10">#REF!</definedName>
    <definedName name="FRCP_y11" localSheetId="0">#REF!</definedName>
    <definedName name="FRCP_y11">#REF!</definedName>
    <definedName name="FRCP_y12" localSheetId="0">#REF!</definedName>
    <definedName name="FRCP_y12">#REF!</definedName>
    <definedName name="FRCP_y13" localSheetId="0">#REF!</definedName>
    <definedName name="FRCP_y13">#REF!</definedName>
    <definedName name="FRCP_y14" localSheetId="0">#REF!</definedName>
    <definedName name="FRCP_y14">#REF!</definedName>
    <definedName name="FRCP_y15" localSheetId="0">#REF!</definedName>
    <definedName name="FRCP_y15">#REF!</definedName>
    <definedName name="FRCP_y2" localSheetId="0">#REF!</definedName>
    <definedName name="FRCP_y2">#REF!</definedName>
    <definedName name="FRCP_y3" localSheetId="0">#REF!</definedName>
    <definedName name="FRCP_y3">#REF!</definedName>
    <definedName name="FRCP_y4" localSheetId="0">#REF!</definedName>
    <definedName name="FRCP_y4">#REF!</definedName>
    <definedName name="FRCP_y5" localSheetId="0">#REF!</definedName>
    <definedName name="FRCP_y5">#REF!</definedName>
    <definedName name="FRCP_y6" localSheetId="0">#REF!</definedName>
    <definedName name="FRCP_y6">#REF!</definedName>
    <definedName name="FRCP_y7" localSheetId="0">#REF!</definedName>
    <definedName name="FRCP_y7">#REF!</definedName>
    <definedName name="FRCP_y8" localSheetId="0">#REF!</definedName>
    <definedName name="FRCP_y8">#REF!</definedName>
    <definedName name="FRCP_y9" localSheetId="0">#REF!</definedName>
    <definedName name="FRCP_y9">#REF!</definedName>
    <definedName name="g" localSheetId="0">#REF!</definedName>
    <definedName name="g">#REF!</definedName>
    <definedName name="Icpr" localSheetId="0">#REF!</definedName>
    <definedName name="Icpr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0" hidden="1">{"Ownership",#N/A,FALSE,"Ownership";"Contents",#N/A,FALSE,"Contents"}</definedName>
    <definedName name="LAN" hidden="1">{"Ownership",#N/A,FALSE,"Ownership";"Contents",#N/A,FALSE,"Contents"}</definedName>
    <definedName name="P_0_RevCap" localSheetId="0">#REF!</definedName>
    <definedName name="P_0_RevCap">#REF!</definedName>
    <definedName name="P_0_RevYld" localSheetId="0">#REF!</definedName>
    <definedName name="P_0_RevYld">#REF!</definedName>
    <definedName name="P_0_WAPC" localSheetId="0">#REF!</definedName>
    <definedName name="P_0_WAPC">#REF!</definedName>
    <definedName name="PRCP_final_year" localSheetId="0">#REF!</definedName>
    <definedName name="PRCP_final_year">#REF!</definedName>
    <definedName name="PRCP_y1" localSheetId="0">#REF!</definedName>
    <definedName name="PRCP_y1">#REF!</definedName>
    <definedName name="PRCP_y10" localSheetId="0">#REF!</definedName>
    <definedName name="PRCP_y10">#REF!</definedName>
    <definedName name="PRCP_y11" localSheetId="0">#REF!</definedName>
    <definedName name="PRCP_y11">#REF!</definedName>
    <definedName name="PRCP_y12" localSheetId="0">#REF!</definedName>
    <definedName name="PRCP_y12">#REF!</definedName>
    <definedName name="PRCP_y13" localSheetId="0">#REF!</definedName>
    <definedName name="PRCP_y13">#REF!</definedName>
    <definedName name="PRCP_y14" localSheetId="0">#REF!</definedName>
    <definedName name="PRCP_y14">#REF!</definedName>
    <definedName name="PRCP_y15" localSheetId="0">#REF!</definedName>
    <definedName name="PRCP_y15">#REF!</definedName>
    <definedName name="PRCP_y2" localSheetId="0">#REF!</definedName>
    <definedName name="PRCP_y2">#REF!</definedName>
    <definedName name="PRCP_y3" localSheetId="0">#REF!</definedName>
    <definedName name="PRCP_y3">#REF!</definedName>
    <definedName name="PRCP_y4" localSheetId="0">#REF!</definedName>
    <definedName name="PRCP_y4">#REF!</definedName>
    <definedName name="PRCP_y5" localSheetId="0">#REF!</definedName>
    <definedName name="PRCP_y5">#REF!</definedName>
    <definedName name="PRCP_y6" localSheetId="0">#REF!</definedName>
    <definedName name="PRCP_y6">#REF!</definedName>
    <definedName name="PRCP_y7" localSheetId="0">#REF!</definedName>
    <definedName name="PRCP_y7">#REF!</definedName>
    <definedName name="PRCP_y8" localSheetId="0">#REF!</definedName>
    <definedName name="PRCP_y8">#REF!</definedName>
    <definedName name="PRCP_y9" localSheetId="0">#REF!</definedName>
    <definedName name="PRCP_y9">#REF!</definedName>
    <definedName name="RAB" localSheetId="0">#REF!</definedName>
    <definedName name="RAB">#REF!</definedName>
    <definedName name="RCP_1to5">"2015-16 to 2019-20"</definedName>
    <definedName name="Reg_Period_Length" localSheetId="0">#REF!</definedName>
    <definedName name="Reg_Period_Length">#REF!</definedName>
    <definedName name="rvanilla01" localSheetId="0">#REF!</definedName>
    <definedName name="rvanilla01">#REF!</definedName>
    <definedName name="rvanilla02" localSheetId="0">#REF!</definedName>
    <definedName name="rvanilla02">#REF!</definedName>
    <definedName name="rvanilla03" localSheetId="0">#REF!</definedName>
    <definedName name="rvanilla03">#REF!</definedName>
    <definedName name="rvanilla04" localSheetId="0">#REF!</definedName>
    <definedName name="rvanilla04">#REF!</definedName>
    <definedName name="rvanilla05" localSheetId="0">#REF!</definedName>
    <definedName name="rvanilla05">#REF!</definedName>
    <definedName name="rvanilla06" localSheetId="0">#REF!</definedName>
    <definedName name="rvanilla06">#REF!</definedName>
    <definedName name="rvanilla07" localSheetId="0">#REF!</definedName>
    <definedName name="rvanilla07">#REF!</definedName>
    <definedName name="rvanilla08" localSheetId="0">#REF!</definedName>
    <definedName name="rvanilla08">#REF!</definedName>
    <definedName name="rvanilla09" localSheetId="0">#REF!</definedName>
    <definedName name="rvanilla09">#REF!</definedName>
    <definedName name="rvanilla10" localSheetId="0">#REF!</definedName>
    <definedName name="rvanilla10">#REF!</definedName>
    <definedName name="Seo" localSheetId="0">#REF!</definedName>
    <definedName name="Seo">#REF!</definedName>
    <definedName name="teest" localSheetId="0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hidden="1">{"Ownership",#N/A,FALSE,"Ownership";"Contents",#N/A,FALSE,"Contents"}</definedName>
    <definedName name="Use_Calc_Depn" localSheetId="0">#REF!</definedName>
    <definedName name="Use_Calc_Depn">#REF!</definedName>
    <definedName name="vanilla01" localSheetId="0">#REF!</definedName>
    <definedName name="vanilla01">#REF!</definedName>
    <definedName name="vanilla02" localSheetId="0">#REF!</definedName>
    <definedName name="vanilla02">#REF!</definedName>
    <definedName name="vanilla03" localSheetId="0">#REF!</definedName>
    <definedName name="vanilla03">#REF!</definedName>
    <definedName name="vanilla04" localSheetId="0">#REF!</definedName>
    <definedName name="vanilla04">#REF!</definedName>
    <definedName name="vanilla05" localSheetId="0">#REF!</definedName>
    <definedName name="vanilla05">#REF!</definedName>
    <definedName name="vanilla06" localSheetId="0">#REF!</definedName>
    <definedName name="vanilla06">#REF!</definedName>
    <definedName name="vanilla07" localSheetId="0">#REF!</definedName>
    <definedName name="vanilla07">#REF!</definedName>
    <definedName name="vanilla08" localSheetId="0">#REF!</definedName>
    <definedName name="vanilla08">#REF!</definedName>
    <definedName name="vanilla09" localSheetId="0">#REF!</definedName>
    <definedName name="vanilla09">#REF!</definedName>
    <definedName name="vanilla10" localSheetId="0">#REF!</definedName>
    <definedName name="vanilla10">#REF!</definedName>
    <definedName name="wrn.App._.Custodians." localSheetId="0" hidden="1">{"Ownership",#N/A,FALSE,"Ownership";"Contents",#N/A,FALSE,"Contents"}</definedName>
    <definedName name="wrn.App._.Custodians." hidden="1">{"Ownership",#N/A,FALSE,"Ownership";"Contents",#N/A,FALSE,"Contents"}</definedName>
    <definedName name="X_02_RevCap" localSheetId="0">#REF!</definedName>
    <definedName name="X_02_RevCap">#REF!</definedName>
    <definedName name="X_02_RevYld" localSheetId="0">#REF!</definedName>
    <definedName name="X_02_RevYld">#REF!</definedName>
    <definedName name="X_02_WAPC" localSheetId="0">#REF!</definedName>
    <definedName name="X_02_WAPC">#REF!</definedName>
    <definedName name="X_03_RevCap" localSheetId="0">#REF!</definedName>
    <definedName name="X_03_RevCap">#REF!</definedName>
    <definedName name="X_03_RevYld" localSheetId="0">#REF!</definedName>
    <definedName name="X_03_RevYld">#REF!</definedName>
    <definedName name="X_03_WAPC" localSheetId="0">#REF!</definedName>
    <definedName name="X_03_WAPC">#REF!</definedName>
    <definedName name="X_04_RevCap" localSheetId="0">#REF!</definedName>
    <definedName name="X_04_RevCap">#REF!</definedName>
    <definedName name="X_04_RevYld" localSheetId="0">#REF!</definedName>
    <definedName name="X_04_RevYld">#REF!</definedName>
    <definedName name="X_04_WAPC" localSheetId="0">#REF!</definedName>
    <definedName name="X_04_WAPC">#REF!</definedName>
    <definedName name="X_05_RevCap" localSheetId="0">#REF!</definedName>
    <definedName name="X_05_RevCap">#REF!</definedName>
    <definedName name="X_05_RevYld" localSheetId="0">#REF!</definedName>
    <definedName name="X_05_RevYld">#REF!</definedName>
    <definedName name="X_05_WAPC" localSheetId="0">#REF!</definedName>
    <definedName name="X_05_WAPC">#REF!</definedName>
    <definedName name="X_06_RevCap" localSheetId="0">#REF!</definedName>
    <definedName name="X_06_RevCap">#REF!</definedName>
    <definedName name="X_06_RevYld" localSheetId="0">#REF!</definedName>
    <definedName name="X_06_RevYld">#REF!</definedName>
    <definedName name="X_06_WAPC" localSheetId="0">#REF!</definedName>
    <definedName name="X_06_WAPC">#REF!</definedName>
    <definedName name="X_07_RevCap" localSheetId="0">#REF!</definedName>
    <definedName name="X_07_RevCap">#REF!</definedName>
    <definedName name="X_07_RevYld" localSheetId="0">#REF!</definedName>
    <definedName name="X_07_RevYld">#REF!</definedName>
    <definedName name="X_07_WAPC" localSheetId="0">#REF!</definedName>
    <definedName name="X_07_WAPC">#REF!</definedName>
    <definedName name="X_08_RevCap" localSheetId="0">#REF!</definedName>
    <definedName name="X_08_RevCap">#REF!</definedName>
    <definedName name="X_08_RevYld" localSheetId="0">#REF!</definedName>
    <definedName name="X_08_RevYld">#REF!</definedName>
    <definedName name="X_08_WAPC" localSheetId="0">#REF!</definedName>
    <definedName name="X_08_WAPC">#REF!</definedName>
    <definedName name="X_09_RevCap" localSheetId="0">#REF!</definedName>
    <definedName name="X_09_RevCap">#REF!</definedName>
    <definedName name="X_09_RevYld" localSheetId="0">#REF!</definedName>
    <definedName name="X_09_RevYld">#REF!</definedName>
    <definedName name="X_09_WAPC" localSheetId="0">#REF!</definedName>
    <definedName name="X_09_WAPC">#REF!</definedName>
    <definedName name="X_10_RevCap" localSheetId="0">#REF!</definedName>
    <definedName name="X_10_RevCap">#REF!</definedName>
    <definedName name="X_10_RevYld" localSheetId="0">#REF!</definedName>
    <definedName name="X_10_RevYld">#REF!</definedName>
    <definedName name="X_10_WAPC" localSheetId="0">#REF!</definedName>
    <definedName name="X_10_WAPC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J11" i="3"/>
  <c r="K11" i="3" s="1"/>
  <c r="L11" i="3" s="1"/>
  <c r="M11" i="3" s="1"/>
  <c r="J10" i="3"/>
  <c r="K10" i="3"/>
  <c r="L10" i="3" s="1"/>
  <c r="N15" i="2"/>
  <c r="M15" i="2"/>
  <c r="L15" i="2"/>
  <c r="K15" i="2"/>
  <c r="J15" i="2"/>
  <c r="J4" i="2"/>
  <c r="L23" i="2"/>
  <c r="M23" i="2"/>
  <c r="N23" i="2"/>
  <c r="O23" i="2"/>
  <c r="P23" i="2"/>
  <c r="W12" i="3"/>
  <c r="AA12" i="3"/>
  <c r="Z12" i="3"/>
  <c r="Y12" i="3"/>
  <c r="X12" i="3"/>
  <c r="R12" i="3"/>
  <c r="P12" i="3"/>
  <c r="T12" i="3"/>
  <c r="I12" i="3"/>
  <c r="Q12" i="3"/>
  <c r="S12" i="3"/>
  <c r="B7" i="3"/>
  <c r="B12" i="3" s="1"/>
  <c r="C7" i="3"/>
  <c r="C11" i="3" s="1"/>
  <c r="D7" i="3"/>
  <c r="D10" i="3" s="1"/>
  <c r="F7" i="3"/>
  <c r="F10" i="3" s="1"/>
  <c r="E7" i="3"/>
  <c r="E10" i="3" s="1"/>
  <c r="J12" i="3" l="1"/>
  <c r="F11" i="3"/>
  <c r="T19" i="3" s="1"/>
  <c r="F11" i="6" s="1"/>
  <c r="C12" i="3"/>
  <c r="X19" i="3" s="1"/>
  <c r="D12" i="3"/>
  <c r="Y18" i="3" s="1"/>
  <c r="F12" i="3"/>
  <c r="AA18" i="3" s="1"/>
  <c r="F6" i="6" s="1"/>
  <c r="D11" i="3"/>
  <c r="R18" i="3" s="1"/>
  <c r="D5" i="6" s="1"/>
  <c r="D17" i="6" s="1"/>
  <c r="E11" i="3"/>
  <c r="E12" i="3"/>
  <c r="B10" i="3"/>
  <c r="I18" i="3" s="1"/>
  <c r="B4" i="6" s="1"/>
  <c r="R19" i="3"/>
  <c r="D11" i="6" s="1"/>
  <c r="S19" i="3"/>
  <c r="E11" i="6" s="1"/>
  <c r="X18" i="3"/>
  <c r="X20" i="3" s="1"/>
  <c r="C6" i="6"/>
  <c r="D4" i="2"/>
  <c r="M21" i="2" s="1"/>
  <c r="M10" i="3"/>
  <c r="L12" i="3"/>
  <c r="K12" i="3"/>
  <c r="K19" i="3" s="1"/>
  <c r="S18" i="3"/>
  <c r="D14" i="3"/>
  <c r="G4" i="2"/>
  <c r="Q18" i="3"/>
  <c r="Q19" i="3"/>
  <c r="L19" i="3"/>
  <c r="E14" i="3"/>
  <c r="L18" i="3"/>
  <c r="D7" i="2"/>
  <c r="M24" i="2" s="1"/>
  <c r="C12" i="6"/>
  <c r="D6" i="6"/>
  <c r="E4" i="2"/>
  <c r="W18" i="3"/>
  <c r="W19" i="3"/>
  <c r="C10" i="3"/>
  <c r="AA19" i="3"/>
  <c r="B11" i="3"/>
  <c r="Y19" i="3"/>
  <c r="I19" i="3"/>
  <c r="B10" i="6" s="1"/>
  <c r="S20" i="3" l="1"/>
  <c r="Z19" i="3"/>
  <c r="Z18" i="3"/>
  <c r="T18" i="3"/>
  <c r="F5" i="6" s="1"/>
  <c r="F17" i="6" s="1"/>
  <c r="R20" i="3"/>
  <c r="B14" i="3"/>
  <c r="E5" i="6"/>
  <c r="E17" i="6" s="1"/>
  <c r="C18" i="6"/>
  <c r="D10" i="6"/>
  <c r="E9" i="2"/>
  <c r="N26" i="2" s="1"/>
  <c r="M12" i="3"/>
  <c r="M19" i="3" s="1"/>
  <c r="K18" i="3"/>
  <c r="K20" i="3" s="1"/>
  <c r="E8" i="2"/>
  <c r="G7" i="2"/>
  <c r="P24" i="2" s="1"/>
  <c r="F12" i="6"/>
  <c r="F18" i="6" s="1"/>
  <c r="C14" i="3"/>
  <c r="J18" i="3"/>
  <c r="J19" i="3"/>
  <c r="C10" i="6" s="1"/>
  <c r="P21" i="2"/>
  <c r="Q20" i="3"/>
  <c r="C5" i="6"/>
  <c r="AA20" i="3"/>
  <c r="B12" i="6"/>
  <c r="C7" i="2"/>
  <c r="L24" i="2" s="1"/>
  <c r="N21" i="2"/>
  <c r="L20" i="3"/>
  <c r="E4" i="6"/>
  <c r="F5" i="2"/>
  <c r="B16" i="6"/>
  <c r="E7" i="2"/>
  <c r="N24" i="2" s="1"/>
  <c r="D12" i="6"/>
  <c r="C11" i="6"/>
  <c r="C4" i="2"/>
  <c r="W20" i="3"/>
  <c r="B6" i="6"/>
  <c r="P19" i="3"/>
  <c r="P18" i="3"/>
  <c r="Y20" i="3"/>
  <c r="F9" i="2"/>
  <c r="O26" i="2" s="1"/>
  <c r="E10" i="6"/>
  <c r="F8" i="2"/>
  <c r="I20" i="3"/>
  <c r="E13" i="6" l="1"/>
  <c r="T20" i="3"/>
  <c r="F4" i="2"/>
  <c r="O21" i="2" s="1"/>
  <c r="E6" i="6"/>
  <c r="Z20" i="3"/>
  <c r="F7" i="2"/>
  <c r="O24" i="2" s="1"/>
  <c r="E12" i="6"/>
  <c r="E18" i="6" s="1"/>
  <c r="M18" i="3"/>
  <c r="M20" i="3" s="1"/>
  <c r="D13" i="6"/>
  <c r="E5" i="2"/>
  <c r="E10" i="2" s="1"/>
  <c r="D4" i="6"/>
  <c r="F10" i="6"/>
  <c r="F13" i="6" s="1"/>
  <c r="G9" i="2"/>
  <c r="P26" i="2" s="1"/>
  <c r="G8" i="2"/>
  <c r="D18" i="6"/>
  <c r="G6" i="6"/>
  <c r="B18" i="6"/>
  <c r="C17" i="6"/>
  <c r="C4" i="6"/>
  <c r="J20" i="3"/>
  <c r="D5" i="2"/>
  <c r="D8" i="2"/>
  <c r="E7" i="6"/>
  <c r="E16" i="6"/>
  <c r="D9" i="2"/>
  <c r="M26" i="2" s="1"/>
  <c r="F10" i="2"/>
  <c r="C9" i="2"/>
  <c r="L26" i="2" s="1"/>
  <c r="C8" i="2"/>
  <c r="B11" i="6"/>
  <c r="G12" i="6"/>
  <c r="L21" i="2"/>
  <c r="C13" i="6"/>
  <c r="B5" i="6"/>
  <c r="P20" i="3"/>
  <c r="C5" i="2"/>
  <c r="E19" i="6" l="1"/>
  <c r="E20" i="6" s="1"/>
  <c r="G18" i="6"/>
  <c r="G10" i="6"/>
  <c r="G5" i="2"/>
  <c r="G10" i="2" s="1"/>
  <c r="C10" i="2"/>
  <c r="F4" i="6"/>
  <c r="G4" i="6" s="1"/>
  <c r="D16" i="6"/>
  <c r="D7" i="6"/>
  <c r="D19" i="6" s="1"/>
  <c r="D20" i="6" s="1"/>
  <c r="B17" i="6"/>
  <c r="G17" i="6" s="1"/>
  <c r="G5" i="6"/>
  <c r="B7" i="6"/>
  <c r="C7" i="6"/>
  <c r="C19" i="6" s="1"/>
  <c r="C20" i="6" s="1"/>
  <c r="C16" i="6"/>
  <c r="G11" i="6"/>
  <c r="B13" i="6"/>
  <c r="G13" i="6" s="1"/>
  <c r="D10" i="2"/>
  <c r="J5" i="2"/>
  <c r="J6" i="2" s="1"/>
  <c r="J8" i="2" s="1"/>
  <c r="J16" i="2" s="1"/>
  <c r="F16" i="6" l="1"/>
  <c r="G16" i="6" s="1"/>
  <c r="F7" i="6"/>
  <c r="F19" i="6" s="1"/>
  <c r="F20" i="6" s="1"/>
  <c r="B19" i="6"/>
  <c r="J17" i="2"/>
  <c r="K16" i="2"/>
  <c r="G7" i="6" l="1"/>
  <c r="L22" i="2"/>
  <c r="L25" i="2"/>
  <c r="L16" i="2"/>
  <c r="K17" i="2"/>
  <c r="G19" i="6"/>
  <c r="B20" i="6"/>
  <c r="M22" i="2" l="1"/>
  <c r="M25" i="2"/>
  <c r="L17" i="2"/>
  <c r="M16" i="2"/>
  <c r="L27" i="2"/>
  <c r="M27" i="2" l="1"/>
  <c r="N16" i="2"/>
  <c r="N17" i="2" s="1"/>
  <c r="M17" i="2"/>
  <c r="N22" i="2"/>
  <c r="N25" i="2"/>
  <c r="N27" i="2" l="1"/>
  <c r="O22" i="2"/>
  <c r="O25" i="2"/>
  <c r="P22" i="2"/>
  <c r="P25" i="2"/>
  <c r="P27" i="2" l="1"/>
  <c r="O27" i="2"/>
</calcChain>
</file>

<file path=xl/sharedStrings.xml><?xml version="1.0" encoding="utf-8"?>
<sst xmlns="http://schemas.openxmlformats.org/spreadsheetml/2006/main" count="226" uniqueCount="82">
  <si>
    <t>Revenue</t>
  </si>
  <si>
    <t>Capital (RoA &amp; Depn) - R2A</t>
  </si>
  <si>
    <t>Capital (RoA &amp; Depn) - R1</t>
  </si>
  <si>
    <t>Opex (inc Tax)</t>
  </si>
  <si>
    <t>LED</t>
  </si>
  <si>
    <t>Capital (RoA &amp; Depn) - R2</t>
  </si>
  <si>
    <t>Conventional</t>
  </si>
  <si>
    <t xml:space="preserve">Value of CONV pole &amp; cabling </t>
  </si>
  <si>
    <t>Rate 1</t>
  </si>
  <si>
    <t>Opex</t>
  </si>
  <si>
    <t>Nominal unit cost</t>
  </si>
  <si>
    <t>2029-30</t>
  </si>
  <si>
    <t>2028-29</t>
  </si>
  <si>
    <t>2027-28</t>
  </si>
  <si>
    <t>2026-27</t>
  </si>
  <si>
    <t>2025-26</t>
  </si>
  <si>
    <t>Unit cos for pole &amp; cabling</t>
  </si>
  <si>
    <t>Proportion for pole &amp; cabling</t>
  </si>
  <si>
    <t>Derived unit cost</t>
  </si>
  <si>
    <t>Total capital Rate 1 CONV</t>
  </si>
  <si>
    <t>Return on</t>
  </si>
  <si>
    <t>2024-25</t>
  </si>
  <si>
    <t>This area is used to transfer the legacy residual value of legacy conventional lights to the LED asset base once the asset is converted</t>
  </si>
  <si>
    <t>Depreciation</t>
  </si>
  <si>
    <t>Smoothed Revenue</t>
  </si>
  <si>
    <t>Tax</t>
  </si>
  <si>
    <t>Rate 2A</t>
  </si>
  <si>
    <t>Tariff</t>
  </si>
  <si>
    <t>Value of Asset Base</t>
  </si>
  <si>
    <t xml:space="preserve">Total </t>
  </si>
  <si>
    <t>Total</t>
  </si>
  <si>
    <t>Revenue ($ Nominal)</t>
  </si>
  <si>
    <t>Opex ($ Real)</t>
  </si>
  <si>
    <t>Opex ($ Nominal)</t>
  </si>
  <si>
    <t xml:space="preserve">The purpose of this file is to breakdown the output from the PTRM for the Public Lighting Pricing Model </t>
  </si>
  <si>
    <t>Note:</t>
  </si>
  <si>
    <t>2025-30 regulatory period</t>
  </si>
  <si>
    <t>Return on ($ Nominal)</t>
  </si>
  <si>
    <t>Light type</t>
  </si>
  <si>
    <t>CONV</t>
  </si>
  <si>
    <t xml:space="preserve">Table 1: Revenue (Return on, return of, opex) by light type </t>
  </si>
  <si>
    <t>Table 2: Unit cost of residual value of legacy CONV infrastructure</t>
  </si>
  <si>
    <t>Note</t>
  </si>
  <si>
    <t>Volume of Conventional - Rate 1 lights</t>
  </si>
  <si>
    <t>Source:  file "EGX&amp;ERG 2025-30 Public Lighting Capex &amp; Opex Forecast Model"</t>
  </si>
  <si>
    <t xml:space="preserve">Table 3: Estimated residual value from CONV to LED </t>
  </si>
  <si>
    <t>Number of Rate 1 lights CONV converted to LED</t>
  </si>
  <si>
    <t>Residual value to LED</t>
  </si>
  <si>
    <t>Table 1: Proportions used allocate the opex and capex between Rate 1 (Conventional and LED) and Rate 2A LED</t>
  </si>
  <si>
    <t>Table 1: Forecast inflation</t>
  </si>
  <si>
    <t>CPI</t>
  </si>
  <si>
    <t>Table 4: Modified revenue for the Public Lighting Model</t>
  </si>
  <si>
    <t>Tariffs</t>
  </si>
  <si>
    <t>Rate 1 &amp; 2</t>
  </si>
  <si>
    <t>Rate 2</t>
  </si>
  <si>
    <t>Rate 1, 2, 2A</t>
  </si>
  <si>
    <t>Energex</t>
  </si>
  <si>
    <t xml:space="preserve">Table 3: Split of Smoothed Revenue (Return on) between Conv and LED </t>
  </si>
  <si>
    <t>Source: Energex 2025-30 Public Lighting PTRM</t>
  </si>
  <si>
    <t>Revenue streams are upscaled to align with the smooth revenue from the PTRM</t>
  </si>
  <si>
    <t>Table 5: Allocation of revenue (return of) between Conv and LED</t>
  </si>
  <si>
    <t>Table 7: Split of $ nominal opex between CONV and LED</t>
  </si>
  <si>
    <t>Table 2: Capex used to split smoothed revenue (return on) between Conv and LED in Table 3 below</t>
  </si>
  <si>
    <t>Source: Energex 2025-30 Public Lighting PTRM, tab "Assets"</t>
  </si>
  <si>
    <t>Note: uses the Real opex values in Table 6 to allocate the Nominal opex values in Table 1 between LED and CONV</t>
  </si>
  <si>
    <t>Table 6: Real opex from PTRM Used to allocate the $ Nominal opex between CONV and LED in Table 7 below</t>
  </si>
  <si>
    <t>Source: Energex 2025-30 Public Lighting PTRM, tab "PTRM input"</t>
  </si>
  <si>
    <t>Smoothed revenue</t>
  </si>
  <si>
    <t>Table 1b: Building Blocks: Adjusted for Smoothing</t>
  </si>
  <si>
    <t>Table 1a: Building Blocks: unsmoothed</t>
  </si>
  <si>
    <t>Table 4: Depreciation used to split smoothed revenue (return of) between Conv and LED in Table 5 below</t>
  </si>
  <si>
    <t>Return on capital</t>
  </si>
  <si>
    <t xml:space="preserve">Grand total </t>
  </si>
  <si>
    <t>Reconciliation</t>
  </si>
  <si>
    <t>CONV + LED combined</t>
  </si>
  <si>
    <t>cell 377 of PTRM input</t>
  </si>
  <si>
    <t>Cells</t>
  </si>
  <si>
    <t>Description of changes</t>
  </si>
  <si>
    <t>PTRM output'</t>
  </si>
  <si>
    <t>CPI' - Row 4</t>
  </si>
  <si>
    <t>updated CPI forecast</t>
  </si>
  <si>
    <t>replaced values with values from draft decision public lighting PTRM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</si>
</sst>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&quot;$&quot;* #,##0.0_-;\-&quot;$&quot;* #,##0.0_-;_-&quot;$&quot;* &quot;-&quot;??_-;_-@_-"/>
    <numFmt numFmtId="168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2" tint="-4.9989318521683403E-2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2C5697"/>
        <bgColor indexed="64"/>
      </patternFill>
    </fill>
    <fill>
      <patternFill patternType="solid">
        <fgColor rgb="FF00839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/>
    <xf numFmtId="0" fontId="3" fillId="0" borderId="0" xfId="1" applyFont="1"/>
    <xf numFmtId="165" fontId="2" fillId="0" borderId="0" xfId="1" applyNumberFormat="1"/>
    <xf numFmtId="165" fontId="0" fillId="0" borderId="0" xfId="3" applyFont="1"/>
    <xf numFmtId="0" fontId="4" fillId="0" borderId="0" xfId="1" applyFont="1"/>
    <xf numFmtId="0" fontId="1" fillId="0" borderId="0" xfId="0" applyFont="1"/>
    <xf numFmtId="0" fontId="2" fillId="0" borderId="0" xfId="1" applyFill="1"/>
    <xf numFmtId="0" fontId="8" fillId="3" borderId="2" xfId="0" applyFont="1" applyFill="1" applyBorder="1"/>
    <xf numFmtId="0" fontId="9" fillId="4" borderId="3" xfId="0" applyFont="1" applyFill="1" applyBorder="1"/>
    <xf numFmtId="9" fontId="9" fillId="0" borderId="4" xfId="7" applyFont="1" applyFill="1" applyBorder="1" applyAlignment="1"/>
    <xf numFmtId="0" fontId="6" fillId="4" borderId="3" xfId="0" applyFont="1" applyFill="1" applyBorder="1"/>
    <xf numFmtId="166" fontId="9" fillId="0" borderId="4" xfId="6" applyNumberFormat="1" applyFont="1" applyFill="1" applyBorder="1" applyAlignment="1"/>
    <xf numFmtId="167" fontId="9" fillId="0" borderId="4" xfId="6" applyNumberFormat="1" applyFont="1" applyFill="1" applyBorder="1" applyAlignment="1"/>
    <xf numFmtId="164" fontId="9" fillId="0" borderId="4" xfId="6" applyNumberFormat="1" applyFont="1" applyFill="1" applyBorder="1" applyAlignment="1"/>
    <xf numFmtId="164" fontId="6" fillId="0" borderId="4" xfId="6" applyNumberFormat="1" applyFont="1" applyFill="1" applyBorder="1" applyAlignment="1"/>
    <xf numFmtId="166" fontId="6" fillId="0" borderId="4" xfId="6" applyNumberFormat="1" applyFont="1" applyFill="1" applyBorder="1" applyAlignment="1"/>
    <xf numFmtId="168" fontId="9" fillId="0" borderId="4" xfId="5" applyNumberFormat="1" applyFont="1" applyFill="1" applyBorder="1" applyAlignment="1"/>
    <xf numFmtId="164" fontId="0" fillId="0" borderId="0" xfId="0" applyNumberFormat="1"/>
    <xf numFmtId="166" fontId="2" fillId="0" borderId="0" xfId="1" applyNumberFormat="1"/>
    <xf numFmtId="164" fontId="0" fillId="0" borderId="0" xfId="6" applyFont="1"/>
    <xf numFmtId="164" fontId="1" fillId="0" borderId="0" xfId="6" applyFont="1"/>
    <xf numFmtId="0" fontId="8" fillId="3" borderId="0" xfId="0" applyFont="1" applyFill="1" applyBorder="1"/>
    <xf numFmtId="164" fontId="1" fillId="0" borderId="0" xfId="0" applyNumberFormat="1" applyFont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0" xfId="0" applyBorder="1"/>
    <xf numFmtId="0" fontId="0" fillId="5" borderId="0" xfId="0" applyFill="1"/>
    <xf numFmtId="0" fontId="1" fillId="0" borderId="1" xfId="0" applyFont="1" applyBorder="1"/>
    <xf numFmtId="0" fontId="0" fillId="0" borderId="0" xfId="0" quotePrefix="1"/>
    <xf numFmtId="10" fontId="10" fillId="6" borderId="0" xfId="7" applyNumberFormat="1" applyFont="1" applyFill="1" applyBorder="1"/>
    <xf numFmtId="10" fontId="11" fillId="5" borderId="0" xfId="7" applyNumberFormat="1" applyFont="1" applyFill="1" applyBorder="1"/>
    <xf numFmtId="164" fontId="0" fillId="5" borderId="0" xfId="6" applyFont="1" applyFill="1"/>
    <xf numFmtId="164" fontId="9" fillId="5" borderId="4" xfId="6" applyNumberFormat="1" applyFont="1" applyFill="1" applyBorder="1" applyAlignment="1"/>
    <xf numFmtId="0" fontId="7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</cellXfs>
  <cellStyles count="8">
    <cellStyle name="Comma" xfId="5" builtinId="3"/>
    <cellStyle name="Comma 2" xfId="3" xr:uid="{7F91045E-5EA6-4676-ABFE-A7984B372EF2}"/>
    <cellStyle name="Currency" xfId="6" builtinId="4"/>
    <cellStyle name="Currency 2" xfId="2" xr:uid="{A8289BC4-EA1D-48F7-82BE-67D74FFE8748}"/>
    <cellStyle name="Normal" xfId="0" builtinId="0"/>
    <cellStyle name="Normal 2" xfId="1" xr:uid="{8567775A-1871-4531-8D93-368F04675F1A}"/>
    <cellStyle name="Percent" xfId="7" builtinId="5"/>
    <cellStyle name="Percent 2" xfId="4" xr:uid="{13CDA487-2741-41E4-AB80-D12A36E79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cccgovau-my.sharepoint.com/personal/archita_chaudhari_aer_gov_au/Documents/Downloads/Energex%20-%2011.01%20-%20Public%20Lighting%20Capex%20and%20Opex%20Forecasting%20Model%20-%20November%202024%20-%20Public.xlsm" TargetMode="External"/><Relationship Id="rId1" Type="http://schemas.openxmlformats.org/officeDocument/2006/relationships/externalLinkPath" Target="Energex%20-%2011.01%20-%20Public%20Lighting%20Capex%20and%20Opex%20Forecasting%20Model%20-%20November%202024%20-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Final Decision changes"/>
      <sheetName val="Cover page"/>
      <sheetName val="Version Control"/>
      <sheetName val="Intro"/>
      <sheetName val="&gt;&gt;General inputs"/>
      <sheetName val="Cost Escalations"/>
      <sheetName val="Ratios &amp; Assumptions"/>
      <sheetName val="Overheads"/>
      <sheetName val="&gt;&gt;Volumes"/>
      <sheetName val="EGX - Yearly volume scenarios"/>
      <sheetName val="&gt;&gt;Unit Rates"/>
      <sheetName val="EGX Unit Rates"/>
      <sheetName val="&gt;&gt;Forecast capex"/>
      <sheetName val="EGX - Forecast capex scenarios"/>
      <sheetName val="EGX - Gross Capex"/>
      <sheetName val="&gt;&gt;Forecast opex"/>
      <sheetName val="EGX - Opex BST"/>
      <sheetName val="EGX - Forecast Opex"/>
      <sheetName val="Draft Decision changes"/>
      <sheetName val="RRP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J5">
            <v>30329</v>
          </cell>
        </row>
        <row r="7">
          <cell r="J7">
            <v>62171</v>
          </cell>
        </row>
        <row r="28">
          <cell r="K28">
            <v>12434</v>
          </cell>
          <cell r="L28">
            <v>12434</v>
          </cell>
          <cell r="M28">
            <v>12434</v>
          </cell>
          <cell r="N28">
            <v>12435</v>
          </cell>
          <cell r="O28">
            <v>12434.000000000015</v>
          </cell>
        </row>
        <row r="29">
          <cell r="K29">
            <v>8465</v>
          </cell>
          <cell r="L29">
            <v>8465.9999999999927</v>
          </cell>
          <cell r="M29">
            <v>8466.0000000000073</v>
          </cell>
          <cell r="N29">
            <v>8465</v>
          </cell>
          <cell r="O29">
            <v>8465.9999999999854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31">
          <cell r="B31">
            <v>8392585.2988619395</v>
          </cell>
        </row>
      </sheetData>
      <sheetData sheetId="15" refreshError="1"/>
      <sheetData sheetId="16" refreshError="1"/>
      <sheetData sheetId="17">
        <row r="35">
          <cell r="D35">
            <v>7031651.0956214778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3E31-52B8-4348-8BF3-2EFF34A30FA5}">
  <sheetPr>
    <tabColor rgb="FF92D050"/>
  </sheetPr>
  <dimension ref="A1:B3"/>
  <sheetViews>
    <sheetView workbookViewId="0">
      <selection activeCell="B29" sqref="B29"/>
    </sheetView>
  </sheetViews>
  <sheetFormatPr defaultRowHeight="15" x14ac:dyDescent="0.25"/>
  <cols>
    <col min="1" max="1" width="26.42578125" customWidth="1"/>
    <col min="2" max="2" width="63.5703125" customWidth="1"/>
  </cols>
  <sheetData>
    <row r="1" spans="1:2" x14ac:dyDescent="0.25">
      <c r="A1" s="28" t="s">
        <v>76</v>
      </c>
      <c r="B1" s="28" t="s">
        <v>77</v>
      </c>
    </row>
    <row r="2" spans="1:2" x14ac:dyDescent="0.25">
      <c r="A2" s="29" t="s">
        <v>79</v>
      </c>
      <c r="B2" t="s">
        <v>80</v>
      </c>
    </row>
    <row r="3" spans="1:2" x14ac:dyDescent="0.25">
      <c r="A3" s="29" t="s">
        <v>78</v>
      </c>
      <c r="B3" t="s">
        <v>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C59D-443B-4404-A6F5-6EC535D5A1A0}">
  <dimension ref="A1"/>
  <sheetViews>
    <sheetView workbookViewId="0">
      <selection activeCell="F4" sqref="F4"/>
    </sheetView>
  </sheetViews>
  <sheetFormatPr defaultRowHeight="15" x14ac:dyDescent="0.25"/>
  <sheetData>
    <row r="1" spans="1:1" x14ac:dyDescent="0.25">
      <c r="A1" t="s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4C21-4F58-4679-BE43-5D09D6B32D6E}">
  <dimension ref="A1:F10"/>
  <sheetViews>
    <sheetView workbookViewId="0">
      <selection activeCell="F7" sqref="F7"/>
    </sheetView>
  </sheetViews>
  <sheetFormatPr defaultRowHeight="15" x14ac:dyDescent="0.25"/>
  <sheetData>
    <row r="1" spans="1:6" x14ac:dyDescent="0.25">
      <c r="A1" s="6" t="s">
        <v>56</v>
      </c>
    </row>
    <row r="3" spans="1:6" x14ac:dyDescent="0.25">
      <c r="A3" s="6" t="s">
        <v>48</v>
      </c>
    </row>
    <row r="4" spans="1:6" x14ac:dyDescent="0.25">
      <c r="B4" s="34" t="s">
        <v>36</v>
      </c>
      <c r="C4" s="34"/>
      <c r="D4" s="34"/>
      <c r="E4" s="34"/>
      <c r="F4" s="34"/>
    </row>
    <row r="5" spans="1:6" x14ac:dyDescent="0.25">
      <c r="A5" s="8" t="s">
        <v>27</v>
      </c>
      <c r="B5" s="8" t="s">
        <v>15</v>
      </c>
      <c r="C5" s="8" t="s">
        <v>14</v>
      </c>
      <c r="D5" s="8" t="s">
        <v>13</v>
      </c>
      <c r="E5" s="8" t="s">
        <v>12</v>
      </c>
      <c r="F5" s="8" t="s">
        <v>11</v>
      </c>
    </row>
    <row r="6" spans="1:6" x14ac:dyDescent="0.25">
      <c r="A6" s="9" t="s">
        <v>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</row>
    <row r="7" spans="1:6" x14ac:dyDescent="0.25">
      <c r="A7" s="9" t="s">
        <v>26</v>
      </c>
      <c r="B7" s="10">
        <v>0</v>
      </c>
      <c r="C7" s="10">
        <v>0.41</v>
      </c>
      <c r="D7" s="10">
        <v>0.41</v>
      </c>
      <c r="E7" s="10">
        <v>0.41</v>
      </c>
      <c r="F7" s="10">
        <v>0.41</v>
      </c>
    </row>
    <row r="10" spans="1:6" x14ac:dyDescent="0.25">
      <c r="A10" s="1"/>
    </row>
  </sheetData>
  <mergeCells count="1">
    <mergeCell ref="B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5D01-B2F5-40F9-A101-EC6709F218BA}">
  <dimension ref="A1:H6"/>
  <sheetViews>
    <sheetView workbookViewId="0">
      <selection activeCell="B7" sqref="B7"/>
    </sheetView>
  </sheetViews>
  <sheetFormatPr defaultRowHeight="15" x14ac:dyDescent="0.25"/>
  <cols>
    <col min="1" max="1" width="15.28515625" customWidth="1"/>
  </cols>
  <sheetData>
    <row r="1" spans="1:8" x14ac:dyDescent="0.25">
      <c r="A1" s="6" t="s">
        <v>49</v>
      </c>
    </row>
    <row r="2" spans="1:8" x14ac:dyDescent="0.25">
      <c r="B2" s="34" t="s">
        <v>36</v>
      </c>
      <c r="C2" s="34"/>
      <c r="D2" s="34"/>
      <c r="E2" s="34"/>
      <c r="F2" s="34"/>
    </row>
    <row r="3" spans="1:8" x14ac:dyDescent="0.25">
      <c r="A3" s="8"/>
      <c r="B3" s="8" t="s">
        <v>15</v>
      </c>
      <c r="C3" s="8" t="s">
        <v>14</v>
      </c>
      <c r="D3" s="8" t="s">
        <v>13</v>
      </c>
      <c r="E3" s="8" t="s">
        <v>12</v>
      </c>
      <c r="F3" s="8" t="s">
        <v>11</v>
      </c>
    </row>
    <row r="4" spans="1:8" x14ac:dyDescent="0.25">
      <c r="A4" s="9" t="s">
        <v>50</v>
      </c>
      <c r="B4" s="30">
        <v>3.2000000000000001E-2</v>
      </c>
      <c r="C4" s="30">
        <v>2.7E-2</v>
      </c>
      <c r="D4" s="31">
        <v>2.6333333333333334E-2</v>
      </c>
      <c r="E4" s="31">
        <v>2.5666666666666667E-2</v>
      </c>
      <c r="F4" s="31">
        <v>2.5000000000000001E-2</v>
      </c>
    </row>
    <row r="6" spans="1:8" x14ac:dyDescent="0.25">
      <c r="B6" s="7" t="s">
        <v>58</v>
      </c>
      <c r="H6" s="27" t="s">
        <v>75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3516-F8F5-4279-AB52-11C3906A5BBD}">
  <dimension ref="A1:AA43"/>
  <sheetViews>
    <sheetView tabSelected="1" workbookViewId="0">
      <selection activeCell="E25" sqref="E25"/>
    </sheetView>
  </sheetViews>
  <sheetFormatPr defaultRowHeight="15" x14ac:dyDescent="0.25"/>
  <cols>
    <col min="1" max="1" width="19.7109375" customWidth="1"/>
    <col min="7" max="7" width="1.7109375" customWidth="1"/>
    <col min="8" max="8" width="18.28515625" customWidth="1"/>
    <col min="14" max="14" width="2.28515625" customWidth="1"/>
    <col min="15" max="15" width="18.140625" customWidth="1"/>
    <col min="21" max="21" width="3.28515625" customWidth="1"/>
    <col min="22" max="22" width="17.28515625" customWidth="1"/>
  </cols>
  <sheetData>
    <row r="1" spans="1:27" x14ac:dyDescent="0.25">
      <c r="A1" s="5" t="s">
        <v>69</v>
      </c>
    </row>
    <row r="2" spans="1:27" x14ac:dyDescent="0.25">
      <c r="A2" s="8" t="s">
        <v>31</v>
      </c>
      <c r="B2" s="8" t="s">
        <v>15</v>
      </c>
      <c r="C2" s="8" t="s">
        <v>14</v>
      </c>
      <c r="D2" s="8" t="s">
        <v>13</v>
      </c>
      <c r="E2" s="8" t="s">
        <v>12</v>
      </c>
      <c r="F2" s="8" t="s">
        <v>11</v>
      </c>
    </row>
    <row r="3" spans="1:27" x14ac:dyDescent="0.25">
      <c r="A3" s="9" t="s">
        <v>20</v>
      </c>
      <c r="B3" s="32">
        <v>11.994043989621531</v>
      </c>
      <c r="C3" s="32">
        <v>13.338257191897304</v>
      </c>
      <c r="D3" s="32">
        <v>14.700225469130642</v>
      </c>
      <c r="E3" s="32">
        <v>16.113988301412732</v>
      </c>
      <c r="F3" s="32">
        <v>17.499681221454964</v>
      </c>
    </row>
    <row r="4" spans="1:27" x14ac:dyDescent="0.25">
      <c r="A4" s="9" t="s">
        <v>23</v>
      </c>
      <c r="B4" s="32">
        <v>18.285740262720736</v>
      </c>
      <c r="C4" s="32">
        <v>20.38009584657523</v>
      </c>
      <c r="D4" s="32">
        <v>22.634042502291226</v>
      </c>
      <c r="E4" s="32">
        <v>25.05642896323171</v>
      </c>
      <c r="F4" s="32">
        <v>27.657668377531483</v>
      </c>
    </row>
    <row r="5" spans="1:27" x14ac:dyDescent="0.25">
      <c r="A5" s="9" t="s">
        <v>9</v>
      </c>
      <c r="B5" s="32">
        <v>18.506285874834465</v>
      </c>
      <c r="C5" s="32">
        <v>18.371646568089616</v>
      </c>
      <c r="D5" s="32">
        <v>18.221942136910382</v>
      </c>
      <c r="E5" s="32">
        <v>18.110076463134142</v>
      </c>
      <c r="F5" s="32">
        <v>18.021812929149991</v>
      </c>
    </row>
    <row r="6" spans="1:27" x14ac:dyDescent="0.25">
      <c r="A6" s="9" t="s">
        <v>25</v>
      </c>
      <c r="B6" s="20"/>
      <c r="C6" s="20"/>
      <c r="D6" s="20"/>
      <c r="E6" s="20"/>
      <c r="F6" s="20"/>
    </row>
    <row r="7" spans="1:27" x14ac:dyDescent="0.25">
      <c r="A7" s="11" t="s">
        <v>24</v>
      </c>
      <c r="B7" s="21">
        <f>SUM(B3:B6)</f>
        <v>48.786070127176728</v>
      </c>
      <c r="C7" s="21">
        <f t="shared" ref="C7:F7" si="0">SUM(C3:C6)</f>
        <v>52.089999606562152</v>
      </c>
      <c r="D7" s="21">
        <f t="shared" si="0"/>
        <v>55.556210108332252</v>
      </c>
      <c r="E7" s="21">
        <f t="shared" si="0"/>
        <v>59.280493727778584</v>
      </c>
      <c r="F7" s="21">
        <f t="shared" si="0"/>
        <v>63.17916252813643</v>
      </c>
    </row>
    <row r="8" spans="1:27" ht="27" customHeight="1" x14ac:dyDescent="0.25">
      <c r="A8" s="5" t="s">
        <v>68</v>
      </c>
      <c r="B8" s="1"/>
      <c r="C8" s="1"/>
      <c r="D8" s="1"/>
      <c r="E8" s="1"/>
      <c r="F8" s="1"/>
      <c r="G8" s="1"/>
      <c r="H8" s="35" t="s">
        <v>62</v>
      </c>
      <c r="I8" s="35"/>
      <c r="J8" s="35"/>
      <c r="K8" s="35"/>
      <c r="L8" s="35"/>
      <c r="M8" s="35"/>
      <c r="O8" s="36" t="s">
        <v>70</v>
      </c>
      <c r="P8" s="36"/>
      <c r="Q8" s="36"/>
      <c r="R8" s="36"/>
      <c r="S8" s="36"/>
      <c r="T8" s="36"/>
      <c r="V8" s="36" t="s">
        <v>65</v>
      </c>
      <c r="W8" s="36"/>
      <c r="X8" s="36"/>
      <c r="Y8" s="36"/>
      <c r="Z8" s="36"/>
      <c r="AA8" s="36"/>
    </row>
    <row r="9" spans="1:27" x14ac:dyDescent="0.25">
      <c r="A9" s="8" t="s">
        <v>31</v>
      </c>
      <c r="B9" s="8" t="s">
        <v>15</v>
      </c>
      <c r="C9" s="8" t="s">
        <v>14</v>
      </c>
      <c r="D9" s="8" t="s">
        <v>13</v>
      </c>
      <c r="E9" s="8" t="s">
        <v>12</v>
      </c>
      <c r="F9" s="8" t="s">
        <v>11</v>
      </c>
      <c r="G9" s="1"/>
      <c r="H9" s="8" t="s">
        <v>28</v>
      </c>
      <c r="I9" s="8" t="s">
        <v>15</v>
      </c>
      <c r="J9" s="8" t="s">
        <v>14</v>
      </c>
      <c r="K9" s="8" t="s">
        <v>13</v>
      </c>
      <c r="L9" s="8" t="s">
        <v>12</v>
      </c>
      <c r="M9" s="8" t="s">
        <v>11</v>
      </c>
      <c r="O9" s="8" t="s">
        <v>23</v>
      </c>
      <c r="P9" s="8" t="s">
        <v>15</v>
      </c>
      <c r="Q9" s="8" t="s">
        <v>14</v>
      </c>
      <c r="R9" s="8" t="s">
        <v>13</v>
      </c>
      <c r="S9" s="8" t="s">
        <v>12</v>
      </c>
      <c r="T9" s="8" t="s">
        <v>11</v>
      </c>
      <c r="V9" s="8" t="s">
        <v>32</v>
      </c>
      <c r="W9" s="8" t="s">
        <v>15</v>
      </c>
      <c r="X9" s="8" t="s">
        <v>14</v>
      </c>
      <c r="Y9" s="8" t="s">
        <v>13</v>
      </c>
      <c r="Z9" s="8" t="s">
        <v>12</v>
      </c>
      <c r="AA9" s="8" t="s">
        <v>11</v>
      </c>
    </row>
    <row r="10" spans="1:27" x14ac:dyDescent="0.25">
      <c r="A10" s="9" t="s">
        <v>20</v>
      </c>
      <c r="B10" s="14">
        <f>B3/B$7*B$23</f>
        <v>11.758342489260443</v>
      </c>
      <c r="C10" s="14">
        <f t="shared" ref="C10:F10" si="1">C3/C$7*C$23</f>
        <v>13.196803564980355</v>
      </c>
      <c r="D10" s="14">
        <f t="shared" si="1"/>
        <v>14.694781000146344</v>
      </c>
      <c r="E10" s="14">
        <f t="shared" si="1"/>
        <v>16.267120380479831</v>
      </c>
      <c r="F10" s="14">
        <f t="shared" si="1"/>
        <v>17.861726541523755</v>
      </c>
      <c r="G10" s="1"/>
      <c r="H10" s="9" t="s">
        <v>6</v>
      </c>
      <c r="I10" s="33">
        <v>142.9145240416442</v>
      </c>
      <c r="J10" s="33">
        <f>I10-P10</f>
        <v>123.85925416942497</v>
      </c>
      <c r="K10" s="33">
        <f t="shared" ref="K10:M10" si="2">J10-Q10</f>
        <v>104.80398429720574</v>
      </c>
      <c r="L10" s="33">
        <f t="shared" si="2"/>
        <v>85.748714424986517</v>
      </c>
      <c r="M10" s="33">
        <f t="shared" si="2"/>
        <v>66.693444552767289</v>
      </c>
      <c r="O10" s="9" t="s">
        <v>6</v>
      </c>
      <c r="P10" s="33">
        <v>19.055269872219228</v>
      </c>
      <c r="Q10" s="33">
        <v>19.055269872219228</v>
      </c>
      <c r="R10" s="33">
        <v>19.055269872219228</v>
      </c>
      <c r="S10" s="33">
        <v>19.055269872219228</v>
      </c>
      <c r="T10" s="33">
        <v>19.055269872219228</v>
      </c>
      <c r="V10" s="9" t="s">
        <v>6</v>
      </c>
      <c r="W10" s="33">
        <v>7.0041587116152</v>
      </c>
      <c r="X10" s="33">
        <v>4.9593843054389</v>
      </c>
      <c r="Y10" s="33">
        <v>3.1201524337904001</v>
      </c>
      <c r="Z10" s="33">
        <v>1.47594442503614</v>
      </c>
      <c r="AA10" s="33">
        <v>0</v>
      </c>
    </row>
    <row r="11" spans="1:27" x14ac:dyDescent="0.25">
      <c r="A11" s="9" t="s">
        <v>23</v>
      </c>
      <c r="B11" s="14">
        <f t="shared" ref="B11:F12" si="3">B4/B$7*B$23</f>
        <v>17.92639720721203</v>
      </c>
      <c r="C11" s="14">
        <f t="shared" si="3"/>
        <v>20.163962776644301</v>
      </c>
      <c r="D11" s="14">
        <f t="shared" si="3"/>
        <v>22.625659614378947</v>
      </c>
      <c r="E11" s="14">
        <f t="shared" si="3"/>
        <v>25.294541526637282</v>
      </c>
      <c r="F11" s="14">
        <f t="shared" si="3"/>
        <v>28.229869052125679</v>
      </c>
      <c r="G11" s="1"/>
      <c r="H11" s="9" t="s">
        <v>4</v>
      </c>
      <c r="I11" s="33">
        <v>54.017597323963443</v>
      </c>
      <c r="J11" s="33">
        <f>I11+37.82-P11</f>
        <v>87.877125596859514</v>
      </c>
      <c r="K11" s="33">
        <f>J11+37.98-Q11</f>
        <v>119.97470627711255</v>
      </c>
      <c r="L11" s="33">
        <f>K11+38.12-R11</f>
        <v>150.28240999313149</v>
      </c>
      <c r="M11" s="33">
        <f>L11+38.29-S11</f>
        <v>178.82254909824871</v>
      </c>
      <c r="O11" s="9" t="s">
        <v>4</v>
      </c>
      <c r="P11" s="33">
        <v>3.960471727103938</v>
      </c>
      <c r="Q11" s="33">
        <v>5.8824193197469619</v>
      </c>
      <c r="R11" s="33">
        <v>7.8122962839810608</v>
      </c>
      <c r="S11" s="33">
        <v>9.7498608948827794</v>
      </c>
      <c r="T11" s="33">
        <v>11.697025366628909</v>
      </c>
      <c r="V11" s="9" t="s">
        <v>4</v>
      </c>
      <c r="W11" s="33">
        <v>10.914191473875299</v>
      </c>
      <c r="X11" s="33">
        <v>12.3466753302224</v>
      </c>
      <c r="Y11" s="33">
        <v>13.5799807951253</v>
      </c>
      <c r="Z11" s="33">
        <v>14.6726537851946</v>
      </c>
      <c r="AA11" s="33">
        <v>15.6356769431745</v>
      </c>
    </row>
    <row r="12" spans="1:27" x14ac:dyDescent="0.25">
      <c r="A12" s="9" t="s">
        <v>9</v>
      </c>
      <c r="B12" s="14">
        <f t="shared" si="3"/>
        <v>18.142608757209743</v>
      </c>
      <c r="C12" s="14">
        <f t="shared" si="3"/>
        <v>18.176813314981313</v>
      </c>
      <c r="D12" s="14">
        <f t="shared" si="3"/>
        <v>18.215193342546218</v>
      </c>
      <c r="E12" s="14">
        <f t="shared" si="3"/>
        <v>18.282177473075965</v>
      </c>
      <c r="F12" s="14">
        <f t="shared" si="3"/>
        <v>18.394660465489942</v>
      </c>
      <c r="G12" s="14"/>
      <c r="H12" s="11" t="s">
        <v>29</v>
      </c>
      <c r="I12" s="15">
        <f>I10+I11</f>
        <v>196.93212136560766</v>
      </c>
      <c r="J12" s="15">
        <f t="shared" ref="J12:M12" si="4">J10+J11</f>
        <v>211.73637976628447</v>
      </c>
      <c r="K12" s="15">
        <f t="shared" si="4"/>
        <v>224.77869057431829</v>
      </c>
      <c r="L12" s="15">
        <f t="shared" si="4"/>
        <v>236.031124418118</v>
      </c>
      <c r="M12" s="15">
        <f t="shared" si="4"/>
        <v>245.515993651016</v>
      </c>
      <c r="O12" s="11" t="s">
        <v>30</v>
      </c>
      <c r="P12" s="15">
        <f>SUM(P10:P11)</f>
        <v>23.015741599323164</v>
      </c>
      <c r="Q12" s="15">
        <f t="shared" ref="Q12:T12" si="5">SUM(Q10:Q11)</f>
        <v>24.937689191966189</v>
      </c>
      <c r="R12" s="15">
        <f t="shared" si="5"/>
        <v>26.86756615620029</v>
      </c>
      <c r="S12" s="15">
        <f t="shared" si="5"/>
        <v>28.805130767102007</v>
      </c>
      <c r="T12" s="15">
        <f t="shared" si="5"/>
        <v>30.752295238848134</v>
      </c>
      <c r="V12" s="11" t="s">
        <v>30</v>
      </c>
      <c r="W12" s="15">
        <f>SUM(W10:W11)</f>
        <v>17.9183501854905</v>
      </c>
      <c r="X12" s="15">
        <f t="shared" ref="X12:AA12" si="6">SUM(X10:X11)</f>
        <v>17.306059635661299</v>
      </c>
      <c r="Y12" s="15">
        <f t="shared" si="6"/>
        <v>16.7001332289157</v>
      </c>
      <c r="Z12" s="15">
        <f t="shared" si="6"/>
        <v>16.148598210230741</v>
      </c>
      <c r="AA12" s="15">
        <f t="shared" si="6"/>
        <v>15.6356769431745</v>
      </c>
    </row>
    <row r="13" spans="1:27" x14ac:dyDescent="0.25">
      <c r="A13" s="9" t="s">
        <v>25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"/>
      <c r="H13" s="7"/>
      <c r="M13" s="1"/>
    </row>
    <row r="14" spans="1:27" x14ac:dyDescent="0.25">
      <c r="A14" s="11" t="s">
        <v>24</v>
      </c>
      <c r="B14" s="15">
        <f>SUM(B10:B13)</f>
        <v>47.82734845368222</v>
      </c>
      <c r="C14" s="15">
        <f>SUM(C10:C13)</f>
        <v>51.537579656605971</v>
      </c>
      <c r="D14" s="15">
        <f>SUM(D10:D13)</f>
        <v>55.535633957071511</v>
      </c>
      <c r="E14" s="15">
        <f>SUM(E10:E13)</f>
        <v>59.843839380193074</v>
      </c>
      <c r="F14" s="15">
        <f>SUM(F10:F13)</f>
        <v>64.486256059139379</v>
      </c>
      <c r="G14" s="1"/>
      <c r="H14" s="7" t="s">
        <v>58</v>
      </c>
      <c r="O14" t="s">
        <v>63</v>
      </c>
      <c r="V14" s="7" t="s">
        <v>66</v>
      </c>
    </row>
    <row r="15" spans="1:27" x14ac:dyDescent="0.25">
      <c r="A15" s="1"/>
      <c r="B15" s="1"/>
      <c r="C15" s="1"/>
      <c r="D15" s="1"/>
      <c r="E15" s="1"/>
      <c r="F15" s="1"/>
      <c r="G15" s="1"/>
    </row>
    <row r="16" spans="1:27" x14ac:dyDescent="0.25">
      <c r="A16" t="s">
        <v>35</v>
      </c>
      <c r="G16" s="1"/>
      <c r="H16" s="5" t="s">
        <v>57</v>
      </c>
      <c r="I16" s="3"/>
      <c r="J16" s="3"/>
      <c r="K16" s="3"/>
      <c r="L16" s="3"/>
      <c r="M16" s="3"/>
      <c r="O16" s="5" t="s">
        <v>60</v>
      </c>
      <c r="V16" s="37" t="s">
        <v>61</v>
      </c>
      <c r="W16" s="37"/>
      <c r="X16" s="37"/>
      <c r="Y16" s="37"/>
      <c r="Z16" s="37"/>
      <c r="AA16" s="37"/>
    </row>
    <row r="17" spans="1:27" x14ac:dyDescent="0.25">
      <c r="A17" t="s">
        <v>59</v>
      </c>
      <c r="G17" s="1"/>
      <c r="H17" s="8" t="s">
        <v>37</v>
      </c>
      <c r="I17" s="8" t="s">
        <v>15</v>
      </c>
      <c r="J17" s="8" t="s">
        <v>14</v>
      </c>
      <c r="K17" s="8" t="s">
        <v>13</v>
      </c>
      <c r="L17" s="8" t="s">
        <v>12</v>
      </c>
      <c r="M17" s="8" t="s">
        <v>11</v>
      </c>
      <c r="O17" s="8" t="s">
        <v>23</v>
      </c>
      <c r="P17" s="8" t="s">
        <v>15</v>
      </c>
      <c r="Q17" s="8" t="s">
        <v>14</v>
      </c>
      <c r="R17" s="8" t="s">
        <v>13</v>
      </c>
      <c r="S17" s="8" t="s">
        <v>12</v>
      </c>
      <c r="T17" s="8" t="s">
        <v>11</v>
      </c>
      <c r="V17" s="8" t="s">
        <v>33</v>
      </c>
      <c r="W17" s="8" t="s">
        <v>15</v>
      </c>
      <c r="X17" s="8" t="s">
        <v>14</v>
      </c>
      <c r="Y17" s="8" t="s">
        <v>13</v>
      </c>
      <c r="Z17" s="8" t="s">
        <v>12</v>
      </c>
      <c r="AA17" s="8" t="s">
        <v>11</v>
      </c>
    </row>
    <row r="18" spans="1:27" x14ac:dyDescent="0.25">
      <c r="G18" s="1"/>
      <c r="H18" s="9" t="s">
        <v>6</v>
      </c>
      <c r="I18" s="14">
        <f>B10*(I10/I$12)</f>
        <v>8.5330819000905276</v>
      </c>
      <c r="J18" s="14">
        <f>C10*(J10/J$12)</f>
        <v>7.7197232180086139</v>
      </c>
      <c r="K18" s="14">
        <f>D10*(K10/K$12)</f>
        <v>6.8515017738348414</v>
      </c>
      <c r="L18" s="14">
        <f>E10*(L10/L$12)</f>
        <v>5.9097488242765417</v>
      </c>
      <c r="M18" s="14">
        <f>F10*(M10/M$12)</f>
        <v>4.8520670731011517</v>
      </c>
      <c r="O18" s="9" t="s">
        <v>6</v>
      </c>
      <c r="P18" s="14">
        <f>B11*(P10/P12)</f>
        <v>14.841682817210099</v>
      </c>
      <c r="Q18" s="14">
        <f t="shared" ref="Q18:T18" si="7">C11*(Q10/Q12)</f>
        <v>15.407592477578948</v>
      </c>
      <c r="R18" s="14">
        <f t="shared" si="7"/>
        <v>16.046784717396807</v>
      </c>
      <c r="S18" s="14">
        <f t="shared" si="7"/>
        <v>16.732932718868593</v>
      </c>
      <c r="T18" s="14">
        <f t="shared" si="7"/>
        <v>17.49228046452032</v>
      </c>
      <c r="V18" s="9" t="s">
        <v>6</v>
      </c>
      <c r="W18" s="14">
        <f>B$12*(W10/W$12)</f>
        <v>7.0918198306636286</v>
      </c>
      <c r="X18" s="14">
        <f t="shared" ref="W18:AA19" si="8">C$12*(X10/X$12)</f>
        <v>5.2089155229451807</v>
      </c>
      <c r="Y18" s="14">
        <f t="shared" si="8"/>
        <v>3.4032171516633092</v>
      </c>
      <c r="Z18" s="14">
        <f t="shared" si="8"/>
        <v>1.6709486215226244</v>
      </c>
      <c r="AA18" s="14">
        <f t="shared" si="8"/>
        <v>0</v>
      </c>
    </row>
    <row r="19" spans="1:27" x14ac:dyDescent="0.25">
      <c r="A19" s="7" t="s">
        <v>58</v>
      </c>
      <c r="G19" s="1"/>
      <c r="H19" s="9" t="s">
        <v>4</v>
      </c>
      <c r="I19" s="14">
        <f>B10*(I11/I$12)</f>
        <v>3.2252605891699129</v>
      </c>
      <c r="J19" s="14">
        <f>C10*(J11/J$12)</f>
        <v>5.4770803469717428</v>
      </c>
      <c r="K19" s="14">
        <f>D10*(K11/K$12)</f>
        <v>7.8432792263115028</v>
      </c>
      <c r="L19" s="14">
        <f>E10*(L11/L$12)</f>
        <v>10.35737155620329</v>
      </c>
      <c r="M19" s="14">
        <f>F10*(M11/M$12)</f>
        <v>13.009659468422601</v>
      </c>
      <c r="O19" s="9" t="s">
        <v>4</v>
      </c>
      <c r="P19" s="14">
        <f>B11*(P11/P12)</f>
        <v>3.084714390001932</v>
      </c>
      <c r="Q19" s="14">
        <f>C11*(Q11/Q12)</f>
        <v>4.7563702990653525</v>
      </c>
      <c r="R19" s="14">
        <f t="shared" ref="R19:T19" si="9">D11*(R11/R12)</f>
        <v>6.5788748969821391</v>
      </c>
      <c r="S19" s="14">
        <f t="shared" si="9"/>
        <v>8.5616088077686889</v>
      </c>
      <c r="T19" s="14">
        <f t="shared" si="9"/>
        <v>10.737588587605362</v>
      </c>
      <c r="V19" s="9" t="s">
        <v>4</v>
      </c>
      <c r="W19" s="14">
        <f t="shared" si="8"/>
        <v>11.050788926546113</v>
      </c>
      <c r="X19" s="14">
        <f t="shared" si="8"/>
        <v>12.967897792036135</v>
      </c>
      <c r="Y19" s="14">
        <f t="shared" si="8"/>
        <v>14.811976190882907</v>
      </c>
      <c r="Z19" s="14">
        <f t="shared" si="8"/>
        <v>16.611228851553339</v>
      </c>
      <c r="AA19" s="14">
        <f t="shared" si="8"/>
        <v>18.394660465489942</v>
      </c>
    </row>
    <row r="20" spans="1:27" x14ac:dyDescent="0.25">
      <c r="G20" s="1"/>
      <c r="H20" s="11" t="s">
        <v>29</v>
      </c>
      <c r="I20" s="15">
        <f>SUM(I18:I19)</f>
        <v>11.758342489260441</v>
      </c>
      <c r="J20" s="15">
        <f t="shared" ref="J20:M20" si="10">SUM(J18:J19)</f>
        <v>13.196803564980357</v>
      </c>
      <c r="K20" s="15">
        <f t="shared" si="10"/>
        <v>14.694781000146344</v>
      </c>
      <c r="L20" s="15">
        <f t="shared" si="10"/>
        <v>16.267120380479831</v>
      </c>
      <c r="M20" s="15">
        <f t="shared" si="10"/>
        <v>17.861726541523751</v>
      </c>
      <c r="O20" s="11" t="s">
        <v>30</v>
      </c>
      <c r="P20" s="15">
        <f>SUM(P18:P19)</f>
        <v>17.92639720721203</v>
      </c>
      <c r="Q20" s="15">
        <f t="shared" ref="Q20:T20" si="11">SUM(Q18:Q19)</f>
        <v>20.163962776644301</v>
      </c>
      <c r="R20" s="15">
        <f t="shared" si="11"/>
        <v>22.625659614378947</v>
      </c>
      <c r="S20" s="15">
        <f t="shared" si="11"/>
        <v>25.294541526637282</v>
      </c>
      <c r="T20" s="15">
        <f t="shared" si="11"/>
        <v>28.229869052125682</v>
      </c>
      <c r="V20" s="11" t="s">
        <v>30</v>
      </c>
      <c r="W20" s="15">
        <f>SUM(W18:W19)</f>
        <v>18.142608757209743</v>
      </c>
      <c r="X20" s="15">
        <f t="shared" ref="X20:AA20" si="12">SUM(X18:X19)</f>
        <v>18.176813314981317</v>
      </c>
      <c r="Y20" s="15">
        <f t="shared" si="12"/>
        <v>18.215193342546215</v>
      </c>
      <c r="Z20" s="15">
        <f t="shared" si="12"/>
        <v>18.282177473075961</v>
      </c>
      <c r="AA20" s="15">
        <f t="shared" si="12"/>
        <v>18.394660465489942</v>
      </c>
    </row>
    <row r="21" spans="1:27" x14ac:dyDescent="0.25">
      <c r="B21" s="1"/>
      <c r="C21" s="1"/>
      <c r="D21" s="1"/>
      <c r="E21" s="1"/>
      <c r="F21" s="1"/>
      <c r="G21" s="1"/>
    </row>
    <row r="22" spans="1:27" x14ac:dyDescent="0.25">
      <c r="G22" s="1"/>
      <c r="V22" t="s">
        <v>64</v>
      </c>
    </row>
    <row r="23" spans="1:27" x14ac:dyDescent="0.25">
      <c r="A23" t="s">
        <v>67</v>
      </c>
      <c r="B23" s="32">
        <v>47.827348453682212</v>
      </c>
      <c r="C23" s="32">
        <v>51.537579656605971</v>
      </c>
      <c r="D23" s="32">
        <v>55.535633957071511</v>
      </c>
      <c r="E23" s="32">
        <v>59.843839380193081</v>
      </c>
      <c r="F23" s="32">
        <v>64.486256059139365</v>
      </c>
      <c r="G23" s="1"/>
    </row>
    <row r="24" spans="1:27" x14ac:dyDescent="0.25">
      <c r="G24" s="1"/>
      <c r="H24" s="1"/>
      <c r="I24" s="1"/>
      <c r="J24" s="1"/>
      <c r="K24" s="1"/>
      <c r="L24" s="1"/>
      <c r="M24" s="1"/>
      <c r="P24" s="18"/>
      <c r="Q24" s="18"/>
      <c r="R24" s="18"/>
      <c r="S24" s="18"/>
      <c r="T24" s="18"/>
    </row>
    <row r="25" spans="1:27" x14ac:dyDescent="0.25">
      <c r="G25" s="1"/>
      <c r="H25" s="1"/>
      <c r="I25" s="1"/>
      <c r="J25" s="1"/>
      <c r="K25" s="1"/>
      <c r="L25" s="1"/>
      <c r="M25" s="1"/>
    </row>
    <row r="26" spans="1:27" x14ac:dyDescent="0.25">
      <c r="G26" s="1"/>
      <c r="H26" s="1"/>
      <c r="I26" s="1"/>
      <c r="J26" s="1"/>
      <c r="K26" s="1"/>
      <c r="L26" s="1"/>
      <c r="M26" s="1"/>
    </row>
    <row r="27" spans="1:27" x14ac:dyDescent="0.25">
      <c r="G27" s="1"/>
      <c r="H27" s="1"/>
      <c r="I27" s="1"/>
      <c r="J27" s="1"/>
      <c r="K27" s="1"/>
      <c r="L27" s="1"/>
      <c r="M27" s="1"/>
    </row>
    <row r="28" spans="1:27" x14ac:dyDescent="0.25">
      <c r="G28" s="1"/>
      <c r="H28" s="4"/>
      <c r="I28" s="4"/>
      <c r="J28" s="4"/>
      <c r="K28" s="4"/>
      <c r="L28" s="4"/>
      <c r="M28" s="1"/>
    </row>
    <row r="29" spans="1:27" x14ac:dyDescent="0.25">
      <c r="G29" s="1"/>
      <c r="M29" s="1"/>
    </row>
    <row r="30" spans="1:27" x14ac:dyDescent="0.25">
      <c r="G30" s="1"/>
      <c r="M30" s="1"/>
    </row>
    <row r="31" spans="1:27" x14ac:dyDescent="0.25">
      <c r="G31" s="1"/>
      <c r="M31" s="1"/>
    </row>
    <row r="32" spans="1:27" x14ac:dyDescent="0.25">
      <c r="G32" s="1"/>
      <c r="M32" s="1"/>
    </row>
    <row r="33" spans="1:13" x14ac:dyDescent="0.25">
      <c r="G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M35" s="1"/>
    </row>
    <row r="36" spans="1:13" x14ac:dyDescent="0.25">
      <c r="A36" s="1"/>
      <c r="B36" s="3"/>
      <c r="C36" s="3"/>
      <c r="D36" s="3"/>
      <c r="E36" s="3"/>
      <c r="F36" s="3"/>
      <c r="G36" s="1"/>
      <c r="M36" s="1"/>
    </row>
    <row r="37" spans="1:13" x14ac:dyDescent="0.25">
      <c r="G37" s="1"/>
      <c r="M37" s="1"/>
    </row>
    <row r="38" spans="1:13" x14ac:dyDescent="0.25">
      <c r="G38" s="1"/>
      <c r="M38" s="1"/>
    </row>
    <row r="39" spans="1:13" x14ac:dyDescent="0.25">
      <c r="G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4">
    <mergeCell ref="H8:M8"/>
    <mergeCell ref="O8:T8"/>
    <mergeCell ref="V8:AA8"/>
    <mergeCell ref="V16:AA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E19A4-BBEB-487B-8B35-205FDE852697}">
  <sheetPr codeName="Sheet2"/>
  <dimension ref="A1:P54"/>
  <sheetViews>
    <sheetView workbookViewId="0">
      <selection activeCell="L26" sqref="L26:P26"/>
    </sheetView>
  </sheetViews>
  <sheetFormatPr defaultColWidth="8.85546875" defaultRowHeight="12.75" x14ac:dyDescent="0.2"/>
  <cols>
    <col min="1" max="1" width="8.85546875" style="1"/>
    <col min="2" max="2" width="22.85546875" style="1" bestFit="1" customWidth="1"/>
    <col min="3" max="3" width="23.85546875" style="1" customWidth="1"/>
    <col min="4" max="7" width="15.140625" style="1" bestFit="1" customWidth="1"/>
    <col min="8" max="8" width="5.42578125" style="1" customWidth="1"/>
    <col min="9" max="9" width="25.42578125" style="1" customWidth="1"/>
    <col min="10" max="10" width="12.7109375" style="1" customWidth="1"/>
    <col min="11" max="11" width="14.140625" style="1" customWidth="1"/>
    <col min="12" max="13" width="15.140625" style="1" bestFit="1" customWidth="1"/>
    <col min="14" max="14" width="14.28515625" style="1" customWidth="1"/>
    <col min="15" max="15" width="15.5703125" style="1" customWidth="1"/>
    <col min="16" max="16" width="12.7109375" style="1" customWidth="1"/>
    <col min="17" max="17" width="10.42578125" style="1" bestFit="1" customWidth="1"/>
    <col min="18" max="18" width="12.85546875" style="1" bestFit="1" customWidth="1"/>
    <col min="19" max="16384" width="8.85546875" style="1"/>
  </cols>
  <sheetData>
    <row r="1" spans="1:15" x14ac:dyDescent="0.2">
      <c r="A1" s="5" t="s">
        <v>56</v>
      </c>
    </row>
    <row r="2" spans="1:15" x14ac:dyDescent="0.2">
      <c r="A2" s="5" t="s">
        <v>40</v>
      </c>
      <c r="I2" s="5" t="s">
        <v>41</v>
      </c>
    </row>
    <row r="3" spans="1:15" ht="15" x14ac:dyDescent="0.25">
      <c r="A3" s="8" t="s">
        <v>38</v>
      </c>
      <c r="B3" s="8" t="s">
        <v>0</v>
      </c>
      <c r="C3" s="8" t="s">
        <v>15</v>
      </c>
      <c r="D3" s="8" t="s">
        <v>14</v>
      </c>
      <c r="E3" s="8" t="s">
        <v>13</v>
      </c>
      <c r="F3" s="8" t="s">
        <v>12</v>
      </c>
      <c r="G3" s="8" t="s">
        <v>11</v>
      </c>
      <c r="I3" s="8"/>
      <c r="J3" s="8" t="s">
        <v>21</v>
      </c>
    </row>
    <row r="4" spans="1:15" ht="15" x14ac:dyDescent="0.25">
      <c r="A4" s="9" t="s">
        <v>39</v>
      </c>
      <c r="B4" s="9" t="s">
        <v>3</v>
      </c>
      <c r="C4" s="12">
        <f>'PTRM output'!W18*1000000</f>
        <v>7091819.8306636289</v>
      </c>
      <c r="D4" s="12">
        <f>'PTRM output'!X18*1000000</f>
        <v>5208915.5229451805</v>
      </c>
      <c r="E4" s="12">
        <f>'PTRM output'!Y18*1000000</f>
        <v>3403217.151663309</v>
      </c>
      <c r="F4" s="12">
        <f>'PTRM output'!Z18*1000000</f>
        <v>1670948.6215226243</v>
      </c>
      <c r="G4" s="12">
        <f>'PTRM output'!AA18*1000000</f>
        <v>0</v>
      </c>
      <c r="I4" s="9" t="s">
        <v>43</v>
      </c>
      <c r="J4" s="17">
        <f>'[1]EGX - Yearly volume scenarios'!$J$5+'[1]EGX - Yearly volume scenarios'!$J$7</f>
        <v>92500</v>
      </c>
      <c r="K4" s="1" t="s">
        <v>44</v>
      </c>
    </row>
    <row r="5" spans="1:15" ht="15" x14ac:dyDescent="0.25">
      <c r="A5" s="9" t="s">
        <v>39</v>
      </c>
      <c r="B5" s="9" t="s">
        <v>2</v>
      </c>
      <c r="C5" s="12">
        <f>('PTRM output'!I18+'PTRM output'!P18)*1000000</f>
        <v>23374764.717300627</v>
      </c>
      <c r="D5" s="12">
        <f>('PTRM output'!J18+'PTRM output'!Q18)*1000000</f>
        <v>23127315.695587561</v>
      </c>
      <c r="E5" s="12">
        <f>('PTRM output'!K18+'PTRM output'!R18)*1000000</f>
        <v>22898286.491231646</v>
      </c>
      <c r="F5" s="12">
        <f>('PTRM output'!L18+'PTRM output'!S18)*1000000</f>
        <v>22642681.543145135</v>
      </c>
      <c r="G5" s="12">
        <f>('PTRM output'!M18+'PTRM output'!T18)*1000000</f>
        <v>22344347.537621472</v>
      </c>
      <c r="I5" s="9" t="s">
        <v>19</v>
      </c>
      <c r="J5" s="12">
        <f>C5</f>
        <v>23374764.717300627</v>
      </c>
    </row>
    <row r="6" spans="1:15" ht="15" x14ac:dyDescent="0.25">
      <c r="A6" s="9" t="s">
        <v>39</v>
      </c>
      <c r="B6" s="9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I6" s="9" t="s">
        <v>18</v>
      </c>
      <c r="J6" s="13">
        <f>J5/J4</f>
        <v>252.70015910595274</v>
      </c>
    </row>
    <row r="7" spans="1:15" ht="15" x14ac:dyDescent="0.25">
      <c r="A7" s="9" t="s">
        <v>4</v>
      </c>
      <c r="B7" s="9" t="s">
        <v>3</v>
      </c>
      <c r="C7" s="12">
        <f>'PTRM output'!W19*1000000</f>
        <v>11050788.926546114</v>
      </c>
      <c r="D7" s="12">
        <f>('PTRM output'!X19)*1000000</f>
        <v>12967897.792036135</v>
      </c>
      <c r="E7" s="12">
        <f>('PTRM output'!Y19)*1000000</f>
        <v>14811976.190882908</v>
      </c>
      <c r="F7" s="12">
        <f>('PTRM output'!Z19)*1000000</f>
        <v>16611228.85155334</v>
      </c>
      <c r="G7" s="12">
        <f>('PTRM output'!AA19)*1000000</f>
        <v>18394660.465489943</v>
      </c>
      <c r="I7" s="9" t="s">
        <v>17</v>
      </c>
      <c r="J7" s="10">
        <v>0.8</v>
      </c>
    </row>
    <row r="8" spans="1:15" ht="15" x14ac:dyDescent="0.25">
      <c r="A8" s="9" t="s">
        <v>4</v>
      </c>
      <c r="B8" s="9" t="s">
        <v>2</v>
      </c>
      <c r="C8" s="12">
        <f>(('PTRM output'!P19+'PTRM output'!I19)*(1-Allocations!B7))*1000000</f>
        <v>6309974.9791718442</v>
      </c>
      <c r="D8" s="12">
        <f>(('PTRM output'!Q19+'PTRM output'!J19)*(1-Allocations!C7))*1000000</f>
        <v>6037735.8811618872</v>
      </c>
      <c r="E8" s="12">
        <f>(('PTRM output'!R19+'PTRM output'!K19)*(1-Allocations!D7))*1000000</f>
        <v>8509070.9327432495</v>
      </c>
      <c r="F8" s="12">
        <f>(('PTRM output'!S19+'PTRM output'!L19)*(1-Allocations!E7))*1000000</f>
        <v>11162198.41474347</v>
      </c>
      <c r="G8" s="12">
        <f>(('PTRM output'!T19+'PTRM output'!M19)*(1-Allocations!F7))*1000000</f>
        <v>14010876.353056502</v>
      </c>
      <c r="I8" s="9" t="s">
        <v>16</v>
      </c>
      <c r="J8" s="13">
        <f>J6*J7</f>
        <v>202.16012728476221</v>
      </c>
    </row>
    <row r="9" spans="1:15" ht="15" x14ac:dyDescent="0.25">
      <c r="A9" s="9" t="s">
        <v>4</v>
      </c>
      <c r="B9" s="9" t="s">
        <v>1</v>
      </c>
      <c r="C9" s="12">
        <f>(('PTRM output'!P19+'PTRM output'!I19)*Allocations!B7)*1000000</f>
        <v>0</v>
      </c>
      <c r="D9" s="12">
        <f>(('PTRM output'!Q19+'PTRM output'!J19)*Allocations!C7)*1000000</f>
        <v>4195714.764875209</v>
      </c>
      <c r="E9" s="12">
        <f>(('PTRM output'!R19+'PTRM output'!K19)*Allocations!D7)*1000000</f>
        <v>5913083.1905503925</v>
      </c>
      <c r="F9" s="12">
        <f>(('PTRM output'!S19+'PTRM output'!L19)*Allocations!E7)*1000000</f>
        <v>7756781.9492285112</v>
      </c>
      <c r="G9" s="12">
        <f>(('PTRM output'!T19+'PTRM output'!M19)*Allocations!F7)*1000000</f>
        <v>9736371.702971464</v>
      </c>
    </row>
    <row r="10" spans="1:15" ht="15" x14ac:dyDescent="0.25">
      <c r="B10" s="11" t="s">
        <v>30</v>
      </c>
      <c r="C10" s="16">
        <f>SUM(C4:C9)</f>
        <v>47827348.453682214</v>
      </c>
      <c r="D10" s="16">
        <f>SUM(D4:D9)</f>
        <v>51537579.656605966</v>
      </c>
      <c r="E10" s="16">
        <f>SUM(E4:E9)</f>
        <v>55535633.957071505</v>
      </c>
      <c r="F10" s="16">
        <f>SUM(F4:F9)</f>
        <v>59843839.380193077</v>
      </c>
      <c r="G10" s="16">
        <f>SUM(G4:G9)</f>
        <v>64486256.059139378</v>
      </c>
      <c r="I10" s="1" t="s">
        <v>42</v>
      </c>
    </row>
    <row r="11" spans="1:15" x14ac:dyDescent="0.2">
      <c r="I11" s="1" t="s">
        <v>22</v>
      </c>
    </row>
    <row r="12" spans="1:15" ht="15" x14ac:dyDescent="0.25">
      <c r="B12" s="2"/>
      <c r="C12" s="4"/>
      <c r="D12" s="4"/>
      <c r="E12" s="4"/>
      <c r="F12" s="4"/>
      <c r="G12" s="4"/>
    </row>
    <row r="13" spans="1:15" x14ac:dyDescent="0.2">
      <c r="I13" s="5" t="s">
        <v>45</v>
      </c>
    </row>
    <row r="14" spans="1:15" ht="15" x14ac:dyDescent="0.25">
      <c r="C14" s="19"/>
      <c r="D14" s="19"/>
      <c r="E14" s="19"/>
      <c r="F14" s="19"/>
      <c r="G14" s="19"/>
      <c r="I14" s="8" t="s">
        <v>47</v>
      </c>
      <c r="J14" s="8" t="s">
        <v>15</v>
      </c>
      <c r="K14" s="8" t="s">
        <v>14</v>
      </c>
      <c r="L14" s="8" t="s">
        <v>13</v>
      </c>
      <c r="M14" s="8" t="s">
        <v>12</v>
      </c>
      <c r="N14" s="8" t="s">
        <v>11</v>
      </c>
    </row>
    <row r="15" spans="1:15" ht="15" x14ac:dyDescent="0.25">
      <c r="I15" s="9" t="s">
        <v>46</v>
      </c>
      <c r="J15" s="17">
        <f>'[1]EGX - Yearly volume scenarios'!K28+'[1]EGX - Yearly volume scenarios'!K29</f>
        <v>20899</v>
      </c>
      <c r="K15" s="17">
        <f>'[1]EGX - Yearly volume scenarios'!L28+'[1]EGX - Yearly volume scenarios'!L29</f>
        <v>20899.999999999993</v>
      </c>
      <c r="L15" s="17">
        <f>'[1]EGX - Yearly volume scenarios'!M28+'[1]EGX - Yearly volume scenarios'!M29</f>
        <v>20900.000000000007</v>
      </c>
      <c r="M15" s="17">
        <f>'[1]EGX - Yearly volume scenarios'!N28+'[1]EGX - Yearly volume scenarios'!N29</f>
        <v>20900</v>
      </c>
      <c r="N15" s="17">
        <f>'[1]EGX - Yearly volume scenarios'!O28+'[1]EGX - Yearly volume scenarios'!O29</f>
        <v>20900</v>
      </c>
      <c r="O15" s="1" t="s">
        <v>44</v>
      </c>
    </row>
    <row r="16" spans="1:15" ht="15" x14ac:dyDescent="0.25">
      <c r="I16" s="9" t="s">
        <v>10</v>
      </c>
      <c r="J16" s="13">
        <f>$J$8</f>
        <v>202.16012728476221</v>
      </c>
      <c r="K16" s="13">
        <f>J16*(1+CPI!C4)</f>
        <v>207.61845072145078</v>
      </c>
      <c r="L16" s="13">
        <f>K16*(1+CPI!D4)</f>
        <v>213.08573659044899</v>
      </c>
      <c r="M16" s="13">
        <f>L16*(1+CPI!E4)</f>
        <v>218.55493716293719</v>
      </c>
      <c r="N16" s="13">
        <f>M16*(1+CPI!F4)</f>
        <v>224.0188105920106</v>
      </c>
    </row>
    <row r="17" spans="9:16" ht="15" x14ac:dyDescent="0.25">
      <c r="I17" s="9" t="s">
        <v>7</v>
      </c>
      <c r="J17" s="12">
        <f>J15*J16</f>
        <v>4224944.5001242459</v>
      </c>
      <c r="K17" s="12">
        <f>K15*K16</f>
        <v>4339225.6200783197</v>
      </c>
      <c r="L17" s="12">
        <f>L15*L16</f>
        <v>4453491.894740385</v>
      </c>
      <c r="M17" s="12">
        <f>M15*M16</f>
        <v>4567798.1867053872</v>
      </c>
      <c r="N17" s="12">
        <f>N15*N16</f>
        <v>4681993.1413730215</v>
      </c>
    </row>
    <row r="19" spans="9:16" x14ac:dyDescent="0.2">
      <c r="I19" s="5" t="s">
        <v>51</v>
      </c>
    </row>
    <row r="20" spans="9:16" ht="15" x14ac:dyDescent="0.25">
      <c r="I20" s="8" t="s">
        <v>38</v>
      </c>
      <c r="J20" s="8" t="s">
        <v>52</v>
      </c>
      <c r="K20" s="8" t="s">
        <v>0</v>
      </c>
      <c r="L20" s="8" t="s">
        <v>15</v>
      </c>
      <c r="M20" s="8" t="s">
        <v>14</v>
      </c>
      <c r="N20" s="8" t="s">
        <v>13</v>
      </c>
      <c r="O20" s="8" t="s">
        <v>12</v>
      </c>
      <c r="P20" s="8" t="s">
        <v>11</v>
      </c>
    </row>
    <row r="21" spans="9:16" ht="15" x14ac:dyDescent="0.25">
      <c r="I21" s="9" t="s">
        <v>39</v>
      </c>
      <c r="J21" s="9" t="s">
        <v>53</v>
      </c>
      <c r="K21" s="9" t="s">
        <v>3</v>
      </c>
      <c r="L21" s="12">
        <f>C4</f>
        <v>7091819.8306636289</v>
      </c>
      <c r="M21" s="12">
        <f>D4</f>
        <v>5208915.5229451805</v>
      </c>
      <c r="N21" s="12">
        <f>E4</f>
        <v>3403217.151663309</v>
      </c>
      <c r="O21" s="12">
        <f>F4</f>
        <v>1670948.6215226243</v>
      </c>
      <c r="P21" s="12">
        <f>G4</f>
        <v>0</v>
      </c>
    </row>
    <row r="22" spans="9:16" ht="15" x14ac:dyDescent="0.25">
      <c r="I22" s="9" t="s">
        <v>39</v>
      </c>
      <c r="J22" s="9" t="s">
        <v>8</v>
      </c>
      <c r="K22" s="9" t="s">
        <v>2</v>
      </c>
      <c r="L22" s="12">
        <f>C5-J17</f>
        <v>19149820.217176381</v>
      </c>
      <c r="M22" s="12">
        <f>D5-K17</f>
        <v>18788090.075509243</v>
      </c>
      <c r="N22" s="12">
        <f>E5-L17</f>
        <v>18444794.596491262</v>
      </c>
      <c r="O22" s="12">
        <f>F5-M17</f>
        <v>18074883.356439747</v>
      </c>
      <c r="P22" s="12">
        <f>G5-N17</f>
        <v>17662354.396248452</v>
      </c>
    </row>
    <row r="23" spans="9:16" ht="15" x14ac:dyDescent="0.25">
      <c r="I23" s="9" t="s">
        <v>39</v>
      </c>
      <c r="J23" s="9" t="s">
        <v>54</v>
      </c>
      <c r="K23" s="9" t="s">
        <v>5</v>
      </c>
      <c r="L23" s="12">
        <f t="shared" ref="L23:P24" si="0">C6</f>
        <v>0</v>
      </c>
      <c r="M23" s="12">
        <f t="shared" si="0"/>
        <v>0</v>
      </c>
      <c r="N23" s="12">
        <f t="shared" si="0"/>
        <v>0</v>
      </c>
      <c r="O23" s="12">
        <f t="shared" si="0"/>
        <v>0</v>
      </c>
      <c r="P23" s="12">
        <f t="shared" si="0"/>
        <v>0</v>
      </c>
    </row>
    <row r="24" spans="9:16" ht="15" x14ac:dyDescent="0.25">
      <c r="I24" s="9" t="s">
        <v>4</v>
      </c>
      <c r="J24" s="9" t="s">
        <v>55</v>
      </c>
      <c r="K24" s="9" t="s">
        <v>3</v>
      </c>
      <c r="L24" s="12">
        <f t="shared" si="0"/>
        <v>11050788.926546114</v>
      </c>
      <c r="M24" s="12">
        <f t="shared" si="0"/>
        <v>12967897.792036135</v>
      </c>
      <c r="N24" s="12">
        <f t="shared" si="0"/>
        <v>14811976.190882908</v>
      </c>
      <c r="O24" s="12">
        <f t="shared" si="0"/>
        <v>16611228.85155334</v>
      </c>
      <c r="P24" s="12">
        <f t="shared" si="0"/>
        <v>18394660.465489943</v>
      </c>
    </row>
    <row r="25" spans="9:16" ht="15" x14ac:dyDescent="0.25">
      <c r="I25" s="9" t="s">
        <v>4</v>
      </c>
      <c r="J25" s="9" t="s">
        <v>8</v>
      </c>
      <c r="K25" s="9" t="s">
        <v>2</v>
      </c>
      <c r="L25" s="12">
        <f>C8+J17</f>
        <v>10534919.47929609</v>
      </c>
      <c r="M25" s="12">
        <f>D8+K17</f>
        <v>10376961.501240207</v>
      </c>
      <c r="N25" s="12">
        <f>E8+L17</f>
        <v>12962562.827483635</v>
      </c>
      <c r="O25" s="12">
        <f>F8+M17</f>
        <v>15729996.601448856</v>
      </c>
      <c r="P25" s="12">
        <f>G8+N17</f>
        <v>18692869.494429521</v>
      </c>
    </row>
    <row r="26" spans="9:16" ht="15" x14ac:dyDescent="0.25">
      <c r="I26" s="9" t="s">
        <v>4</v>
      </c>
      <c r="J26" s="9" t="s">
        <v>26</v>
      </c>
      <c r="K26" s="9" t="s">
        <v>1</v>
      </c>
      <c r="L26" s="12">
        <f>C9</f>
        <v>0</v>
      </c>
      <c r="M26" s="12">
        <f>D9</f>
        <v>4195714.764875209</v>
      </c>
      <c r="N26" s="12">
        <f>E9</f>
        <v>5913083.1905503925</v>
      </c>
      <c r="O26" s="12">
        <f>F9</f>
        <v>7756781.9492285112</v>
      </c>
      <c r="P26" s="12">
        <f>G9</f>
        <v>9736371.702971464</v>
      </c>
    </row>
    <row r="27" spans="9:16" ht="15" x14ac:dyDescent="0.25">
      <c r="I27" s="9"/>
      <c r="J27" s="9"/>
      <c r="K27" s="11" t="s">
        <v>30</v>
      </c>
      <c r="L27" s="16">
        <f>SUM(L21:L26)</f>
        <v>47827348.453682214</v>
      </c>
      <c r="M27" s="16">
        <f>SUM(M21:M26)</f>
        <v>51537579.656605981</v>
      </c>
      <c r="N27" s="16">
        <f>SUM(N21:N26)</f>
        <v>55535633.957071505</v>
      </c>
      <c r="O27" s="16">
        <f>SUM(O21:O26)</f>
        <v>59843839.380193077</v>
      </c>
      <c r="P27" s="16">
        <f>SUM(P21:P26)</f>
        <v>64486256.059139386</v>
      </c>
    </row>
    <row r="30" spans="9:16" x14ac:dyDescent="0.2">
      <c r="L30" s="19"/>
      <c r="M30" s="19"/>
      <c r="N30" s="19"/>
      <c r="O30" s="19"/>
      <c r="P30" s="19"/>
    </row>
    <row r="54" spans="3:3" x14ac:dyDescent="0.2">
      <c r="C54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35DA-D25A-4DD1-9A5E-DFF98E457701}">
  <dimension ref="A1:G20"/>
  <sheetViews>
    <sheetView workbookViewId="0">
      <selection activeCell="E5" sqref="E5"/>
    </sheetView>
  </sheetViews>
  <sheetFormatPr defaultRowHeight="15" x14ac:dyDescent="0.25"/>
  <cols>
    <col min="1" max="1" width="19.28515625" customWidth="1"/>
  </cols>
  <sheetData>
    <row r="1" spans="1:7" x14ac:dyDescent="0.25">
      <c r="A1" s="6" t="s">
        <v>0</v>
      </c>
    </row>
    <row r="3" spans="1:7" x14ac:dyDescent="0.25">
      <c r="A3" s="6" t="s">
        <v>6</v>
      </c>
      <c r="B3" s="8" t="s">
        <v>15</v>
      </c>
      <c r="C3" s="8" t="s">
        <v>14</v>
      </c>
      <c r="D3" s="8" t="s">
        <v>13</v>
      </c>
      <c r="E3" s="8" t="s">
        <v>12</v>
      </c>
      <c r="F3" s="8" t="s">
        <v>11</v>
      </c>
      <c r="G3" s="22" t="s">
        <v>30</v>
      </c>
    </row>
    <row r="4" spans="1:7" x14ac:dyDescent="0.25">
      <c r="A4" t="s">
        <v>71</v>
      </c>
      <c r="B4" s="18">
        <f>'PTRM output'!I18</f>
        <v>8.5330819000905276</v>
      </c>
      <c r="C4" s="18">
        <f>'PTRM output'!J18</f>
        <v>7.7197232180086139</v>
      </c>
      <c r="D4" s="18">
        <f>'PTRM output'!K18</f>
        <v>6.8515017738348414</v>
      </c>
      <c r="E4" s="18">
        <f>'PTRM output'!L18</f>
        <v>5.9097488242765417</v>
      </c>
      <c r="F4" s="18">
        <f>'PTRM output'!M18</f>
        <v>4.8520670731011517</v>
      </c>
      <c r="G4" s="23">
        <f>SUM(B4:F4)</f>
        <v>33.866122789311675</v>
      </c>
    </row>
    <row r="5" spans="1:7" x14ac:dyDescent="0.25">
      <c r="A5" t="s">
        <v>23</v>
      </c>
      <c r="B5" s="18">
        <f>'PTRM output'!P18</f>
        <v>14.841682817210099</v>
      </c>
      <c r="C5" s="18">
        <f>'PTRM output'!Q18</f>
        <v>15.407592477578948</v>
      </c>
      <c r="D5" s="18">
        <f>'PTRM output'!R18</f>
        <v>16.046784717396807</v>
      </c>
      <c r="E5" s="18">
        <f>'PTRM output'!S18</f>
        <v>16.732932718868593</v>
      </c>
      <c r="F5" s="18">
        <f>'PTRM output'!T18</f>
        <v>17.49228046452032</v>
      </c>
      <c r="G5" s="23">
        <f t="shared" ref="G5:G7" si="0">SUM(B5:F5)</f>
        <v>80.521273195574764</v>
      </c>
    </row>
    <row r="6" spans="1:7" x14ac:dyDescent="0.25">
      <c r="A6" s="26" t="s">
        <v>9</v>
      </c>
      <c r="B6" s="24">
        <f>'PTRM output'!W18</f>
        <v>7.0918198306636286</v>
      </c>
      <c r="C6" s="24">
        <f>'PTRM output'!X18</f>
        <v>5.2089155229451807</v>
      </c>
      <c r="D6" s="24">
        <f>'PTRM output'!Y18</f>
        <v>3.4032171516633092</v>
      </c>
      <c r="E6" s="24">
        <f>'PTRM output'!Z18</f>
        <v>1.6709486215226244</v>
      </c>
      <c r="F6" s="24">
        <f>'PTRM output'!AA18</f>
        <v>0</v>
      </c>
      <c r="G6" s="25">
        <f t="shared" si="0"/>
        <v>17.374901126794743</v>
      </c>
    </row>
    <row r="7" spans="1:7" x14ac:dyDescent="0.25">
      <c r="A7" s="6" t="s">
        <v>30</v>
      </c>
      <c r="B7" s="23">
        <f>SUM(B4:B6)</f>
        <v>30.466584547964256</v>
      </c>
      <c r="C7" s="23">
        <f t="shared" ref="C7:F7" si="1">SUM(C4:C6)</f>
        <v>28.336231218532742</v>
      </c>
      <c r="D7" s="23">
        <f t="shared" si="1"/>
        <v>26.301503642894957</v>
      </c>
      <c r="E7" s="23">
        <f t="shared" si="1"/>
        <v>24.313630164667757</v>
      </c>
      <c r="F7" s="23">
        <f t="shared" si="1"/>
        <v>22.344347537621474</v>
      </c>
      <c r="G7" s="23">
        <f t="shared" si="0"/>
        <v>131.76229711168119</v>
      </c>
    </row>
    <row r="9" spans="1:7" x14ac:dyDescent="0.25">
      <c r="A9" s="6" t="s">
        <v>4</v>
      </c>
      <c r="B9" s="8" t="s">
        <v>15</v>
      </c>
      <c r="C9" s="8" t="s">
        <v>14</v>
      </c>
      <c r="D9" s="8" t="s">
        <v>13</v>
      </c>
      <c r="E9" s="8" t="s">
        <v>12</v>
      </c>
      <c r="F9" s="8" t="s">
        <v>11</v>
      </c>
      <c r="G9" s="22" t="s">
        <v>30</v>
      </c>
    </row>
    <row r="10" spans="1:7" x14ac:dyDescent="0.25">
      <c r="A10" t="s">
        <v>71</v>
      </c>
      <c r="B10" s="18">
        <f>'PTRM output'!I19</f>
        <v>3.2252605891699129</v>
      </c>
      <c r="C10" s="18">
        <f>'PTRM output'!J19</f>
        <v>5.4770803469717428</v>
      </c>
      <c r="D10" s="18">
        <f>'PTRM output'!K19</f>
        <v>7.8432792263115028</v>
      </c>
      <c r="E10" s="18">
        <f>'PTRM output'!L19</f>
        <v>10.35737155620329</v>
      </c>
      <c r="F10" s="18">
        <f>'PTRM output'!M19</f>
        <v>13.009659468422601</v>
      </c>
      <c r="G10" s="23">
        <f>SUM(B10:F10)</f>
        <v>39.912651187079049</v>
      </c>
    </row>
    <row r="11" spans="1:7" x14ac:dyDescent="0.25">
      <c r="A11" t="s">
        <v>23</v>
      </c>
      <c r="B11" s="18">
        <f>'PTRM output'!P19</f>
        <v>3.084714390001932</v>
      </c>
      <c r="C11" s="18">
        <f>'PTRM output'!Q19</f>
        <v>4.7563702990653525</v>
      </c>
      <c r="D11" s="18">
        <f>'PTRM output'!R19</f>
        <v>6.5788748969821391</v>
      </c>
      <c r="E11" s="18">
        <f>'PTRM output'!S19</f>
        <v>8.5616088077686889</v>
      </c>
      <c r="F11" s="18">
        <f>'PTRM output'!T19</f>
        <v>10.737588587605362</v>
      </c>
      <c r="G11" s="23">
        <f t="shared" ref="G11:G13" si="2">SUM(B11:F11)</f>
        <v>33.719156981423474</v>
      </c>
    </row>
    <row r="12" spans="1:7" x14ac:dyDescent="0.25">
      <c r="A12" t="s">
        <v>9</v>
      </c>
      <c r="B12" s="24">
        <f>'PTRM output'!W19</f>
        <v>11.050788926546113</v>
      </c>
      <c r="C12" s="24">
        <f>'PTRM output'!X19</f>
        <v>12.967897792036135</v>
      </c>
      <c r="D12" s="24">
        <f>'PTRM output'!Y19</f>
        <v>14.811976190882907</v>
      </c>
      <c r="E12" s="24">
        <f>'PTRM output'!Z19</f>
        <v>16.611228851553339</v>
      </c>
      <c r="F12" s="24">
        <f>'PTRM output'!AA19</f>
        <v>18.394660465489942</v>
      </c>
      <c r="G12" s="25">
        <f t="shared" si="2"/>
        <v>73.836552226508445</v>
      </c>
    </row>
    <row r="13" spans="1:7" x14ac:dyDescent="0.25">
      <c r="A13" s="6" t="s">
        <v>30</v>
      </c>
      <c r="B13" s="23">
        <f>SUM(B10:B12)</f>
        <v>17.36076390571796</v>
      </c>
      <c r="C13" s="23">
        <f t="shared" ref="C13:F13" si="3">SUM(C10:C12)</f>
        <v>23.201348438073232</v>
      </c>
      <c r="D13" s="23">
        <f t="shared" si="3"/>
        <v>29.234130314176547</v>
      </c>
      <c r="E13" s="23">
        <f t="shared" si="3"/>
        <v>35.530209215525318</v>
      </c>
      <c r="F13" s="23">
        <f t="shared" si="3"/>
        <v>42.141908521517905</v>
      </c>
      <c r="G13" s="23">
        <f t="shared" si="2"/>
        <v>147.46836039501096</v>
      </c>
    </row>
    <row r="15" spans="1:7" x14ac:dyDescent="0.25">
      <c r="A15" s="6" t="s">
        <v>74</v>
      </c>
      <c r="B15" s="8" t="s">
        <v>15</v>
      </c>
      <c r="C15" s="8" t="s">
        <v>14</v>
      </c>
      <c r="D15" s="8" t="s">
        <v>13</v>
      </c>
      <c r="E15" s="8" t="s">
        <v>12</v>
      </c>
      <c r="F15" s="8" t="s">
        <v>11</v>
      </c>
      <c r="G15" s="22" t="s">
        <v>30</v>
      </c>
    </row>
    <row r="16" spans="1:7" x14ac:dyDescent="0.25">
      <c r="A16" t="s">
        <v>71</v>
      </c>
      <c r="B16" s="18">
        <f>B4+B10</f>
        <v>11.758342489260441</v>
      </c>
      <c r="C16" s="18">
        <f t="shared" ref="C16:F16" si="4">C4+C10</f>
        <v>13.196803564980357</v>
      </c>
      <c r="D16" s="18">
        <f t="shared" si="4"/>
        <v>14.694781000146344</v>
      </c>
      <c r="E16" s="18">
        <f t="shared" si="4"/>
        <v>16.267120380479831</v>
      </c>
      <c r="F16" s="18">
        <f t="shared" si="4"/>
        <v>17.861726541523751</v>
      </c>
      <c r="G16" s="23">
        <f t="shared" ref="G16:G18" si="5">SUM(B16:F16)</f>
        <v>73.778773976390724</v>
      </c>
    </row>
    <row r="17" spans="1:7" x14ac:dyDescent="0.25">
      <c r="A17" t="s">
        <v>23</v>
      </c>
      <c r="B17" s="18">
        <f t="shared" ref="B17:F18" si="6">B5+B11</f>
        <v>17.92639720721203</v>
      </c>
      <c r="C17" s="18">
        <f t="shared" si="6"/>
        <v>20.163962776644301</v>
      </c>
      <c r="D17" s="18">
        <f t="shared" si="6"/>
        <v>22.625659614378947</v>
      </c>
      <c r="E17" s="18">
        <f t="shared" si="6"/>
        <v>25.294541526637282</v>
      </c>
      <c r="F17" s="18">
        <f t="shared" si="6"/>
        <v>28.229869052125682</v>
      </c>
      <c r="G17" s="23">
        <f t="shared" si="5"/>
        <v>114.24043017699825</v>
      </c>
    </row>
    <row r="18" spans="1:7" x14ac:dyDescent="0.25">
      <c r="A18" t="s">
        <v>9</v>
      </c>
      <c r="B18" s="24">
        <f t="shared" si="6"/>
        <v>18.142608757209743</v>
      </c>
      <c r="C18" s="24">
        <f t="shared" si="6"/>
        <v>18.176813314981317</v>
      </c>
      <c r="D18" s="24">
        <f t="shared" si="6"/>
        <v>18.215193342546215</v>
      </c>
      <c r="E18" s="24">
        <f t="shared" si="6"/>
        <v>18.282177473075961</v>
      </c>
      <c r="F18" s="24">
        <f t="shared" si="6"/>
        <v>18.394660465489942</v>
      </c>
      <c r="G18" s="25">
        <f t="shared" si="5"/>
        <v>91.21145335330317</v>
      </c>
    </row>
    <row r="19" spans="1:7" x14ac:dyDescent="0.25">
      <c r="A19" t="s">
        <v>72</v>
      </c>
      <c r="B19" s="23">
        <f>B7+B13</f>
        <v>47.82734845368222</v>
      </c>
      <c r="C19" s="23">
        <f>C7+C13</f>
        <v>51.537579656605971</v>
      </c>
      <c r="D19" s="23">
        <f>D7+D13</f>
        <v>55.535633957071504</v>
      </c>
      <c r="E19" s="23">
        <f>E7+E13</f>
        <v>59.843839380193074</v>
      </c>
      <c r="F19" s="23">
        <f>F7+F13</f>
        <v>64.486256059139379</v>
      </c>
      <c r="G19" s="23">
        <f>SUM(B19:F19)</f>
        <v>279.23065750669218</v>
      </c>
    </row>
    <row r="20" spans="1:7" x14ac:dyDescent="0.25">
      <c r="A20" t="s">
        <v>73</v>
      </c>
      <c r="B20" s="18">
        <f>B19-'PTRM output'!B23</f>
        <v>0</v>
      </c>
      <c r="C20" s="18">
        <f>C19-'PTRM output'!C23</f>
        <v>0</v>
      </c>
      <c r="D20" s="18">
        <f>D19-'PTRM output'!D23</f>
        <v>0</v>
      </c>
      <c r="E20" s="18">
        <f>E19-'PTRM output'!E23</f>
        <v>0</v>
      </c>
      <c r="F20" s="18">
        <f>F19-'PTRM output'!F23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_ip_UnifiedCompliancePolicyProperties xmlns="http://schemas.microsoft.com/sharepoint/v3" xsi:nil="true"/>
    <TaxCatchAll xmlns="2b6314a3-02c5-49ae-9e9b-4170ca21d1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724A06-F2AB-44CB-9E18-45C068E665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9A1AC7-A6AE-4EFE-AFB6-D5DF4EC9301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b304e25-41f7-439f-a0b4-57d6fe7814bb"/>
    <ds:schemaRef ds:uri="2b6314a3-02c5-49ae-9e9b-4170ca21d125"/>
  </ds:schemaRefs>
</ds:datastoreItem>
</file>

<file path=customXml/itemProps3.xml><?xml version="1.0" encoding="utf-8"?>
<ds:datastoreItem xmlns:ds="http://schemas.openxmlformats.org/officeDocument/2006/customXml" ds:itemID="{890175FF-2E22-42BE-AB1B-B87A55311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AER Final decision changes</vt:lpstr>
      <vt:lpstr>Purpose</vt:lpstr>
      <vt:lpstr>Allocations</vt:lpstr>
      <vt:lpstr>CPI</vt:lpstr>
      <vt:lpstr>PTRM output</vt:lpstr>
      <vt:lpstr>Pricing Input</vt:lpstr>
      <vt:lpstr>Revenue for reg 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2024-11-13T05:44:23Z</dcterms:created>
  <dcterms:modified xsi:type="dcterms:W3CDTF">2025-04-16T05:40:55Z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MSIP_Label_d9d5a995-dfdf-4407-9a97-edbbc68c9f53_Enabled">
    <vt:lpwstr>true</vt:lpwstr>
  </property>
  <property fmtid="{D5CDD505-2E9C-101B-9397-08002B2CF9AE}" pid="4" name="MSIP_Label_d9d5a995-dfdf-4407-9a97-edbbc68c9f53_SetDate">
    <vt:lpwstr>2025-04-01T01:14:27Z</vt:lpwstr>
  </property>
  <property fmtid="{D5CDD505-2E9C-101B-9397-08002B2CF9AE}" pid="5" name="MSIP_Label_d9d5a995-dfdf-4407-9a97-edbbc68c9f53_Method">
    <vt:lpwstr>Privileged</vt:lpwstr>
  </property>
  <property fmtid="{D5CDD505-2E9C-101B-9397-08002B2CF9AE}" pid="6" name="MSIP_Label_d9d5a995-dfdf-4407-9a97-edbbc68c9f53_Name">
    <vt:lpwstr>OFFICIAL</vt:lpwstr>
  </property>
  <property fmtid="{D5CDD505-2E9C-101B-9397-08002B2CF9AE}" pid="7" name="MSIP_Label_d9d5a995-dfdf-4407-9a97-edbbc68c9f53_SiteId">
    <vt:lpwstr>b33e9e1a-e443-4edd-9789-24bed26d38d6</vt:lpwstr>
  </property>
  <property fmtid="{D5CDD505-2E9C-101B-9397-08002B2CF9AE}" pid="8" name="MSIP_Label_d9d5a995-dfdf-4407-9a97-edbbc68c9f53_ActionId">
    <vt:lpwstr>f285347b-a7a1-47b6-88e9-ee0cc1d16b87</vt:lpwstr>
  </property>
  <property fmtid="{D5CDD505-2E9C-101B-9397-08002B2CF9AE}" pid="9" name="MSIP_Label_d9d5a995-dfdf-4407-9a97-edbbc68c9f53_ContentBits">
    <vt:lpwstr>0</vt:lpwstr>
  </property>
</Properties>
</file>