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fileSharing readOnlyRecommended="1"/>
  <workbookPr filterPrivacy="1" updateLinks="never" codeName="ThisWorkbook"/>
  <xr:revisionPtr revIDLastSave="0" documentId="13_ncr:1_{C5C03E49-9649-4CD0-9F4B-32D5A5DEAB52}" xr6:coauthVersionLast="47" xr6:coauthVersionMax="47" xr10:uidLastSave="{00000000-0000-0000-0000-000000000000}"/>
  <bookViews>
    <workbookView xWindow="-110" yWindow="-110" windowWidth="19420" windowHeight="11620" activeTab="1" xr2:uid="{00000000-000D-0000-FFFF-FFFF00000000}"/>
  </bookViews>
  <sheets>
    <sheet name="Cover page" sheetId="11" r:id="rId1"/>
    <sheet name="General Inputs" sheetId="3" r:id="rId2"/>
    <sheet name="EGX -Security Lighting Services" sheetId="5" r:id="rId3"/>
    <sheet name="Lookup Tables" sheetId="7" r:id="rId4"/>
    <sheet name="Model update log" sheetId="12" r:id="rId5"/>
  </sheets>
  <externalReferences>
    <externalReference r:id="rId6"/>
  </externalReferences>
  <definedNames>
    <definedName name="_xlnm._FilterDatabase" localSheetId="1" hidden="1">'General Inputs'!$D$7:$D$13</definedName>
    <definedName name="anscount" hidden="1">1</definedName>
    <definedName name="cents">'Lookup Tables'!$G$9</definedName>
    <definedName name="currentyear">'General Inputs'!$D$11</definedName>
    <definedName name="day">'Lookup Tables'!#REF!</definedName>
    <definedName name="DNSP">'General Inputs'!$D$8</definedName>
    <definedName name="dollars">'Lookup Tables'!$G$10</definedName>
    <definedName name="Forecastinflation">'General Inputs'!#REF!</definedName>
    <definedName name="forecastyear">'General Inputs'!$D$10</definedName>
    <definedName name="millions">'Lookup Tables'!#REF!</definedName>
    <definedName name="month">'Lookup Tables'!#REF!</definedName>
    <definedName name="RCP_firstyear">'General Inputs'!$D$12</definedName>
    <definedName name="RCP_fourthyear">'Lookup Tables'!$G$54</definedName>
    <definedName name="RCP_lastyear">'General Inputs'!$D$13</definedName>
    <definedName name="RCP_secondyear">'Lookup Tables'!$G$52</definedName>
    <definedName name="RCP_thirdyear">'Lookup Tables'!$G$53</definedName>
    <definedName name="thousands">'Lookup Tables'!#REF!</definedName>
    <definedName name="year">'Lookup Tables'!#REF!</definedName>
    <definedName name="yearending">'General Inputs'!$D$9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3" l="1"/>
  <c r="G30" i="3" l="1"/>
  <c r="AJ12" i="5" s="1"/>
  <c r="Z8" i="5"/>
  <c r="AM5" i="5"/>
  <c r="AN5" i="5"/>
  <c r="AO5" i="5"/>
  <c r="AP5" i="5"/>
  <c r="AL5" i="5"/>
  <c r="AG5" i="5"/>
  <c r="AH5" i="5"/>
  <c r="AI5" i="5"/>
  <c r="AJ5" i="5"/>
  <c r="AF5" i="5"/>
  <c r="AL9" i="5"/>
  <c r="AM9" i="5"/>
  <c r="AN9" i="5"/>
  <c r="AO9" i="5"/>
  <c r="AP9" i="5"/>
  <c r="AL10" i="5"/>
  <c r="AM10" i="5"/>
  <c r="AN10" i="5"/>
  <c r="AO10" i="5"/>
  <c r="AP10" i="5"/>
  <c r="AL11" i="5"/>
  <c r="AM11" i="5"/>
  <c r="AN11" i="5"/>
  <c r="AO11" i="5"/>
  <c r="AP11" i="5"/>
  <c r="AL12" i="5"/>
  <c r="AM12" i="5"/>
  <c r="AN12" i="5"/>
  <c r="AO12" i="5"/>
  <c r="AP12" i="5"/>
  <c r="AM8" i="5"/>
  <c r="AN8" i="5"/>
  <c r="AO8" i="5"/>
  <c r="AP8" i="5"/>
  <c r="AL8" i="5"/>
  <c r="AJ9" i="5"/>
  <c r="AJ10" i="5"/>
  <c r="AJ11" i="5"/>
  <c r="AC9" i="5"/>
  <c r="AD9" i="5"/>
  <c r="AC10" i="5"/>
  <c r="AD10" i="5"/>
  <c r="AC11" i="5"/>
  <c r="AD11" i="5"/>
  <c r="AC12" i="5"/>
  <c r="AD12" i="5"/>
  <c r="AD8" i="5"/>
  <c r="AI183" i="5"/>
  <c r="AH183" i="5"/>
  <c r="AG183" i="5"/>
  <c r="AF183" i="5"/>
  <c r="AI182" i="5"/>
  <c r="AH182" i="5"/>
  <c r="AG182" i="5"/>
  <c r="AF182" i="5"/>
  <c r="AI181" i="5"/>
  <c r="AH181" i="5"/>
  <c r="AG181" i="5"/>
  <c r="AF181" i="5"/>
  <c r="AI180" i="5"/>
  <c r="AH180" i="5"/>
  <c r="AG180" i="5"/>
  <c r="AF180" i="5"/>
  <c r="AI179" i="5"/>
  <c r="AH179" i="5"/>
  <c r="AG179" i="5"/>
  <c r="AF179" i="5"/>
  <c r="AI178" i="5"/>
  <c r="AH178" i="5"/>
  <c r="AG178" i="5"/>
  <c r="AF178" i="5"/>
  <c r="AI177" i="5"/>
  <c r="AH177" i="5"/>
  <c r="AG177" i="5"/>
  <c r="AF177" i="5"/>
  <c r="AI176" i="5"/>
  <c r="AH176" i="5"/>
  <c r="AG176" i="5"/>
  <c r="AF176" i="5"/>
  <c r="AI175" i="5"/>
  <c r="AH175" i="5"/>
  <c r="AG175" i="5"/>
  <c r="AF175" i="5"/>
  <c r="AI174" i="5"/>
  <c r="AH174" i="5"/>
  <c r="AG174" i="5"/>
  <c r="AF174" i="5"/>
  <c r="AI173" i="5"/>
  <c r="AH173" i="5"/>
  <c r="AG173" i="5"/>
  <c r="AF173" i="5"/>
  <c r="AI172" i="5"/>
  <c r="AH172" i="5"/>
  <c r="AG172" i="5"/>
  <c r="AF172" i="5"/>
  <c r="AI171" i="5"/>
  <c r="AH171" i="5"/>
  <c r="AG171" i="5"/>
  <c r="AF171" i="5"/>
  <c r="AI170" i="5"/>
  <c r="AH170" i="5"/>
  <c r="AG170" i="5"/>
  <c r="AF170" i="5"/>
  <c r="AI169" i="5"/>
  <c r="AH169" i="5"/>
  <c r="AG169" i="5"/>
  <c r="AF169" i="5"/>
  <c r="AI168" i="5"/>
  <c r="AH168" i="5"/>
  <c r="AG168" i="5"/>
  <c r="AF168" i="5"/>
  <c r="AI167" i="5"/>
  <c r="AH167" i="5"/>
  <c r="AG167" i="5"/>
  <c r="AF167" i="5"/>
  <c r="AI166" i="5"/>
  <c r="AH166" i="5"/>
  <c r="AG166" i="5"/>
  <c r="AF166" i="5"/>
  <c r="AI165" i="5"/>
  <c r="AH165" i="5"/>
  <c r="AG165" i="5"/>
  <c r="AF165" i="5"/>
  <c r="AI164" i="5"/>
  <c r="AH164" i="5"/>
  <c r="AG164" i="5"/>
  <c r="AF164" i="5"/>
  <c r="AI163" i="5"/>
  <c r="AH163" i="5"/>
  <c r="AG163" i="5"/>
  <c r="AF163" i="5"/>
  <c r="AI162" i="5"/>
  <c r="AH162" i="5"/>
  <c r="AG162" i="5"/>
  <c r="AF162" i="5"/>
  <c r="AI161" i="5"/>
  <c r="AH161" i="5"/>
  <c r="AG161" i="5"/>
  <c r="AF161" i="5"/>
  <c r="AI160" i="5"/>
  <c r="AH160" i="5"/>
  <c r="AG160" i="5"/>
  <c r="AF160" i="5"/>
  <c r="AI159" i="5"/>
  <c r="AH159" i="5"/>
  <c r="AG159" i="5"/>
  <c r="AF159" i="5"/>
  <c r="AI158" i="5"/>
  <c r="AH158" i="5"/>
  <c r="AG158" i="5"/>
  <c r="AF158" i="5"/>
  <c r="AI157" i="5"/>
  <c r="AH157" i="5"/>
  <c r="AG157" i="5"/>
  <c r="AF157" i="5"/>
  <c r="AI156" i="5"/>
  <c r="AH156" i="5"/>
  <c r="AG156" i="5"/>
  <c r="AF156" i="5"/>
  <c r="AI155" i="5"/>
  <c r="AH155" i="5"/>
  <c r="AG155" i="5"/>
  <c r="AF155" i="5"/>
  <c r="AI154" i="5"/>
  <c r="AH154" i="5"/>
  <c r="AG154" i="5"/>
  <c r="AF154" i="5"/>
  <c r="AI153" i="5"/>
  <c r="AH153" i="5"/>
  <c r="AG153" i="5"/>
  <c r="AF153" i="5"/>
  <c r="AI152" i="5"/>
  <c r="AH152" i="5"/>
  <c r="AG152" i="5"/>
  <c r="AF152" i="5"/>
  <c r="AI151" i="5"/>
  <c r="AH151" i="5"/>
  <c r="AG151" i="5"/>
  <c r="AF151" i="5"/>
  <c r="AI150" i="5"/>
  <c r="AH150" i="5"/>
  <c r="AG150" i="5"/>
  <c r="AF150" i="5"/>
  <c r="AI149" i="5"/>
  <c r="AH149" i="5"/>
  <c r="AG149" i="5"/>
  <c r="AF149" i="5"/>
  <c r="AI148" i="5"/>
  <c r="AH148" i="5"/>
  <c r="AG148" i="5"/>
  <c r="AF148" i="5"/>
  <c r="AI147" i="5"/>
  <c r="AH147" i="5"/>
  <c r="AG147" i="5"/>
  <c r="AF147" i="5"/>
  <c r="AI146" i="5"/>
  <c r="AH146" i="5"/>
  <c r="AG146" i="5"/>
  <c r="AF146" i="5"/>
  <c r="AI145" i="5"/>
  <c r="AH145" i="5"/>
  <c r="AG145" i="5"/>
  <c r="AF145" i="5"/>
  <c r="AI144" i="5"/>
  <c r="AH144" i="5"/>
  <c r="AG144" i="5"/>
  <c r="AF144" i="5"/>
  <c r="AI143" i="5"/>
  <c r="AH143" i="5"/>
  <c r="AG143" i="5"/>
  <c r="AF143" i="5"/>
  <c r="AI142" i="5"/>
  <c r="AH142" i="5"/>
  <c r="AG142" i="5"/>
  <c r="AF142" i="5"/>
  <c r="AI141" i="5"/>
  <c r="AH141" i="5"/>
  <c r="AG141" i="5"/>
  <c r="AF141" i="5"/>
  <c r="AI140" i="5"/>
  <c r="AH140" i="5"/>
  <c r="AG140" i="5"/>
  <c r="AF140" i="5"/>
  <c r="AI139" i="5"/>
  <c r="AH139" i="5"/>
  <c r="AG139" i="5"/>
  <c r="AF139" i="5"/>
  <c r="AI138" i="5"/>
  <c r="AH138" i="5"/>
  <c r="AG138" i="5"/>
  <c r="AF138" i="5"/>
  <c r="AI137" i="5"/>
  <c r="AH137" i="5"/>
  <c r="AG137" i="5"/>
  <c r="AF137" i="5"/>
  <c r="AI136" i="5"/>
  <c r="AH136" i="5"/>
  <c r="AG136" i="5"/>
  <c r="AF136" i="5"/>
  <c r="AI135" i="5"/>
  <c r="AH135" i="5"/>
  <c r="AG135" i="5"/>
  <c r="AF135" i="5"/>
  <c r="AI134" i="5"/>
  <c r="AH134" i="5"/>
  <c r="AG134" i="5"/>
  <c r="AF134" i="5"/>
  <c r="AI133" i="5"/>
  <c r="AH133" i="5"/>
  <c r="AG133" i="5"/>
  <c r="AF133" i="5"/>
  <c r="AI132" i="5"/>
  <c r="AH132" i="5"/>
  <c r="AG132" i="5"/>
  <c r="AF132" i="5"/>
  <c r="AI131" i="5"/>
  <c r="AH131" i="5"/>
  <c r="AG131" i="5"/>
  <c r="AF131" i="5"/>
  <c r="AI130" i="5"/>
  <c r="AH130" i="5"/>
  <c r="AG130" i="5"/>
  <c r="AF130" i="5"/>
  <c r="AI129" i="5"/>
  <c r="AH129" i="5"/>
  <c r="AG129" i="5"/>
  <c r="AF129" i="5"/>
  <c r="AI128" i="5"/>
  <c r="AH128" i="5"/>
  <c r="AG128" i="5"/>
  <c r="AF128" i="5"/>
  <c r="AI127" i="5"/>
  <c r="AH127" i="5"/>
  <c r="AG127" i="5"/>
  <c r="AF127" i="5"/>
  <c r="AI126" i="5"/>
  <c r="AH126" i="5"/>
  <c r="AG126" i="5"/>
  <c r="AF126" i="5"/>
  <c r="AI125" i="5"/>
  <c r="AH125" i="5"/>
  <c r="AG125" i="5"/>
  <c r="AF125" i="5"/>
  <c r="AI124" i="5"/>
  <c r="AH124" i="5"/>
  <c r="AG124" i="5"/>
  <c r="AF124" i="5"/>
  <c r="AI123" i="5"/>
  <c r="AH123" i="5"/>
  <c r="AG123" i="5"/>
  <c r="AF123" i="5"/>
  <c r="AI122" i="5"/>
  <c r="AH122" i="5"/>
  <c r="AG122" i="5"/>
  <c r="AF122" i="5"/>
  <c r="AI121" i="5"/>
  <c r="AH121" i="5"/>
  <c r="AG121" i="5"/>
  <c r="AF121" i="5"/>
  <c r="AI120" i="5"/>
  <c r="AH120" i="5"/>
  <c r="AG120" i="5"/>
  <c r="AF120" i="5"/>
  <c r="AI119" i="5"/>
  <c r="AH119" i="5"/>
  <c r="AG119" i="5"/>
  <c r="AF119" i="5"/>
  <c r="AI118" i="5"/>
  <c r="AH118" i="5"/>
  <c r="AG118" i="5"/>
  <c r="AF118" i="5"/>
  <c r="AI117" i="5"/>
  <c r="AH117" i="5"/>
  <c r="AG117" i="5"/>
  <c r="AF117" i="5"/>
  <c r="AI116" i="5"/>
  <c r="AH116" i="5"/>
  <c r="AG116" i="5"/>
  <c r="AF116" i="5"/>
  <c r="AI115" i="5"/>
  <c r="AH115" i="5"/>
  <c r="AG115" i="5"/>
  <c r="AF115" i="5"/>
  <c r="AI114" i="5"/>
  <c r="AH114" i="5"/>
  <c r="AG114" i="5"/>
  <c r="AF114" i="5"/>
  <c r="AI113" i="5"/>
  <c r="AH113" i="5"/>
  <c r="AG113" i="5"/>
  <c r="AF113" i="5"/>
  <c r="AI112" i="5"/>
  <c r="AH112" i="5"/>
  <c r="AG112" i="5"/>
  <c r="AF112" i="5"/>
  <c r="AI111" i="5"/>
  <c r="AH111" i="5"/>
  <c r="AG111" i="5"/>
  <c r="AF111" i="5"/>
  <c r="AI110" i="5"/>
  <c r="AH110" i="5"/>
  <c r="AG110" i="5"/>
  <c r="AF110" i="5"/>
  <c r="AI109" i="5"/>
  <c r="AH109" i="5"/>
  <c r="AG109" i="5"/>
  <c r="AF109" i="5"/>
  <c r="AI108" i="5"/>
  <c r="AH108" i="5"/>
  <c r="AG108" i="5"/>
  <c r="AF108" i="5"/>
  <c r="AI107" i="5"/>
  <c r="AH107" i="5"/>
  <c r="AG107" i="5"/>
  <c r="AF107" i="5"/>
  <c r="AI106" i="5"/>
  <c r="AH106" i="5"/>
  <c r="AG106" i="5"/>
  <c r="AF106" i="5"/>
  <c r="AI105" i="5"/>
  <c r="AH105" i="5"/>
  <c r="AG105" i="5"/>
  <c r="AF105" i="5"/>
  <c r="AI104" i="5"/>
  <c r="AH104" i="5"/>
  <c r="AG104" i="5"/>
  <c r="AF104" i="5"/>
  <c r="AI103" i="5"/>
  <c r="AH103" i="5"/>
  <c r="AG103" i="5"/>
  <c r="AF103" i="5"/>
  <c r="AI102" i="5"/>
  <c r="AH102" i="5"/>
  <c r="AG102" i="5"/>
  <c r="AF102" i="5"/>
  <c r="AI101" i="5"/>
  <c r="AH101" i="5"/>
  <c r="AG101" i="5"/>
  <c r="AF101" i="5"/>
  <c r="AI100" i="5"/>
  <c r="AH100" i="5"/>
  <c r="AG100" i="5"/>
  <c r="AF100" i="5"/>
  <c r="AI99" i="5"/>
  <c r="AH99" i="5"/>
  <c r="AG99" i="5"/>
  <c r="AF99" i="5"/>
  <c r="AI98" i="5"/>
  <c r="AH98" i="5"/>
  <c r="AG98" i="5"/>
  <c r="AF98" i="5"/>
  <c r="AI97" i="5"/>
  <c r="AH97" i="5"/>
  <c r="AG97" i="5"/>
  <c r="AF97" i="5"/>
  <c r="AI96" i="5"/>
  <c r="AH96" i="5"/>
  <c r="AG96" i="5"/>
  <c r="AF96" i="5"/>
  <c r="AI95" i="5"/>
  <c r="AH95" i="5"/>
  <c r="AG95" i="5"/>
  <c r="AF95" i="5"/>
  <c r="AI94" i="5"/>
  <c r="AH94" i="5"/>
  <c r="AG94" i="5"/>
  <c r="AF94" i="5"/>
  <c r="AI93" i="5"/>
  <c r="AH93" i="5"/>
  <c r="AG93" i="5"/>
  <c r="AF93" i="5"/>
  <c r="AI92" i="5"/>
  <c r="AH92" i="5"/>
  <c r="AG92" i="5"/>
  <c r="AF92" i="5"/>
  <c r="AI91" i="5"/>
  <c r="AH91" i="5"/>
  <c r="AG91" i="5"/>
  <c r="AF91" i="5"/>
  <c r="AI90" i="5"/>
  <c r="AH90" i="5"/>
  <c r="AG90" i="5"/>
  <c r="AF90" i="5"/>
  <c r="AI89" i="5"/>
  <c r="AH89" i="5"/>
  <c r="AG89" i="5"/>
  <c r="AF89" i="5"/>
  <c r="AI88" i="5"/>
  <c r="AH88" i="5"/>
  <c r="AG88" i="5"/>
  <c r="AF88" i="5"/>
  <c r="AI87" i="5"/>
  <c r="AH87" i="5"/>
  <c r="AG87" i="5"/>
  <c r="AF87" i="5"/>
  <c r="AI86" i="5"/>
  <c r="AH86" i="5"/>
  <c r="AG86" i="5"/>
  <c r="AF86" i="5"/>
  <c r="AI85" i="5"/>
  <c r="AH85" i="5"/>
  <c r="AG85" i="5"/>
  <c r="AF85" i="5"/>
  <c r="AI84" i="5"/>
  <c r="AH84" i="5"/>
  <c r="AG84" i="5"/>
  <c r="AF84" i="5"/>
  <c r="AI83" i="5"/>
  <c r="AH83" i="5"/>
  <c r="AG83" i="5"/>
  <c r="AF83" i="5"/>
  <c r="AI82" i="5"/>
  <c r="AH82" i="5"/>
  <c r="AG82" i="5"/>
  <c r="AF82" i="5"/>
  <c r="AI81" i="5"/>
  <c r="AH81" i="5"/>
  <c r="AG81" i="5"/>
  <c r="AF81" i="5"/>
  <c r="AI80" i="5"/>
  <c r="AH80" i="5"/>
  <c r="AG80" i="5"/>
  <c r="AF80" i="5"/>
  <c r="AI79" i="5"/>
  <c r="AH79" i="5"/>
  <c r="AG79" i="5"/>
  <c r="AF79" i="5"/>
  <c r="AI78" i="5"/>
  <c r="AH78" i="5"/>
  <c r="AG78" i="5"/>
  <c r="AF78" i="5"/>
  <c r="AI77" i="5"/>
  <c r="AH77" i="5"/>
  <c r="AG77" i="5"/>
  <c r="AF77" i="5"/>
  <c r="AI76" i="5"/>
  <c r="AH76" i="5"/>
  <c r="AG76" i="5"/>
  <c r="AF76" i="5"/>
  <c r="AI75" i="5"/>
  <c r="AH75" i="5"/>
  <c r="AG75" i="5"/>
  <c r="AF75" i="5"/>
  <c r="AI74" i="5"/>
  <c r="AH74" i="5"/>
  <c r="AG74" i="5"/>
  <c r="AF74" i="5"/>
  <c r="AI73" i="5"/>
  <c r="AH73" i="5"/>
  <c r="AG73" i="5"/>
  <c r="AF73" i="5"/>
  <c r="AI72" i="5"/>
  <c r="AH72" i="5"/>
  <c r="AG72" i="5"/>
  <c r="AF72" i="5"/>
  <c r="AI71" i="5"/>
  <c r="AH71" i="5"/>
  <c r="AG71" i="5"/>
  <c r="AF71" i="5"/>
  <c r="AI70" i="5"/>
  <c r="AH70" i="5"/>
  <c r="AG70" i="5"/>
  <c r="AF70" i="5"/>
  <c r="AI69" i="5"/>
  <c r="AH69" i="5"/>
  <c r="AG69" i="5"/>
  <c r="AF69" i="5"/>
  <c r="AI68" i="5"/>
  <c r="AH68" i="5"/>
  <c r="AG68" i="5"/>
  <c r="AF68" i="5"/>
  <c r="AI67" i="5"/>
  <c r="AH67" i="5"/>
  <c r="AG67" i="5"/>
  <c r="AF67" i="5"/>
  <c r="AI66" i="5"/>
  <c r="AH66" i="5"/>
  <c r="AG66" i="5"/>
  <c r="AF66" i="5"/>
  <c r="AI65" i="5"/>
  <c r="AH65" i="5"/>
  <c r="AG65" i="5"/>
  <c r="AF65" i="5"/>
  <c r="AI64" i="5"/>
  <c r="AH64" i="5"/>
  <c r="AG64" i="5"/>
  <c r="AF64" i="5"/>
  <c r="AI63" i="5"/>
  <c r="AH63" i="5"/>
  <c r="AG63" i="5"/>
  <c r="AF63" i="5"/>
  <c r="AI62" i="5"/>
  <c r="AH62" i="5"/>
  <c r="AG62" i="5"/>
  <c r="AF62" i="5"/>
  <c r="AI61" i="5"/>
  <c r="AH61" i="5"/>
  <c r="AG61" i="5"/>
  <c r="AF61" i="5"/>
  <c r="AI60" i="5"/>
  <c r="AH60" i="5"/>
  <c r="AG60" i="5"/>
  <c r="AF60" i="5"/>
  <c r="AI59" i="5"/>
  <c r="AH59" i="5"/>
  <c r="AG59" i="5"/>
  <c r="AF59" i="5"/>
  <c r="AI58" i="5"/>
  <c r="AH58" i="5"/>
  <c r="AG58" i="5"/>
  <c r="AF58" i="5"/>
  <c r="AI57" i="5"/>
  <c r="AH57" i="5"/>
  <c r="AG57" i="5"/>
  <c r="AF57" i="5"/>
  <c r="AI56" i="5"/>
  <c r="AH56" i="5"/>
  <c r="AG56" i="5"/>
  <c r="AF56" i="5"/>
  <c r="AI55" i="5"/>
  <c r="AH55" i="5"/>
  <c r="AG55" i="5"/>
  <c r="AF55" i="5"/>
  <c r="AI54" i="5"/>
  <c r="AH54" i="5"/>
  <c r="AG54" i="5"/>
  <c r="AF54" i="5"/>
  <c r="AI53" i="5"/>
  <c r="AH53" i="5"/>
  <c r="AG53" i="5"/>
  <c r="AF53" i="5"/>
  <c r="AI52" i="5"/>
  <c r="AH52" i="5"/>
  <c r="AG52" i="5"/>
  <c r="AF52" i="5"/>
  <c r="AI51" i="5"/>
  <c r="AH51" i="5"/>
  <c r="AG51" i="5"/>
  <c r="AF51" i="5"/>
  <c r="AI50" i="5"/>
  <c r="AH50" i="5"/>
  <c r="AG50" i="5"/>
  <c r="AF50" i="5"/>
  <c r="AI49" i="5"/>
  <c r="AH49" i="5"/>
  <c r="AG49" i="5"/>
  <c r="AF49" i="5"/>
  <c r="AI48" i="5"/>
  <c r="AH48" i="5"/>
  <c r="AG48" i="5"/>
  <c r="AF48" i="5"/>
  <c r="AI47" i="5"/>
  <c r="AH47" i="5"/>
  <c r="AG47" i="5"/>
  <c r="AF47" i="5"/>
  <c r="AI46" i="5"/>
  <c r="AH46" i="5"/>
  <c r="AG46" i="5"/>
  <c r="AF46" i="5"/>
  <c r="AI45" i="5"/>
  <c r="AH45" i="5"/>
  <c r="AG45" i="5"/>
  <c r="AF45" i="5"/>
  <c r="AI44" i="5"/>
  <c r="AH44" i="5"/>
  <c r="AG44" i="5"/>
  <c r="AF44" i="5"/>
  <c r="AI43" i="5"/>
  <c r="AH43" i="5"/>
  <c r="AG43" i="5"/>
  <c r="AF43" i="5"/>
  <c r="AI42" i="5"/>
  <c r="AH42" i="5"/>
  <c r="AG42" i="5"/>
  <c r="AF42" i="5"/>
  <c r="AI41" i="5"/>
  <c r="AH41" i="5"/>
  <c r="AG41" i="5"/>
  <c r="AF41" i="5"/>
  <c r="AI40" i="5"/>
  <c r="AH40" i="5"/>
  <c r="AG40" i="5"/>
  <c r="AF40" i="5"/>
  <c r="AI39" i="5"/>
  <c r="AH39" i="5"/>
  <c r="AG39" i="5"/>
  <c r="AF39" i="5"/>
  <c r="AI38" i="5"/>
  <c r="AH38" i="5"/>
  <c r="AG38" i="5"/>
  <c r="AF38" i="5"/>
  <c r="AI37" i="5"/>
  <c r="AH37" i="5"/>
  <c r="AG37" i="5"/>
  <c r="AF37" i="5"/>
  <c r="AI36" i="5"/>
  <c r="AH36" i="5"/>
  <c r="AG36" i="5"/>
  <c r="AF36" i="5"/>
  <c r="AI35" i="5"/>
  <c r="AH35" i="5"/>
  <c r="AG35" i="5"/>
  <c r="AF35" i="5"/>
  <c r="AI34" i="5"/>
  <c r="AH34" i="5"/>
  <c r="AG34" i="5"/>
  <c r="AF34" i="5"/>
  <c r="AI33" i="5"/>
  <c r="AH33" i="5"/>
  <c r="AG33" i="5"/>
  <c r="AF33" i="5"/>
  <c r="AI32" i="5"/>
  <c r="AH32" i="5"/>
  <c r="AG32" i="5"/>
  <c r="AF32" i="5"/>
  <c r="AI31" i="5"/>
  <c r="AH31" i="5"/>
  <c r="AG31" i="5"/>
  <c r="AF31" i="5"/>
  <c r="AI30" i="5"/>
  <c r="AH30" i="5"/>
  <c r="AG30" i="5"/>
  <c r="AF30" i="5"/>
  <c r="AI29" i="5"/>
  <c r="AH29" i="5"/>
  <c r="AG29" i="5"/>
  <c r="AF29" i="5"/>
  <c r="AI28" i="5"/>
  <c r="AH28" i="5"/>
  <c r="AG28" i="5"/>
  <c r="AF28" i="5"/>
  <c r="AI27" i="5"/>
  <c r="AH27" i="5"/>
  <c r="AG27" i="5"/>
  <c r="AF27" i="5"/>
  <c r="AI26" i="5"/>
  <c r="AH26" i="5"/>
  <c r="AG26" i="5"/>
  <c r="AF26" i="5"/>
  <c r="AI25" i="5"/>
  <c r="AH25" i="5"/>
  <c r="AG25" i="5"/>
  <c r="AF25" i="5"/>
  <c r="AI24" i="5"/>
  <c r="AH24" i="5"/>
  <c r="AG24" i="5"/>
  <c r="AF24" i="5"/>
  <c r="AI23" i="5"/>
  <c r="AH23" i="5"/>
  <c r="AG23" i="5"/>
  <c r="AF23" i="5"/>
  <c r="AI22" i="5"/>
  <c r="AH22" i="5"/>
  <c r="AG22" i="5"/>
  <c r="AF22" i="5"/>
  <c r="AI21" i="5"/>
  <c r="AH21" i="5"/>
  <c r="AG21" i="5"/>
  <c r="AF21" i="5"/>
  <c r="AI20" i="5"/>
  <c r="AH20" i="5"/>
  <c r="AG20" i="5"/>
  <c r="AF20" i="5"/>
  <c r="AI19" i="5"/>
  <c r="AH19" i="5"/>
  <c r="AG19" i="5"/>
  <c r="AF19" i="5"/>
  <c r="AI18" i="5"/>
  <c r="AH18" i="5"/>
  <c r="AG18" i="5"/>
  <c r="AF18" i="5"/>
  <c r="AI17" i="5"/>
  <c r="AH17" i="5"/>
  <c r="AG17" i="5"/>
  <c r="AF17" i="5"/>
  <c r="AI16" i="5"/>
  <c r="AH16" i="5"/>
  <c r="AG16" i="5"/>
  <c r="AF16" i="5"/>
  <c r="AI15" i="5"/>
  <c r="AH15" i="5"/>
  <c r="AG15" i="5"/>
  <c r="AF15" i="5"/>
  <c r="AI14" i="5"/>
  <c r="AH14" i="5"/>
  <c r="AG14" i="5"/>
  <c r="AF14" i="5"/>
  <c r="AO13" i="5"/>
  <c r="AN13" i="5"/>
  <c r="AM13" i="5"/>
  <c r="AL13" i="5"/>
  <c r="AO7" i="5"/>
  <c r="AN7" i="5"/>
  <c r="AM7" i="5"/>
  <c r="AL7" i="5"/>
  <c r="Z9" i="5"/>
  <c r="AA9" i="5"/>
  <c r="AB9" i="5"/>
  <c r="Z10" i="5"/>
  <c r="AA10" i="5"/>
  <c r="AB10" i="5"/>
  <c r="Z11" i="5"/>
  <c r="AA11" i="5"/>
  <c r="AB11" i="5"/>
  <c r="Z12" i="5"/>
  <c r="AA12" i="5"/>
  <c r="AB12" i="5"/>
  <c r="AA8" i="5"/>
  <c r="AB8" i="5"/>
  <c r="AC8" i="5"/>
  <c r="N17" i="3"/>
  <c r="S65" i="5" s="1"/>
  <c r="M65" i="5" s="1"/>
  <c r="J17" i="3"/>
  <c r="G28" i="3"/>
  <c r="L17" i="3"/>
  <c r="G29" i="3"/>
  <c r="M17" i="3"/>
  <c r="G27" i="3"/>
  <c r="K17" i="3"/>
  <c r="Z7" i="5"/>
  <c r="AA7" i="5"/>
  <c r="AB7" i="5"/>
  <c r="AC7" i="5"/>
  <c r="Z13" i="5"/>
  <c r="AA13" i="5"/>
  <c r="AB13" i="5"/>
  <c r="AC13" i="5"/>
  <c r="U14" i="5"/>
  <c r="V14" i="5"/>
  <c r="W14" i="5"/>
  <c r="X14" i="5"/>
  <c r="U15" i="5"/>
  <c r="V15" i="5"/>
  <c r="W15" i="5"/>
  <c r="X15" i="5"/>
  <c r="U16" i="5"/>
  <c r="V16" i="5"/>
  <c r="W16" i="5"/>
  <c r="X16" i="5"/>
  <c r="U17" i="5"/>
  <c r="V17" i="5"/>
  <c r="W17" i="5"/>
  <c r="X17" i="5"/>
  <c r="U18" i="5"/>
  <c r="V18" i="5"/>
  <c r="W18" i="5"/>
  <c r="X18" i="5"/>
  <c r="U19" i="5"/>
  <c r="V19" i="5"/>
  <c r="W19" i="5"/>
  <c r="X19" i="5"/>
  <c r="U20" i="5"/>
  <c r="V20" i="5"/>
  <c r="W20" i="5"/>
  <c r="X20" i="5"/>
  <c r="U21" i="5"/>
  <c r="V21" i="5"/>
  <c r="W21" i="5"/>
  <c r="X21" i="5"/>
  <c r="U22" i="5"/>
  <c r="V22" i="5"/>
  <c r="W22" i="5"/>
  <c r="X22" i="5"/>
  <c r="U23" i="5"/>
  <c r="V23" i="5"/>
  <c r="W23" i="5"/>
  <c r="X23" i="5"/>
  <c r="U24" i="5"/>
  <c r="V24" i="5"/>
  <c r="W24" i="5"/>
  <c r="X24" i="5"/>
  <c r="U25" i="5"/>
  <c r="V25" i="5"/>
  <c r="W25" i="5"/>
  <c r="X25" i="5"/>
  <c r="U26" i="5"/>
  <c r="V26" i="5"/>
  <c r="W26" i="5"/>
  <c r="X26" i="5"/>
  <c r="U27" i="5"/>
  <c r="V27" i="5"/>
  <c r="W27" i="5"/>
  <c r="X27" i="5"/>
  <c r="U28" i="5"/>
  <c r="V28" i="5"/>
  <c r="W28" i="5"/>
  <c r="X28" i="5"/>
  <c r="U29" i="5"/>
  <c r="V29" i="5"/>
  <c r="W29" i="5"/>
  <c r="X29" i="5"/>
  <c r="U30" i="5"/>
  <c r="V30" i="5"/>
  <c r="W30" i="5"/>
  <c r="X30" i="5"/>
  <c r="U31" i="5"/>
  <c r="V31" i="5"/>
  <c r="W31" i="5"/>
  <c r="X31" i="5"/>
  <c r="U32" i="5"/>
  <c r="V32" i="5"/>
  <c r="W32" i="5"/>
  <c r="X32" i="5"/>
  <c r="U33" i="5"/>
  <c r="V33" i="5"/>
  <c r="W33" i="5"/>
  <c r="X33" i="5"/>
  <c r="U34" i="5"/>
  <c r="V34" i="5"/>
  <c r="W34" i="5"/>
  <c r="X34" i="5"/>
  <c r="U35" i="5"/>
  <c r="V35" i="5"/>
  <c r="W35" i="5"/>
  <c r="X35" i="5"/>
  <c r="U36" i="5"/>
  <c r="V36" i="5"/>
  <c r="W36" i="5"/>
  <c r="X36" i="5"/>
  <c r="U37" i="5"/>
  <c r="V37" i="5"/>
  <c r="W37" i="5"/>
  <c r="X37" i="5"/>
  <c r="U38" i="5"/>
  <c r="V38" i="5"/>
  <c r="W38" i="5"/>
  <c r="X38" i="5"/>
  <c r="U39" i="5"/>
  <c r="V39" i="5"/>
  <c r="W39" i="5"/>
  <c r="X39" i="5"/>
  <c r="U40" i="5"/>
  <c r="V40" i="5"/>
  <c r="W40" i="5"/>
  <c r="X40" i="5"/>
  <c r="U41" i="5"/>
  <c r="V41" i="5"/>
  <c r="W41" i="5"/>
  <c r="X41" i="5"/>
  <c r="U42" i="5"/>
  <c r="V42" i="5"/>
  <c r="W42" i="5"/>
  <c r="X42" i="5"/>
  <c r="U43" i="5"/>
  <c r="V43" i="5"/>
  <c r="W43" i="5"/>
  <c r="X43" i="5"/>
  <c r="U44" i="5"/>
  <c r="V44" i="5"/>
  <c r="W44" i="5"/>
  <c r="X44" i="5"/>
  <c r="U45" i="5"/>
  <c r="V45" i="5"/>
  <c r="W45" i="5"/>
  <c r="X45" i="5"/>
  <c r="U46" i="5"/>
  <c r="V46" i="5"/>
  <c r="W46" i="5"/>
  <c r="X46" i="5"/>
  <c r="U47" i="5"/>
  <c r="V47" i="5"/>
  <c r="W47" i="5"/>
  <c r="X47" i="5"/>
  <c r="U48" i="5"/>
  <c r="V48" i="5"/>
  <c r="W48" i="5"/>
  <c r="X48" i="5"/>
  <c r="U49" i="5"/>
  <c r="V49" i="5"/>
  <c r="W49" i="5"/>
  <c r="X49" i="5"/>
  <c r="U50" i="5"/>
  <c r="V50" i="5"/>
  <c r="W50" i="5"/>
  <c r="X50" i="5"/>
  <c r="U51" i="5"/>
  <c r="V51" i="5"/>
  <c r="W51" i="5"/>
  <c r="X51" i="5"/>
  <c r="U52" i="5"/>
  <c r="V52" i="5"/>
  <c r="W52" i="5"/>
  <c r="X52" i="5"/>
  <c r="U53" i="5"/>
  <c r="V53" i="5"/>
  <c r="W53" i="5"/>
  <c r="X53" i="5"/>
  <c r="U54" i="5"/>
  <c r="V54" i="5"/>
  <c r="W54" i="5"/>
  <c r="X54" i="5"/>
  <c r="U55" i="5"/>
  <c r="V55" i="5"/>
  <c r="W55" i="5"/>
  <c r="X55" i="5"/>
  <c r="U56" i="5"/>
  <c r="V56" i="5"/>
  <c r="W56" i="5"/>
  <c r="X56" i="5"/>
  <c r="U57" i="5"/>
  <c r="V57" i="5"/>
  <c r="W57" i="5"/>
  <c r="X57" i="5"/>
  <c r="U58" i="5"/>
  <c r="V58" i="5"/>
  <c r="W58" i="5"/>
  <c r="X58" i="5"/>
  <c r="U59" i="5"/>
  <c r="V59" i="5"/>
  <c r="W59" i="5"/>
  <c r="X59" i="5"/>
  <c r="U60" i="5"/>
  <c r="V60" i="5"/>
  <c r="W60" i="5"/>
  <c r="X60" i="5"/>
  <c r="U61" i="5"/>
  <c r="V61" i="5"/>
  <c r="W61" i="5"/>
  <c r="X61" i="5"/>
  <c r="U62" i="5"/>
  <c r="V62" i="5"/>
  <c r="W62" i="5"/>
  <c r="X62" i="5"/>
  <c r="U63" i="5"/>
  <c r="V63" i="5"/>
  <c r="W63" i="5"/>
  <c r="X63" i="5"/>
  <c r="U64" i="5"/>
  <c r="V64" i="5"/>
  <c r="W64" i="5"/>
  <c r="X64" i="5"/>
  <c r="U65" i="5"/>
  <c r="V65" i="5"/>
  <c r="W65" i="5"/>
  <c r="X65" i="5"/>
  <c r="U66" i="5"/>
  <c r="V66" i="5"/>
  <c r="W66" i="5"/>
  <c r="X66" i="5"/>
  <c r="U67" i="5"/>
  <c r="V67" i="5"/>
  <c r="W67" i="5"/>
  <c r="X67" i="5"/>
  <c r="U68" i="5"/>
  <c r="V68" i="5"/>
  <c r="W68" i="5"/>
  <c r="X68" i="5"/>
  <c r="U69" i="5"/>
  <c r="V69" i="5"/>
  <c r="W69" i="5"/>
  <c r="X69" i="5"/>
  <c r="U70" i="5"/>
  <c r="V70" i="5"/>
  <c r="W70" i="5"/>
  <c r="X70" i="5"/>
  <c r="U71" i="5"/>
  <c r="V71" i="5"/>
  <c r="W71" i="5"/>
  <c r="X71" i="5"/>
  <c r="U72" i="5"/>
  <c r="V72" i="5"/>
  <c r="W72" i="5"/>
  <c r="X72" i="5"/>
  <c r="U73" i="5"/>
  <c r="V73" i="5"/>
  <c r="W73" i="5"/>
  <c r="X73" i="5"/>
  <c r="U74" i="5"/>
  <c r="V74" i="5"/>
  <c r="W74" i="5"/>
  <c r="X74" i="5"/>
  <c r="U75" i="5"/>
  <c r="V75" i="5"/>
  <c r="W75" i="5"/>
  <c r="X75" i="5"/>
  <c r="U76" i="5"/>
  <c r="V76" i="5"/>
  <c r="W76" i="5"/>
  <c r="X76" i="5"/>
  <c r="U77" i="5"/>
  <c r="V77" i="5"/>
  <c r="W77" i="5"/>
  <c r="X77" i="5"/>
  <c r="U78" i="5"/>
  <c r="V78" i="5"/>
  <c r="W78" i="5"/>
  <c r="X78" i="5"/>
  <c r="U79" i="5"/>
  <c r="V79" i="5"/>
  <c r="W79" i="5"/>
  <c r="X79" i="5"/>
  <c r="U80" i="5"/>
  <c r="V80" i="5"/>
  <c r="W80" i="5"/>
  <c r="X80" i="5"/>
  <c r="U81" i="5"/>
  <c r="V81" i="5"/>
  <c r="W81" i="5"/>
  <c r="X81" i="5"/>
  <c r="U82" i="5"/>
  <c r="V82" i="5"/>
  <c r="W82" i="5"/>
  <c r="X82" i="5"/>
  <c r="U83" i="5"/>
  <c r="V83" i="5"/>
  <c r="W83" i="5"/>
  <c r="X83" i="5"/>
  <c r="U84" i="5"/>
  <c r="V84" i="5"/>
  <c r="W84" i="5"/>
  <c r="X84" i="5"/>
  <c r="U85" i="5"/>
  <c r="V85" i="5"/>
  <c r="W85" i="5"/>
  <c r="X85" i="5"/>
  <c r="U86" i="5"/>
  <c r="V86" i="5"/>
  <c r="W86" i="5"/>
  <c r="X86" i="5"/>
  <c r="U87" i="5"/>
  <c r="V87" i="5"/>
  <c r="W87" i="5"/>
  <c r="X87" i="5"/>
  <c r="U88" i="5"/>
  <c r="V88" i="5"/>
  <c r="W88" i="5"/>
  <c r="X88" i="5"/>
  <c r="U89" i="5"/>
  <c r="V89" i="5"/>
  <c r="W89" i="5"/>
  <c r="X89" i="5"/>
  <c r="U90" i="5"/>
  <c r="V90" i="5"/>
  <c r="W90" i="5"/>
  <c r="X90" i="5"/>
  <c r="U91" i="5"/>
  <c r="V91" i="5"/>
  <c r="W91" i="5"/>
  <c r="X91" i="5"/>
  <c r="U92" i="5"/>
  <c r="V92" i="5"/>
  <c r="W92" i="5"/>
  <c r="X92" i="5"/>
  <c r="U93" i="5"/>
  <c r="V93" i="5"/>
  <c r="W93" i="5"/>
  <c r="X93" i="5"/>
  <c r="U94" i="5"/>
  <c r="V94" i="5"/>
  <c r="W94" i="5"/>
  <c r="X94" i="5"/>
  <c r="U95" i="5"/>
  <c r="V95" i="5"/>
  <c r="W95" i="5"/>
  <c r="X95" i="5"/>
  <c r="U96" i="5"/>
  <c r="V96" i="5"/>
  <c r="W96" i="5"/>
  <c r="X96" i="5"/>
  <c r="U97" i="5"/>
  <c r="V97" i="5"/>
  <c r="W97" i="5"/>
  <c r="X97" i="5"/>
  <c r="U98" i="5"/>
  <c r="V98" i="5"/>
  <c r="W98" i="5"/>
  <c r="X98" i="5"/>
  <c r="U99" i="5"/>
  <c r="V99" i="5"/>
  <c r="W99" i="5"/>
  <c r="X99" i="5"/>
  <c r="U100" i="5"/>
  <c r="V100" i="5"/>
  <c r="W100" i="5"/>
  <c r="X100" i="5"/>
  <c r="U101" i="5"/>
  <c r="V101" i="5"/>
  <c r="W101" i="5"/>
  <c r="X101" i="5"/>
  <c r="U102" i="5"/>
  <c r="V102" i="5"/>
  <c r="W102" i="5"/>
  <c r="X102" i="5"/>
  <c r="U103" i="5"/>
  <c r="V103" i="5"/>
  <c r="W103" i="5"/>
  <c r="X103" i="5"/>
  <c r="U104" i="5"/>
  <c r="V104" i="5"/>
  <c r="W104" i="5"/>
  <c r="X104" i="5"/>
  <c r="U105" i="5"/>
  <c r="V105" i="5"/>
  <c r="W105" i="5"/>
  <c r="X105" i="5"/>
  <c r="U106" i="5"/>
  <c r="V106" i="5"/>
  <c r="W106" i="5"/>
  <c r="X106" i="5"/>
  <c r="U107" i="5"/>
  <c r="V107" i="5"/>
  <c r="W107" i="5"/>
  <c r="X107" i="5"/>
  <c r="U108" i="5"/>
  <c r="V108" i="5"/>
  <c r="W108" i="5"/>
  <c r="X108" i="5"/>
  <c r="U109" i="5"/>
  <c r="V109" i="5"/>
  <c r="W109" i="5"/>
  <c r="X109" i="5"/>
  <c r="U110" i="5"/>
  <c r="V110" i="5"/>
  <c r="W110" i="5"/>
  <c r="X110" i="5"/>
  <c r="U111" i="5"/>
  <c r="V111" i="5"/>
  <c r="W111" i="5"/>
  <c r="X111" i="5"/>
  <c r="U112" i="5"/>
  <c r="V112" i="5"/>
  <c r="W112" i="5"/>
  <c r="X112" i="5"/>
  <c r="U113" i="5"/>
  <c r="V113" i="5"/>
  <c r="W113" i="5"/>
  <c r="X113" i="5"/>
  <c r="U114" i="5"/>
  <c r="V114" i="5"/>
  <c r="W114" i="5"/>
  <c r="X114" i="5"/>
  <c r="U115" i="5"/>
  <c r="V115" i="5"/>
  <c r="W115" i="5"/>
  <c r="X115" i="5"/>
  <c r="U116" i="5"/>
  <c r="V116" i="5"/>
  <c r="W116" i="5"/>
  <c r="X116" i="5"/>
  <c r="U117" i="5"/>
  <c r="V117" i="5"/>
  <c r="W117" i="5"/>
  <c r="X117" i="5"/>
  <c r="U118" i="5"/>
  <c r="V118" i="5"/>
  <c r="W118" i="5"/>
  <c r="X118" i="5"/>
  <c r="U119" i="5"/>
  <c r="V119" i="5"/>
  <c r="W119" i="5"/>
  <c r="X119" i="5"/>
  <c r="U120" i="5"/>
  <c r="V120" i="5"/>
  <c r="W120" i="5"/>
  <c r="X120" i="5"/>
  <c r="U121" i="5"/>
  <c r="V121" i="5"/>
  <c r="W121" i="5"/>
  <c r="X121" i="5"/>
  <c r="U122" i="5"/>
  <c r="V122" i="5"/>
  <c r="W122" i="5"/>
  <c r="X122" i="5"/>
  <c r="U123" i="5"/>
  <c r="V123" i="5"/>
  <c r="W123" i="5"/>
  <c r="X123" i="5"/>
  <c r="U124" i="5"/>
  <c r="V124" i="5"/>
  <c r="W124" i="5"/>
  <c r="X124" i="5"/>
  <c r="U125" i="5"/>
  <c r="V125" i="5"/>
  <c r="W125" i="5"/>
  <c r="X125" i="5"/>
  <c r="U126" i="5"/>
  <c r="V126" i="5"/>
  <c r="W126" i="5"/>
  <c r="X126" i="5"/>
  <c r="U127" i="5"/>
  <c r="V127" i="5"/>
  <c r="W127" i="5"/>
  <c r="X127" i="5"/>
  <c r="U128" i="5"/>
  <c r="V128" i="5"/>
  <c r="W128" i="5"/>
  <c r="X128" i="5"/>
  <c r="U129" i="5"/>
  <c r="V129" i="5"/>
  <c r="W129" i="5"/>
  <c r="X129" i="5"/>
  <c r="U130" i="5"/>
  <c r="V130" i="5"/>
  <c r="W130" i="5"/>
  <c r="X130" i="5"/>
  <c r="U131" i="5"/>
  <c r="V131" i="5"/>
  <c r="W131" i="5"/>
  <c r="X131" i="5"/>
  <c r="U132" i="5"/>
  <c r="V132" i="5"/>
  <c r="W132" i="5"/>
  <c r="X132" i="5"/>
  <c r="U133" i="5"/>
  <c r="V133" i="5"/>
  <c r="W133" i="5"/>
  <c r="X133" i="5"/>
  <c r="U134" i="5"/>
  <c r="V134" i="5"/>
  <c r="W134" i="5"/>
  <c r="X134" i="5"/>
  <c r="U135" i="5"/>
  <c r="V135" i="5"/>
  <c r="W135" i="5"/>
  <c r="X135" i="5"/>
  <c r="U136" i="5"/>
  <c r="V136" i="5"/>
  <c r="W136" i="5"/>
  <c r="X136" i="5"/>
  <c r="U137" i="5"/>
  <c r="V137" i="5"/>
  <c r="W137" i="5"/>
  <c r="X137" i="5"/>
  <c r="U138" i="5"/>
  <c r="V138" i="5"/>
  <c r="W138" i="5"/>
  <c r="X138" i="5"/>
  <c r="U139" i="5"/>
  <c r="V139" i="5"/>
  <c r="W139" i="5"/>
  <c r="X139" i="5"/>
  <c r="U140" i="5"/>
  <c r="V140" i="5"/>
  <c r="W140" i="5"/>
  <c r="X140" i="5"/>
  <c r="U141" i="5"/>
  <c r="V141" i="5"/>
  <c r="W141" i="5"/>
  <c r="X141" i="5"/>
  <c r="U142" i="5"/>
  <c r="V142" i="5"/>
  <c r="W142" i="5"/>
  <c r="X142" i="5"/>
  <c r="U143" i="5"/>
  <c r="V143" i="5"/>
  <c r="W143" i="5"/>
  <c r="X143" i="5"/>
  <c r="U144" i="5"/>
  <c r="V144" i="5"/>
  <c r="W144" i="5"/>
  <c r="X144" i="5"/>
  <c r="U145" i="5"/>
  <c r="V145" i="5"/>
  <c r="W145" i="5"/>
  <c r="X145" i="5"/>
  <c r="U146" i="5"/>
  <c r="V146" i="5"/>
  <c r="W146" i="5"/>
  <c r="X146" i="5"/>
  <c r="U147" i="5"/>
  <c r="V147" i="5"/>
  <c r="W147" i="5"/>
  <c r="X147" i="5"/>
  <c r="U148" i="5"/>
  <c r="V148" i="5"/>
  <c r="W148" i="5"/>
  <c r="X148" i="5"/>
  <c r="U149" i="5"/>
  <c r="V149" i="5"/>
  <c r="W149" i="5"/>
  <c r="X149" i="5"/>
  <c r="U150" i="5"/>
  <c r="V150" i="5"/>
  <c r="W150" i="5"/>
  <c r="X150" i="5"/>
  <c r="U151" i="5"/>
  <c r="V151" i="5"/>
  <c r="W151" i="5"/>
  <c r="X151" i="5"/>
  <c r="U152" i="5"/>
  <c r="V152" i="5"/>
  <c r="W152" i="5"/>
  <c r="X152" i="5"/>
  <c r="U153" i="5"/>
  <c r="V153" i="5"/>
  <c r="W153" i="5"/>
  <c r="X153" i="5"/>
  <c r="U154" i="5"/>
  <c r="V154" i="5"/>
  <c r="W154" i="5"/>
  <c r="X154" i="5"/>
  <c r="U155" i="5"/>
  <c r="V155" i="5"/>
  <c r="W155" i="5"/>
  <c r="X155" i="5"/>
  <c r="U156" i="5"/>
  <c r="V156" i="5"/>
  <c r="W156" i="5"/>
  <c r="X156" i="5"/>
  <c r="U157" i="5"/>
  <c r="V157" i="5"/>
  <c r="W157" i="5"/>
  <c r="X157" i="5"/>
  <c r="U158" i="5"/>
  <c r="V158" i="5"/>
  <c r="W158" i="5"/>
  <c r="X158" i="5"/>
  <c r="U159" i="5"/>
  <c r="V159" i="5"/>
  <c r="W159" i="5"/>
  <c r="X159" i="5"/>
  <c r="U160" i="5"/>
  <c r="V160" i="5"/>
  <c r="W160" i="5"/>
  <c r="X160" i="5"/>
  <c r="U161" i="5"/>
  <c r="V161" i="5"/>
  <c r="W161" i="5"/>
  <c r="X161" i="5"/>
  <c r="U162" i="5"/>
  <c r="V162" i="5"/>
  <c r="W162" i="5"/>
  <c r="X162" i="5"/>
  <c r="U163" i="5"/>
  <c r="V163" i="5"/>
  <c r="W163" i="5"/>
  <c r="X163" i="5"/>
  <c r="U164" i="5"/>
  <c r="V164" i="5"/>
  <c r="W164" i="5"/>
  <c r="X164" i="5"/>
  <c r="U165" i="5"/>
  <c r="V165" i="5"/>
  <c r="W165" i="5"/>
  <c r="X165" i="5"/>
  <c r="U166" i="5"/>
  <c r="V166" i="5"/>
  <c r="W166" i="5"/>
  <c r="X166" i="5"/>
  <c r="U167" i="5"/>
  <c r="V167" i="5"/>
  <c r="W167" i="5"/>
  <c r="X167" i="5"/>
  <c r="U168" i="5"/>
  <c r="V168" i="5"/>
  <c r="W168" i="5"/>
  <c r="X168" i="5"/>
  <c r="U169" i="5"/>
  <c r="V169" i="5"/>
  <c r="W169" i="5"/>
  <c r="X169" i="5"/>
  <c r="U170" i="5"/>
  <c r="V170" i="5"/>
  <c r="W170" i="5"/>
  <c r="X170" i="5"/>
  <c r="U171" i="5"/>
  <c r="V171" i="5"/>
  <c r="W171" i="5"/>
  <c r="X171" i="5"/>
  <c r="U172" i="5"/>
  <c r="V172" i="5"/>
  <c r="W172" i="5"/>
  <c r="X172" i="5"/>
  <c r="U173" i="5"/>
  <c r="V173" i="5"/>
  <c r="W173" i="5"/>
  <c r="X173" i="5"/>
  <c r="U174" i="5"/>
  <c r="V174" i="5"/>
  <c r="W174" i="5"/>
  <c r="X174" i="5"/>
  <c r="U175" i="5"/>
  <c r="V175" i="5"/>
  <c r="W175" i="5"/>
  <c r="X175" i="5"/>
  <c r="U176" i="5"/>
  <c r="V176" i="5"/>
  <c r="W176" i="5"/>
  <c r="X176" i="5"/>
  <c r="U177" i="5"/>
  <c r="V177" i="5"/>
  <c r="W177" i="5"/>
  <c r="X177" i="5"/>
  <c r="U178" i="5"/>
  <c r="V178" i="5"/>
  <c r="W178" i="5"/>
  <c r="X178" i="5"/>
  <c r="U179" i="5"/>
  <c r="V179" i="5"/>
  <c r="W179" i="5"/>
  <c r="X179" i="5"/>
  <c r="U180" i="5"/>
  <c r="V180" i="5"/>
  <c r="W180" i="5"/>
  <c r="X180" i="5"/>
  <c r="U181" i="5"/>
  <c r="V181" i="5"/>
  <c r="W181" i="5"/>
  <c r="X181" i="5"/>
  <c r="U182" i="5"/>
  <c r="V182" i="5"/>
  <c r="W182" i="5"/>
  <c r="X182" i="5"/>
  <c r="U183" i="5"/>
  <c r="V183" i="5"/>
  <c r="W183" i="5"/>
  <c r="X183" i="5"/>
  <c r="B2" i="12"/>
  <c r="H33" i="7"/>
  <c r="H26" i="7"/>
  <c r="K26" i="7"/>
  <c r="H24" i="7"/>
  <c r="H25" i="7"/>
  <c r="K25" i="7"/>
  <c r="H27" i="7"/>
  <c r="K27" i="7"/>
  <c r="H28" i="7"/>
  <c r="K28" i="7"/>
  <c r="H29" i="7"/>
  <c r="K29" i="7"/>
  <c r="H30" i="7"/>
  <c r="K30" i="7"/>
  <c r="H31" i="7"/>
  <c r="K31" i="7"/>
  <c r="H32" i="7"/>
  <c r="K32" i="7"/>
  <c r="H34" i="7"/>
  <c r="H35" i="7"/>
  <c r="K35" i="7"/>
  <c r="H36" i="7"/>
  <c r="K36" i="7"/>
  <c r="H37" i="7"/>
  <c r="K37" i="7"/>
  <c r="H38" i="7"/>
  <c r="K38" i="7"/>
  <c r="H39" i="7"/>
  <c r="K39" i="7"/>
  <c r="H40" i="7"/>
  <c r="H41" i="7"/>
  <c r="K41" i="7"/>
  <c r="H42" i="7"/>
  <c r="K42" i="7"/>
  <c r="H43" i="7"/>
  <c r="K43" i="7"/>
  <c r="H44" i="7"/>
  <c r="K44" i="7"/>
  <c r="H45" i="7"/>
  <c r="K45" i="7"/>
  <c r="H46" i="7"/>
  <c r="K46" i="7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B2" i="7"/>
  <c r="B2" i="5"/>
  <c r="B2" i="3"/>
  <c r="C59" i="7"/>
  <c r="G51" i="7"/>
  <c r="C50" i="7"/>
  <c r="I46" i="7"/>
  <c r="L46" i="7"/>
  <c r="I45" i="7"/>
  <c r="L45" i="7"/>
  <c r="I44" i="7"/>
  <c r="L44" i="7"/>
  <c r="I43" i="7"/>
  <c r="L43" i="7"/>
  <c r="I42" i="7"/>
  <c r="L42" i="7"/>
  <c r="I41" i="7"/>
  <c r="L41" i="7"/>
  <c r="I40" i="7"/>
  <c r="L40" i="7"/>
  <c r="I39" i="7"/>
  <c r="L39" i="7"/>
  <c r="I38" i="7"/>
  <c r="L38" i="7"/>
  <c r="I37" i="7"/>
  <c r="L37" i="7"/>
  <c r="I36" i="7"/>
  <c r="L36" i="7"/>
  <c r="I35" i="7"/>
  <c r="L35" i="7"/>
  <c r="I34" i="7"/>
  <c r="L34" i="7"/>
  <c r="K34" i="7"/>
  <c r="I33" i="7"/>
  <c r="L33" i="7"/>
  <c r="I32" i="7"/>
  <c r="L32" i="7"/>
  <c r="I31" i="7"/>
  <c r="L31" i="7"/>
  <c r="I30" i="7"/>
  <c r="L30" i="7"/>
  <c r="I29" i="7"/>
  <c r="I28" i="7"/>
  <c r="L28" i="7"/>
  <c r="I27" i="7"/>
  <c r="L27" i="7"/>
  <c r="I26" i="7"/>
  <c r="L26" i="7"/>
  <c r="I25" i="7"/>
  <c r="L24" i="7"/>
  <c r="K24" i="7"/>
  <c r="I24" i="7"/>
  <c r="C23" i="7"/>
  <c r="C8" i="7"/>
  <c r="K33" i="7"/>
  <c r="G52" i="7"/>
  <c r="H52" i="7"/>
  <c r="L29" i="7"/>
  <c r="D11" i="3"/>
  <c r="G55" i="7"/>
  <c r="D13" i="3"/>
  <c r="G53" i="7"/>
  <c r="H53" i="7"/>
  <c r="G54" i="7"/>
  <c r="H51" i="7"/>
  <c r="K29" i="3"/>
  <c r="K27" i="3"/>
  <c r="K33" i="3"/>
  <c r="K28" i="3"/>
  <c r="K34" i="3"/>
  <c r="K26" i="3"/>
  <c r="N26" i="3"/>
  <c r="K41" i="3"/>
  <c r="B1" i="3"/>
  <c r="K40" i="3"/>
  <c r="K32" i="3"/>
  <c r="K47" i="3"/>
  <c r="K39" i="3"/>
  <c r="K31" i="3"/>
  <c r="K46" i="3"/>
  <c r="K38" i="3"/>
  <c r="K45" i="3"/>
  <c r="K37" i="3"/>
  <c r="K44" i="3"/>
  <c r="K36" i="3"/>
  <c r="K40" i="7"/>
  <c r="K43" i="3"/>
  <c r="K35" i="3"/>
  <c r="K42" i="3"/>
  <c r="B1" i="5"/>
  <c r="B1" i="7"/>
  <c r="H55" i="7"/>
  <c r="U5" i="5"/>
  <c r="V5" i="5"/>
  <c r="H54" i="7"/>
  <c r="G37" i="3"/>
  <c r="W5" i="5"/>
  <c r="G44" i="3"/>
  <c r="G47" i="3"/>
  <c r="G35" i="3"/>
  <c r="G39" i="3"/>
  <c r="G42" i="3"/>
  <c r="G40" i="3"/>
  <c r="G34" i="3"/>
  <c r="G45" i="3"/>
  <c r="G38" i="3"/>
  <c r="G43" i="3"/>
  <c r="G36" i="3"/>
  <c r="G46" i="3"/>
  <c r="G41" i="3"/>
  <c r="G33" i="3"/>
  <c r="X5" i="5"/>
  <c r="P77" i="5"/>
  <c r="J77" i="5"/>
  <c r="P108" i="5"/>
  <c r="Q108" i="5"/>
  <c r="P109" i="5"/>
  <c r="P115" i="5"/>
  <c r="J115" i="5"/>
  <c r="P145" i="5"/>
  <c r="Q145" i="5"/>
  <c r="P123" i="5"/>
  <c r="J123" i="5"/>
  <c r="P167" i="5"/>
  <c r="J167" i="5"/>
  <c r="P14" i="5"/>
  <c r="J14" i="5"/>
  <c r="P29" i="5"/>
  <c r="Q29" i="5"/>
  <c r="R29" i="5"/>
  <c r="P53" i="5"/>
  <c r="Q53" i="5"/>
  <c r="R53" i="5"/>
  <c r="P139" i="5"/>
  <c r="J139" i="5"/>
  <c r="P70" i="5"/>
  <c r="J70" i="5"/>
  <c r="P32" i="5"/>
  <c r="Q32" i="5"/>
  <c r="P178" i="5"/>
  <c r="J178" i="5"/>
  <c r="P168" i="5"/>
  <c r="J168" i="5"/>
  <c r="P99" i="5"/>
  <c r="J99" i="5"/>
  <c r="P159" i="5"/>
  <c r="Q159" i="5"/>
  <c r="P23" i="5"/>
  <c r="Q23" i="5"/>
  <c r="P52" i="5"/>
  <c r="Q52" i="5"/>
  <c r="P105" i="5"/>
  <c r="P157" i="5"/>
  <c r="J157" i="5"/>
  <c r="P47" i="5"/>
  <c r="J47" i="5"/>
  <c r="P166" i="5"/>
  <c r="Q166" i="5"/>
  <c r="R166" i="5"/>
  <c r="P165" i="5"/>
  <c r="J165" i="5"/>
  <c r="P24" i="5"/>
  <c r="J24" i="5"/>
  <c r="P121" i="5"/>
  <c r="Q121" i="5"/>
  <c r="P27" i="5"/>
  <c r="Q27" i="5"/>
  <c r="P41" i="5"/>
  <c r="J41" i="5"/>
  <c r="P143" i="5"/>
  <c r="Q143" i="5"/>
  <c r="P144" i="5"/>
  <c r="J144" i="5"/>
  <c r="P45" i="5"/>
  <c r="Q45" i="5"/>
  <c r="P18" i="5"/>
  <c r="J18" i="5"/>
  <c r="P180" i="5"/>
  <c r="Q180" i="5"/>
  <c r="P66" i="5"/>
  <c r="Q66" i="5"/>
  <c r="K66" i="5"/>
  <c r="P128" i="5"/>
  <c r="J128" i="5"/>
  <c r="P78" i="5"/>
  <c r="J78" i="5"/>
  <c r="P56" i="5"/>
  <c r="Q56" i="5"/>
  <c r="P150" i="5"/>
  <c r="Q150" i="5"/>
  <c r="P82" i="5"/>
  <c r="J82" i="5"/>
  <c r="P152" i="5"/>
  <c r="J152" i="5"/>
  <c r="P61" i="5"/>
  <c r="Q61" i="5"/>
  <c r="P83" i="5"/>
  <c r="Q83" i="5"/>
  <c r="K83" i="5"/>
  <c r="P132" i="5"/>
  <c r="Q132" i="5"/>
  <c r="P50" i="5"/>
  <c r="J50" i="5"/>
  <c r="P112" i="5"/>
  <c r="Q112" i="5"/>
  <c r="R112" i="5"/>
  <c r="P62" i="5"/>
  <c r="Q62" i="5"/>
  <c r="R62" i="5"/>
  <c r="P156" i="5"/>
  <c r="J156" i="5"/>
  <c r="P65" i="5"/>
  <c r="Q65" i="5"/>
  <c r="P68" i="5"/>
  <c r="Q68" i="5"/>
  <c r="K68" i="5"/>
  <c r="P147" i="5"/>
  <c r="Q147" i="5"/>
  <c r="P39" i="5"/>
  <c r="J39" i="5"/>
  <c r="P95" i="5"/>
  <c r="Q95" i="5"/>
  <c r="K95" i="5"/>
  <c r="P160" i="5"/>
  <c r="Q160" i="5"/>
  <c r="K160" i="5"/>
  <c r="P151" i="5"/>
  <c r="J151" i="5"/>
  <c r="P134" i="5"/>
  <c r="J134" i="5"/>
  <c r="P122" i="5"/>
  <c r="Q122" i="5"/>
  <c r="P138" i="5"/>
  <c r="Q138" i="5"/>
  <c r="P140" i="5"/>
  <c r="P136" i="5"/>
  <c r="J136" i="5"/>
  <c r="P93" i="5"/>
  <c r="P30" i="5"/>
  <c r="Q30" i="5"/>
  <c r="K30" i="5"/>
  <c r="P181" i="5"/>
  <c r="P21" i="5"/>
  <c r="Q21" i="5"/>
  <c r="K21" i="5"/>
  <c r="P129" i="5"/>
  <c r="Q129" i="5"/>
  <c r="R129" i="5"/>
  <c r="P19" i="5"/>
  <c r="Q19" i="5"/>
  <c r="K19" i="5"/>
  <c r="P48" i="5"/>
  <c r="Q48" i="5"/>
  <c r="K48" i="5"/>
  <c r="P141" i="5"/>
  <c r="P37" i="5"/>
  <c r="Q37" i="5"/>
  <c r="R37" i="5"/>
  <c r="P124" i="5"/>
  <c r="P20" i="5"/>
  <c r="J20" i="5"/>
  <c r="P120" i="5"/>
  <c r="Q120" i="5"/>
  <c r="P59" i="5"/>
  <c r="Q59" i="5"/>
  <c r="P63" i="5"/>
  <c r="Q63" i="5"/>
  <c r="K63" i="5"/>
  <c r="P38" i="5"/>
  <c r="Q38" i="5"/>
  <c r="R38" i="5"/>
  <c r="P164" i="5"/>
  <c r="Q164" i="5"/>
  <c r="K164" i="5"/>
  <c r="P85" i="5"/>
  <c r="Q85" i="5"/>
  <c r="K85" i="5"/>
  <c r="P114" i="5"/>
  <c r="Q114" i="5"/>
  <c r="P81" i="5"/>
  <c r="Q81" i="5"/>
  <c r="R81" i="5"/>
  <c r="P177" i="5"/>
  <c r="J177" i="5"/>
  <c r="P17" i="5"/>
  <c r="J17" i="5"/>
  <c r="P126" i="5"/>
  <c r="Q126" i="5"/>
  <c r="K126" i="5"/>
  <c r="P101" i="5"/>
  <c r="P92" i="5"/>
  <c r="Q92" i="5"/>
  <c r="P40" i="5"/>
  <c r="Q40" i="5"/>
  <c r="P31" i="5"/>
  <c r="Q31" i="5"/>
  <c r="R31" i="5"/>
  <c r="P79" i="5"/>
  <c r="J79" i="5"/>
  <c r="P102" i="5"/>
  <c r="P148" i="5"/>
  <c r="Q148" i="5"/>
  <c r="K148" i="5"/>
  <c r="P57" i="5"/>
  <c r="Q57" i="5"/>
  <c r="K57" i="5"/>
  <c r="P98" i="5"/>
  <c r="Q98" i="5"/>
  <c r="K98" i="5"/>
  <c r="P55" i="5"/>
  <c r="Q55" i="5"/>
  <c r="R55" i="5"/>
  <c r="P176" i="5"/>
  <c r="J176" i="5"/>
  <c r="P161" i="5"/>
  <c r="Q161" i="5"/>
  <c r="P110" i="5"/>
  <c r="Q110" i="5"/>
  <c r="P73" i="5"/>
  <c r="J73" i="5"/>
  <c r="P69" i="5"/>
  <c r="Q69" i="5"/>
  <c r="P94" i="5"/>
  <c r="Q94" i="5"/>
  <c r="R94" i="5"/>
  <c r="P173" i="5"/>
  <c r="J173" i="5"/>
  <c r="P153" i="5"/>
  <c r="Q153" i="5"/>
  <c r="R153" i="5"/>
  <c r="P58" i="5"/>
  <c r="P169" i="5"/>
  <c r="Q169" i="5"/>
  <c r="K169" i="5"/>
  <c r="P54" i="5"/>
  <c r="Q54" i="5"/>
  <c r="R54" i="5"/>
  <c r="P16" i="5"/>
  <c r="Q16" i="5"/>
  <c r="R16" i="5"/>
  <c r="P106" i="5"/>
  <c r="Q106" i="5"/>
  <c r="R106" i="5"/>
  <c r="P25" i="5"/>
  <c r="Q25" i="5"/>
  <c r="P111" i="5"/>
  <c r="Q111" i="5"/>
  <c r="P34" i="5"/>
  <c r="J34" i="5"/>
  <c r="P116" i="5"/>
  <c r="P149" i="5"/>
  <c r="Q149" i="5"/>
  <c r="R149" i="5"/>
  <c r="P162" i="5"/>
  <c r="Q162" i="5"/>
  <c r="K162" i="5"/>
  <c r="P26" i="5"/>
  <c r="Q26" i="5"/>
  <c r="R26" i="5"/>
  <c r="P96" i="5"/>
  <c r="Q96" i="5"/>
  <c r="K96" i="5"/>
  <c r="P125" i="5"/>
  <c r="Q125" i="5"/>
  <c r="K125" i="5"/>
  <c r="P174" i="5"/>
  <c r="Q174" i="5"/>
  <c r="R174" i="5"/>
  <c r="P46" i="5"/>
  <c r="Q46" i="5"/>
  <c r="K46" i="5"/>
  <c r="P49" i="5"/>
  <c r="Q49" i="5"/>
  <c r="P15" i="5"/>
  <c r="Q15" i="5"/>
  <c r="P76" i="5"/>
  <c r="Q76" i="5"/>
  <c r="P97" i="5"/>
  <c r="J97" i="5"/>
  <c r="P104" i="5"/>
  <c r="Q104" i="5"/>
  <c r="R104" i="5"/>
  <c r="P135" i="5"/>
  <c r="P118" i="5"/>
  <c r="Q118" i="5"/>
  <c r="R118" i="5"/>
  <c r="P171" i="5"/>
  <c r="J171" i="5"/>
  <c r="P113" i="5"/>
  <c r="Q113" i="5"/>
  <c r="P90" i="5"/>
  <c r="Q90" i="5"/>
  <c r="K90" i="5"/>
  <c r="P170" i="5"/>
  <c r="Q170" i="5"/>
  <c r="R170" i="5"/>
  <c r="P28" i="5"/>
  <c r="Q28" i="5"/>
  <c r="K28" i="5"/>
  <c r="P127" i="5"/>
  <c r="Q127" i="5"/>
  <c r="K127" i="5"/>
  <c r="P51" i="5"/>
  <c r="Q51" i="5"/>
  <c r="R51" i="5"/>
  <c r="P36" i="5"/>
  <c r="Q36" i="5"/>
  <c r="K36" i="5"/>
  <c r="P100" i="5"/>
  <c r="Q100" i="5"/>
  <c r="K100" i="5"/>
  <c r="P131" i="5"/>
  <c r="Q131" i="5"/>
  <c r="R131" i="5"/>
  <c r="P146" i="5"/>
  <c r="Q146" i="5"/>
  <c r="R146" i="5"/>
  <c r="P179" i="5"/>
  <c r="Q179" i="5"/>
  <c r="R179" i="5"/>
  <c r="P80" i="5"/>
  <c r="Q80" i="5"/>
  <c r="P103" i="5"/>
  <c r="Q103" i="5"/>
  <c r="R103" i="5"/>
  <c r="P158" i="5"/>
  <c r="Q158" i="5"/>
  <c r="R158" i="5"/>
  <c r="P22" i="5"/>
  <c r="Q22" i="5"/>
  <c r="R22" i="5"/>
  <c r="P60" i="5"/>
  <c r="J60" i="5"/>
  <c r="P71" i="5"/>
  <c r="Q71" i="5"/>
  <c r="R71" i="5"/>
  <c r="P35" i="5"/>
  <c r="Q35" i="5"/>
  <c r="R35" i="5"/>
  <c r="P88" i="5"/>
  <c r="Q88" i="5"/>
  <c r="R88" i="5"/>
  <c r="P117" i="5"/>
  <c r="Q117" i="5"/>
  <c r="K117" i="5"/>
  <c r="P182" i="5"/>
  <c r="Q182" i="5"/>
  <c r="R182" i="5"/>
  <c r="P74" i="5"/>
  <c r="Q74" i="5"/>
  <c r="R74" i="5"/>
  <c r="P33" i="5"/>
  <c r="Q33" i="5"/>
  <c r="R33" i="5"/>
  <c r="P183" i="5"/>
  <c r="Q183" i="5"/>
  <c r="R183" i="5"/>
  <c r="P154" i="5"/>
  <c r="Q154" i="5"/>
  <c r="K154" i="5"/>
  <c r="P42" i="5"/>
  <c r="Q42" i="5"/>
  <c r="R42" i="5"/>
  <c r="P137" i="5"/>
  <c r="Q137" i="5"/>
  <c r="K137" i="5"/>
  <c r="P67" i="5"/>
  <c r="J67" i="5"/>
  <c r="P133" i="5"/>
  <c r="J133" i="5"/>
  <c r="P84" i="5"/>
  <c r="J84" i="5"/>
  <c r="P107" i="5"/>
  <c r="Q107" i="5"/>
  <c r="R107" i="5"/>
  <c r="P130" i="5"/>
  <c r="Q130" i="5"/>
  <c r="R130" i="5"/>
  <c r="P163" i="5"/>
  <c r="J163" i="5"/>
  <c r="P64" i="5"/>
  <c r="Q64" i="5"/>
  <c r="R64" i="5"/>
  <c r="P75" i="5"/>
  <c r="J75" i="5"/>
  <c r="P142" i="5"/>
  <c r="Q142" i="5"/>
  <c r="R142" i="5"/>
  <c r="P175" i="5"/>
  <c r="Q175" i="5"/>
  <c r="R175" i="5"/>
  <c r="P172" i="5"/>
  <c r="Q172" i="5"/>
  <c r="R172" i="5"/>
  <c r="P44" i="5"/>
  <c r="Q44" i="5"/>
  <c r="K44" i="5"/>
  <c r="P43" i="5"/>
  <c r="Q43" i="5"/>
  <c r="R43" i="5"/>
  <c r="P72" i="5"/>
  <c r="Q72" i="5"/>
  <c r="K72" i="5"/>
  <c r="P89" i="5"/>
  <c r="Q89" i="5"/>
  <c r="K89" i="5"/>
  <c r="P87" i="5"/>
  <c r="J87" i="5"/>
  <c r="P86" i="5"/>
  <c r="Q86" i="5"/>
  <c r="R86" i="5"/>
  <c r="P155" i="5"/>
  <c r="P91" i="5"/>
  <c r="Q91" i="5"/>
  <c r="R91" i="5"/>
  <c r="P119" i="5"/>
  <c r="Q77" i="5"/>
  <c r="K77" i="5"/>
  <c r="J68" i="5"/>
  <c r="J27" i="5"/>
  <c r="Q109" i="5"/>
  <c r="J109" i="5"/>
  <c r="Q178" i="5"/>
  <c r="R178" i="5"/>
  <c r="J150" i="5"/>
  <c r="J159" i="5"/>
  <c r="R45" i="5"/>
  <c r="L45" i="5"/>
  <c r="R83" i="5"/>
  <c r="R161" i="5"/>
  <c r="R65" i="5"/>
  <c r="R114" i="5"/>
  <c r="R61" i="5"/>
  <c r="R143" i="5"/>
  <c r="R76" i="5"/>
  <c r="R111" i="5"/>
  <c r="R69" i="5"/>
  <c r="R40" i="5"/>
  <c r="R59" i="5"/>
  <c r="R15" i="5"/>
  <c r="S15" i="5"/>
  <c r="M15" i="5" s="1"/>
  <c r="R25" i="5"/>
  <c r="R92" i="5"/>
  <c r="R120" i="5"/>
  <c r="R147" i="5"/>
  <c r="R49" i="5"/>
  <c r="R110" i="5"/>
  <c r="R56" i="5"/>
  <c r="R32" i="5"/>
  <c r="R160" i="5"/>
  <c r="J160" i="5"/>
  <c r="R30" i="5"/>
  <c r="Q128" i="5"/>
  <c r="R128" i="5"/>
  <c r="S128" i="5"/>
  <c r="M128" i="5"/>
  <c r="Q156" i="5"/>
  <c r="R156" i="5"/>
  <c r="J30" i="5"/>
  <c r="R68" i="5"/>
  <c r="R98" i="5"/>
  <c r="J65" i="5"/>
  <c r="Q14" i="5"/>
  <c r="R14" i="5"/>
  <c r="R169" i="5"/>
  <c r="R164" i="5"/>
  <c r="K146" i="5"/>
  <c r="K74" i="5"/>
  <c r="Q173" i="5"/>
  <c r="R173" i="5"/>
  <c r="R150" i="5"/>
  <c r="K150" i="5"/>
  <c r="R57" i="5"/>
  <c r="K59" i="5"/>
  <c r="Q20" i="5"/>
  <c r="R20" i="5"/>
  <c r="S20" i="5"/>
  <c r="M20" i="5"/>
  <c r="Q99" i="5"/>
  <c r="R99" i="5"/>
  <c r="Q41" i="5"/>
  <c r="R41" i="5"/>
  <c r="J147" i="5"/>
  <c r="R127" i="5"/>
  <c r="K65" i="5"/>
  <c r="Q82" i="5"/>
  <c r="R82" i="5"/>
  <c r="J180" i="5"/>
  <c r="Q78" i="5"/>
  <c r="R78" i="5"/>
  <c r="J38" i="5"/>
  <c r="K81" i="5"/>
  <c r="J112" i="5"/>
  <c r="J98" i="5"/>
  <c r="Q165" i="5"/>
  <c r="K165" i="5"/>
  <c r="J108" i="5"/>
  <c r="J37" i="5"/>
  <c r="J83" i="5"/>
  <c r="R19" i="5"/>
  <c r="J19" i="5"/>
  <c r="R21" i="5"/>
  <c r="R48" i="5"/>
  <c r="L48" i="5"/>
  <c r="R85" i="5"/>
  <c r="R148" i="5"/>
  <c r="J61" i="5"/>
  <c r="K45" i="5"/>
  <c r="K40" i="5"/>
  <c r="J85" i="5"/>
  <c r="K106" i="5"/>
  <c r="R66" i="5"/>
  <c r="J48" i="5"/>
  <c r="R28" i="5"/>
  <c r="Q79" i="5"/>
  <c r="K79" i="5"/>
  <c r="J132" i="5"/>
  <c r="K153" i="5"/>
  <c r="J62" i="5"/>
  <c r="Q47" i="5"/>
  <c r="K47" i="5"/>
  <c r="K37" i="5"/>
  <c r="K69" i="5"/>
  <c r="J106" i="5"/>
  <c r="Q17" i="5"/>
  <c r="K17" i="5"/>
  <c r="R117" i="5"/>
  <c r="Q144" i="5"/>
  <c r="J158" i="5"/>
  <c r="J74" i="5"/>
  <c r="R159" i="5"/>
  <c r="K159" i="5"/>
  <c r="Q171" i="5"/>
  <c r="K171" i="5"/>
  <c r="J23" i="5"/>
  <c r="J103" i="5"/>
  <c r="Q134" i="5"/>
  <c r="R134" i="5"/>
  <c r="S134" i="5"/>
  <c r="M134" i="5"/>
  <c r="J45" i="5"/>
  <c r="R125" i="5"/>
  <c r="J56" i="5"/>
  <c r="J121" i="5"/>
  <c r="R36" i="5"/>
  <c r="J36" i="5"/>
  <c r="J145" i="5"/>
  <c r="Q136" i="5"/>
  <c r="R136" i="5"/>
  <c r="R63" i="5"/>
  <c r="J127" i="5"/>
  <c r="Q18" i="5"/>
  <c r="K18" i="5"/>
  <c r="J32" i="5"/>
  <c r="K91" i="5"/>
  <c r="K111" i="5"/>
  <c r="J117" i="5"/>
  <c r="J21" i="5"/>
  <c r="K42" i="5"/>
  <c r="K32" i="5"/>
  <c r="J131" i="5"/>
  <c r="J81" i="5"/>
  <c r="J174" i="5"/>
  <c r="J111" i="5"/>
  <c r="K149" i="5"/>
  <c r="K174" i="5"/>
  <c r="K158" i="5"/>
  <c r="K53" i="5"/>
  <c r="K131" i="5"/>
  <c r="K86" i="5"/>
  <c r="J149" i="5"/>
  <c r="J53" i="5"/>
  <c r="Q115" i="5"/>
  <c r="Q168" i="5"/>
  <c r="K168" i="5"/>
  <c r="R72" i="5"/>
  <c r="R126" i="5"/>
  <c r="J146" i="5"/>
  <c r="Q176" i="5"/>
  <c r="K176" i="5"/>
  <c r="J126" i="5"/>
  <c r="R162" i="5"/>
  <c r="Q75" i="5"/>
  <c r="K75" i="5"/>
  <c r="K51" i="5"/>
  <c r="K172" i="5"/>
  <c r="R77" i="5"/>
  <c r="J25" i="5"/>
  <c r="J161" i="5"/>
  <c r="R121" i="5"/>
  <c r="K121" i="5"/>
  <c r="R145" i="5"/>
  <c r="K145" i="5"/>
  <c r="K166" i="5"/>
  <c r="J162" i="5"/>
  <c r="K31" i="5"/>
  <c r="J42" i="5"/>
  <c r="R90" i="5"/>
  <c r="J28" i="5"/>
  <c r="Q73" i="5"/>
  <c r="K73" i="5"/>
  <c r="Q139" i="5"/>
  <c r="R139" i="5"/>
  <c r="K29" i="5"/>
  <c r="K147" i="5"/>
  <c r="Q67" i="5"/>
  <c r="R67" i="5"/>
  <c r="S67" i="5"/>
  <c r="M67" i="5" s="1"/>
  <c r="R108" i="5"/>
  <c r="K108" i="5"/>
  <c r="J69" i="5"/>
  <c r="Q84" i="5"/>
  <c r="R84" i="5"/>
  <c r="Q50" i="5"/>
  <c r="Q70" i="5"/>
  <c r="R95" i="5"/>
  <c r="R46" i="5"/>
  <c r="Q167" i="5"/>
  <c r="J57" i="5"/>
  <c r="K52" i="5"/>
  <c r="R52" i="5"/>
  <c r="R122" i="5"/>
  <c r="K122" i="5"/>
  <c r="J52" i="5"/>
  <c r="Q152" i="5"/>
  <c r="Q157" i="5"/>
  <c r="R157" i="5"/>
  <c r="J166" i="5"/>
  <c r="J54" i="5"/>
  <c r="J95" i="5"/>
  <c r="K143" i="5"/>
  <c r="K54" i="5"/>
  <c r="J138" i="5"/>
  <c r="J122" i="5"/>
  <c r="J164" i="5"/>
  <c r="J29" i="5"/>
  <c r="K38" i="5"/>
  <c r="J143" i="5"/>
  <c r="Q151" i="5"/>
  <c r="R27" i="5"/>
  <c r="K27" i="5"/>
  <c r="R132" i="5"/>
  <c r="K132" i="5"/>
  <c r="R180" i="5"/>
  <c r="K180" i="5"/>
  <c r="R138" i="5"/>
  <c r="K138" i="5"/>
  <c r="K104" i="5"/>
  <c r="K35" i="5"/>
  <c r="K183" i="5"/>
  <c r="R100" i="5"/>
  <c r="J80" i="5"/>
  <c r="J182" i="5"/>
  <c r="J90" i="5"/>
  <c r="J148" i="5"/>
  <c r="J100" i="5"/>
  <c r="J51" i="5"/>
  <c r="J105" i="5"/>
  <c r="Q105" i="5"/>
  <c r="Q39" i="5"/>
  <c r="K88" i="5"/>
  <c r="J110" i="5"/>
  <c r="J66" i="5"/>
  <c r="K110" i="5"/>
  <c r="J113" i="5"/>
  <c r="Q123" i="5"/>
  <c r="K56" i="5"/>
  <c r="K92" i="5"/>
  <c r="J92" i="5"/>
  <c r="Q34" i="5"/>
  <c r="K34" i="5"/>
  <c r="Q24" i="5"/>
  <c r="J120" i="5"/>
  <c r="J114" i="5"/>
  <c r="K112" i="5"/>
  <c r="R44" i="5"/>
  <c r="K129" i="5"/>
  <c r="K161" i="5"/>
  <c r="K62" i="5"/>
  <c r="J40" i="5"/>
  <c r="K94" i="5"/>
  <c r="K114" i="5"/>
  <c r="J140" i="5"/>
  <c r="Q140" i="5"/>
  <c r="K170" i="5"/>
  <c r="K120" i="5"/>
  <c r="J153" i="5"/>
  <c r="J63" i="5"/>
  <c r="J129" i="5"/>
  <c r="Q141" i="5"/>
  <c r="J141" i="5"/>
  <c r="J181" i="5"/>
  <c r="Q181" i="5"/>
  <c r="J31" i="5"/>
  <c r="J94" i="5"/>
  <c r="Q102" i="5"/>
  <c r="J102" i="5"/>
  <c r="K55" i="5"/>
  <c r="J93" i="5"/>
  <c r="Q93" i="5"/>
  <c r="K16" i="5"/>
  <c r="K103" i="5"/>
  <c r="K182" i="5"/>
  <c r="K15" i="5"/>
  <c r="K61" i="5"/>
  <c r="J183" i="5"/>
  <c r="R137" i="5"/>
  <c r="K76" i="5"/>
  <c r="J55" i="5"/>
  <c r="Q177" i="5"/>
  <c r="J59" i="5"/>
  <c r="Q58" i="5"/>
  <c r="J58" i="5"/>
  <c r="Q124" i="5"/>
  <c r="J124" i="5"/>
  <c r="J35" i="5"/>
  <c r="Q101" i="5"/>
  <c r="J101" i="5"/>
  <c r="R89" i="5"/>
  <c r="J16" i="5"/>
  <c r="J172" i="5"/>
  <c r="K179" i="5"/>
  <c r="J179" i="5"/>
  <c r="J76" i="5"/>
  <c r="J137" i="5"/>
  <c r="J89" i="5"/>
  <c r="J169" i="5"/>
  <c r="K64" i="5"/>
  <c r="R154" i="5"/>
  <c r="K43" i="5"/>
  <c r="J64" i="5"/>
  <c r="J88" i="5"/>
  <c r="J118" i="5"/>
  <c r="J125" i="5"/>
  <c r="Q87" i="5"/>
  <c r="J154" i="5"/>
  <c r="K118" i="5"/>
  <c r="K142" i="5"/>
  <c r="J104" i="5"/>
  <c r="J72" i="5"/>
  <c r="J46" i="5"/>
  <c r="K107" i="5"/>
  <c r="K130" i="5"/>
  <c r="J15" i="5"/>
  <c r="J86" i="5"/>
  <c r="J142" i="5"/>
  <c r="J175" i="5"/>
  <c r="K22" i="5"/>
  <c r="R96" i="5"/>
  <c r="J170" i="5"/>
  <c r="J22" i="5"/>
  <c r="J91" i="5"/>
  <c r="J96" i="5"/>
  <c r="Q97" i="5"/>
  <c r="K97" i="5"/>
  <c r="J44" i="5"/>
  <c r="J43" i="5"/>
  <c r="K175" i="5"/>
  <c r="K26" i="5"/>
  <c r="K33" i="5"/>
  <c r="J71" i="5"/>
  <c r="Q163" i="5"/>
  <c r="K163" i="5"/>
  <c r="K49" i="5"/>
  <c r="J130" i="5"/>
  <c r="K25" i="5"/>
  <c r="J49" i="5"/>
  <c r="J116" i="5"/>
  <c r="Q116" i="5"/>
  <c r="K71" i="5"/>
  <c r="J26" i="5"/>
  <c r="J107" i="5"/>
  <c r="Q133" i="5"/>
  <c r="J119" i="5"/>
  <c r="Q119" i="5"/>
  <c r="Q60" i="5"/>
  <c r="K60" i="5"/>
  <c r="J135" i="5"/>
  <c r="Q135" i="5"/>
  <c r="J33" i="5"/>
  <c r="Q155" i="5"/>
  <c r="J155" i="5"/>
  <c r="R113" i="5"/>
  <c r="K113" i="5"/>
  <c r="K128" i="5"/>
  <c r="R80" i="5"/>
  <c r="K80" i="5"/>
  <c r="K23" i="5"/>
  <c r="R23" i="5"/>
  <c r="R109" i="5"/>
  <c r="K109" i="5"/>
  <c r="S106" i="5"/>
  <c r="M106" i="5" s="1"/>
  <c r="L106" i="5"/>
  <c r="S103" i="5"/>
  <c r="M103" i="5" s="1"/>
  <c r="L103" i="5"/>
  <c r="S31" i="5"/>
  <c r="M31" i="5" s="1"/>
  <c r="L31" i="5"/>
  <c r="S54" i="5"/>
  <c r="M54" i="5"/>
  <c r="L54" i="5"/>
  <c r="S29" i="5"/>
  <c r="M29" i="5"/>
  <c r="L29" i="5"/>
  <c r="S22" i="5"/>
  <c r="M22" i="5" s="1"/>
  <c r="L22" i="5"/>
  <c r="S51" i="5"/>
  <c r="M51" i="5"/>
  <c r="L51" i="5"/>
  <c r="S81" i="5"/>
  <c r="M81" i="5" s="1"/>
  <c r="L81" i="5"/>
  <c r="S142" i="5"/>
  <c r="M142" i="5"/>
  <c r="L142" i="5"/>
  <c r="S172" i="5"/>
  <c r="M172" i="5" s="1"/>
  <c r="L172" i="5"/>
  <c r="S43" i="5"/>
  <c r="M43" i="5" s="1"/>
  <c r="L43" i="5"/>
  <c r="S55" i="5"/>
  <c r="M55" i="5" s="1"/>
  <c r="L55" i="5"/>
  <c r="S62" i="5"/>
  <c r="M62" i="5" s="1"/>
  <c r="L62" i="5"/>
  <c r="S26" i="5"/>
  <c r="M26" i="5" s="1"/>
  <c r="L26" i="5"/>
  <c r="S53" i="5"/>
  <c r="M53" i="5" s="1"/>
  <c r="L53" i="5"/>
  <c r="S42" i="5"/>
  <c r="M42" i="5" s="1"/>
  <c r="L42" i="5"/>
  <c r="S35" i="5"/>
  <c r="M35" i="5" s="1"/>
  <c r="L35" i="5"/>
  <c r="S131" i="5"/>
  <c r="M131" i="5" s="1"/>
  <c r="L131" i="5"/>
  <c r="S158" i="5"/>
  <c r="M158" i="5" s="1"/>
  <c r="L158" i="5"/>
  <c r="S166" i="5"/>
  <c r="M166" i="5" s="1"/>
  <c r="L166" i="5"/>
  <c r="S149" i="5"/>
  <c r="M149" i="5" s="1"/>
  <c r="L149" i="5"/>
  <c r="S112" i="5"/>
  <c r="M112" i="5" s="1"/>
  <c r="L112" i="5"/>
  <c r="S16" i="5"/>
  <c r="M16" i="5" s="1"/>
  <c r="L16" i="5"/>
  <c r="S153" i="5"/>
  <c r="M153" i="5" s="1"/>
  <c r="L153" i="5"/>
  <c r="S130" i="5"/>
  <c r="M130" i="5" s="1"/>
  <c r="L130" i="5"/>
  <c r="S129" i="5"/>
  <c r="M129" i="5" s="1"/>
  <c r="L129" i="5"/>
  <c r="S88" i="5"/>
  <c r="M88" i="5" s="1"/>
  <c r="L88" i="5"/>
  <c r="L15" i="5"/>
  <c r="S64" i="5"/>
  <c r="M64" i="5" s="1"/>
  <c r="L64" i="5"/>
  <c r="S94" i="5"/>
  <c r="M94" i="5" s="1"/>
  <c r="L94" i="5"/>
  <c r="S37" i="5"/>
  <c r="M37" i="5" s="1"/>
  <c r="L37" i="5"/>
  <c r="S118" i="5"/>
  <c r="M118" i="5" s="1"/>
  <c r="L118" i="5"/>
  <c r="S146" i="5"/>
  <c r="M146" i="5" s="1"/>
  <c r="L146" i="5"/>
  <c r="S38" i="5"/>
  <c r="M38" i="5" s="1"/>
  <c r="L38" i="5"/>
  <c r="S175" i="5"/>
  <c r="M175" i="5" s="1"/>
  <c r="L175" i="5"/>
  <c r="S74" i="5"/>
  <c r="M74" i="5" s="1"/>
  <c r="L74" i="5"/>
  <c r="L65" i="5"/>
  <c r="S104" i="5"/>
  <c r="M104" i="5" s="1"/>
  <c r="L104" i="5"/>
  <c r="S33" i="5"/>
  <c r="M33" i="5" s="1"/>
  <c r="L33" i="5"/>
  <c r="S174" i="5"/>
  <c r="M174" i="5" s="1"/>
  <c r="L174" i="5"/>
  <c r="S170" i="5"/>
  <c r="M170" i="5"/>
  <c r="L170" i="5"/>
  <c r="S182" i="5"/>
  <c r="M182" i="5" s="1"/>
  <c r="L182" i="5"/>
  <c r="S161" i="5"/>
  <c r="M161" i="5"/>
  <c r="L161" i="5"/>
  <c r="S179" i="5"/>
  <c r="M179" i="5"/>
  <c r="L179" i="5"/>
  <c r="S107" i="5"/>
  <c r="M107" i="5" s="1"/>
  <c r="L107" i="5"/>
  <c r="S71" i="5"/>
  <c r="M71" i="5" s="1"/>
  <c r="L71" i="5"/>
  <c r="S183" i="5"/>
  <c r="M183" i="5" s="1"/>
  <c r="L183" i="5"/>
  <c r="S156" i="5"/>
  <c r="M156" i="5"/>
  <c r="L156" i="5"/>
  <c r="S91" i="5"/>
  <c r="M91" i="5"/>
  <c r="L91" i="5"/>
  <c r="S86" i="5"/>
  <c r="M86" i="5" s="1"/>
  <c r="L86" i="5"/>
  <c r="K178" i="5"/>
  <c r="S45" i="5"/>
  <c r="M45" i="5" s="1"/>
  <c r="L114" i="5"/>
  <c r="S114" i="5"/>
  <c r="M114" i="5" s="1"/>
  <c r="L61" i="5"/>
  <c r="S61" i="5"/>
  <c r="M61" i="5" s="1"/>
  <c r="L49" i="5"/>
  <c r="L41" i="5"/>
  <c r="S49" i="5"/>
  <c r="M49" i="5" s="1"/>
  <c r="S32" i="5"/>
  <c r="M32" i="5" s="1"/>
  <c r="L76" i="5"/>
  <c r="S160" i="5"/>
  <c r="M160" i="5" s="1"/>
  <c r="S14" i="5"/>
  <c r="M14" i="5" s="1"/>
  <c r="S69" i="5"/>
  <c r="M69" i="5" s="1"/>
  <c r="L143" i="5"/>
  <c r="L110" i="5"/>
  <c r="L83" i="5"/>
  <c r="L25" i="5"/>
  <c r="L150" i="5"/>
  <c r="S143" i="5"/>
  <c r="M143" i="5" s="1"/>
  <c r="S110" i="5"/>
  <c r="M110" i="5" s="1"/>
  <c r="S83" i="5"/>
  <c r="M83" i="5" s="1"/>
  <c r="S25" i="5"/>
  <c r="M25" i="5" s="1"/>
  <c r="S150" i="5"/>
  <c r="M150" i="5" s="1"/>
  <c r="L111" i="5"/>
  <c r="S111" i="5"/>
  <c r="M111" i="5"/>
  <c r="S41" i="5"/>
  <c r="M41" i="5" s="1"/>
  <c r="L147" i="5"/>
  <c r="S147" i="5"/>
  <c r="M147" i="5" s="1"/>
  <c r="L32" i="5"/>
  <c r="L40" i="5"/>
  <c r="S40" i="5"/>
  <c r="M40" i="5" s="1"/>
  <c r="S59" i="5"/>
  <c r="M59" i="5" s="1"/>
  <c r="L69" i="5"/>
  <c r="L59" i="5"/>
  <c r="S76" i="5"/>
  <c r="M76" i="5" s="1"/>
  <c r="L30" i="5"/>
  <c r="S30" i="5"/>
  <c r="M30" i="5" s="1"/>
  <c r="L56" i="5"/>
  <c r="S56" i="5"/>
  <c r="M56" i="5" s="1"/>
  <c r="L160" i="5"/>
  <c r="L92" i="5"/>
  <c r="S92" i="5"/>
  <c r="M92" i="5"/>
  <c r="S68" i="5"/>
  <c r="M68" i="5" s="1"/>
  <c r="L120" i="5"/>
  <c r="L148" i="5"/>
  <c r="S120" i="5"/>
  <c r="M120" i="5" s="1"/>
  <c r="L145" i="5"/>
  <c r="L14" i="5"/>
  <c r="L68" i="5"/>
  <c r="L164" i="5"/>
  <c r="K156" i="5"/>
  <c r="L85" i="5"/>
  <c r="L169" i="5"/>
  <c r="S169" i="5"/>
  <c r="M169" i="5" s="1"/>
  <c r="L98" i="5"/>
  <c r="S98" i="5"/>
  <c r="M98" i="5" s="1"/>
  <c r="K99" i="5"/>
  <c r="L99" i="5"/>
  <c r="S164" i="5"/>
  <c r="M164" i="5" s="1"/>
  <c r="K173" i="5"/>
  <c r="L28" i="5"/>
  <c r="L117" i="5"/>
  <c r="L82" i="5"/>
  <c r="S82" i="5"/>
  <c r="M82" i="5" s="1"/>
  <c r="K82" i="5"/>
  <c r="S28" i="5"/>
  <c r="M28" i="5"/>
  <c r="R79" i="5"/>
  <c r="S79" i="5"/>
  <c r="M79" i="5" s="1"/>
  <c r="L125" i="5"/>
  <c r="S125" i="5"/>
  <c r="M125" i="5" s="1"/>
  <c r="S127" i="5"/>
  <c r="M127" i="5" s="1"/>
  <c r="S117" i="5"/>
  <c r="M117" i="5" s="1"/>
  <c r="S145" i="5"/>
  <c r="M145" i="5"/>
  <c r="L57" i="5"/>
  <c r="S57" i="5"/>
  <c r="M57" i="5" s="1"/>
  <c r="S85" i="5"/>
  <c r="M85" i="5"/>
  <c r="K14" i="5"/>
  <c r="K20" i="5"/>
  <c r="S95" i="5"/>
  <c r="M95" i="5" s="1"/>
  <c r="L126" i="5"/>
  <c r="S126" i="5"/>
  <c r="M126" i="5" s="1"/>
  <c r="K41" i="5"/>
  <c r="R165" i="5"/>
  <c r="S165" i="5"/>
  <c r="M165" i="5"/>
  <c r="S99" i="5"/>
  <c r="M99" i="5" s="1"/>
  <c r="L108" i="5"/>
  <c r="L21" i="5"/>
  <c r="S21" i="5"/>
  <c r="M21" i="5"/>
  <c r="K136" i="5"/>
  <c r="L122" i="5"/>
  <c r="S122" i="5"/>
  <c r="M122" i="5"/>
  <c r="R47" i="5"/>
  <c r="S48" i="5"/>
  <c r="M48" i="5"/>
  <c r="S139" i="5"/>
  <c r="M139" i="5" s="1"/>
  <c r="L127" i="5"/>
  <c r="S108" i="5"/>
  <c r="M108" i="5"/>
  <c r="L78" i="5"/>
  <c r="S136" i="5"/>
  <c r="M136" i="5" s="1"/>
  <c r="S78" i="5"/>
  <c r="M78" i="5" s="1"/>
  <c r="L19" i="5"/>
  <c r="K78" i="5"/>
  <c r="S19" i="5"/>
  <c r="M19" i="5" s="1"/>
  <c r="L63" i="5"/>
  <c r="R73" i="5"/>
  <c r="S73" i="5"/>
  <c r="M73" i="5" s="1"/>
  <c r="S63" i="5"/>
  <c r="M63" i="5" s="1"/>
  <c r="S138" i="5"/>
  <c r="M138" i="5" s="1"/>
  <c r="L46" i="5"/>
  <c r="L36" i="5"/>
  <c r="S36" i="5"/>
  <c r="M36" i="5" s="1"/>
  <c r="L159" i="5"/>
  <c r="L66" i="5"/>
  <c r="S66" i="5"/>
  <c r="M66" i="5" s="1"/>
  <c r="L95" i="5"/>
  <c r="L138" i="5"/>
  <c r="R17" i="5"/>
  <c r="L17" i="5"/>
  <c r="S46" i="5"/>
  <c r="M46" i="5"/>
  <c r="S159" i="5"/>
  <c r="M159" i="5" s="1"/>
  <c r="S148" i="5"/>
  <c r="M148" i="5" s="1"/>
  <c r="L136" i="5"/>
  <c r="L77" i="5"/>
  <c r="L139" i="5"/>
  <c r="R75" i="5"/>
  <c r="S75" i="5"/>
  <c r="M75" i="5" s="1"/>
  <c r="R18" i="5"/>
  <c r="S18" i="5"/>
  <c r="M18" i="5"/>
  <c r="K134" i="5"/>
  <c r="K144" i="5"/>
  <c r="R144" i="5"/>
  <c r="L90" i="5"/>
  <c r="R171" i="5"/>
  <c r="S171" i="5"/>
  <c r="M171" i="5" s="1"/>
  <c r="S90" i="5"/>
  <c r="M90" i="5" s="1"/>
  <c r="L72" i="5"/>
  <c r="S72" i="5"/>
  <c r="M72" i="5" s="1"/>
  <c r="L100" i="5"/>
  <c r="S100" i="5"/>
  <c r="M100" i="5" s="1"/>
  <c r="R168" i="5"/>
  <c r="K139" i="5"/>
  <c r="L162" i="5"/>
  <c r="S162" i="5"/>
  <c r="M162" i="5"/>
  <c r="R115" i="5"/>
  <c r="K115" i="5"/>
  <c r="L84" i="5"/>
  <c r="S77" i="5"/>
  <c r="M77" i="5" s="1"/>
  <c r="S84" i="5"/>
  <c r="M84" i="5"/>
  <c r="R176" i="5"/>
  <c r="L176" i="5"/>
  <c r="L137" i="5"/>
  <c r="L27" i="5"/>
  <c r="S137" i="5"/>
  <c r="M137" i="5" s="1"/>
  <c r="S27" i="5"/>
  <c r="M27" i="5" s="1"/>
  <c r="L132" i="5"/>
  <c r="S132" i="5"/>
  <c r="M132" i="5" s="1"/>
  <c r="K84" i="5"/>
  <c r="L52" i="5"/>
  <c r="S52" i="5"/>
  <c r="M52" i="5"/>
  <c r="L121" i="5"/>
  <c r="L89" i="5"/>
  <c r="S121" i="5"/>
  <c r="M121" i="5"/>
  <c r="S89" i="5"/>
  <c r="M89" i="5" s="1"/>
  <c r="K67" i="5"/>
  <c r="L67" i="5"/>
  <c r="R70" i="5"/>
  <c r="K70" i="5"/>
  <c r="K50" i="5"/>
  <c r="R50" i="5"/>
  <c r="S180" i="5"/>
  <c r="M180" i="5" s="1"/>
  <c r="R34" i="5"/>
  <c r="L180" i="5"/>
  <c r="R167" i="5"/>
  <c r="K167" i="5"/>
  <c r="R152" i="5"/>
  <c r="K152" i="5"/>
  <c r="L157" i="5"/>
  <c r="S157" i="5"/>
  <c r="M157" i="5" s="1"/>
  <c r="K157" i="5"/>
  <c r="R151" i="5"/>
  <c r="K151" i="5"/>
  <c r="R97" i="5"/>
  <c r="S97" i="5"/>
  <c r="M97" i="5" s="1"/>
  <c r="K39" i="5"/>
  <c r="R39" i="5"/>
  <c r="L44" i="5"/>
  <c r="R105" i="5"/>
  <c r="K105" i="5"/>
  <c r="R123" i="5"/>
  <c r="K123" i="5"/>
  <c r="S44" i="5"/>
  <c r="M44" i="5"/>
  <c r="R24" i="5"/>
  <c r="K24" i="5"/>
  <c r="L96" i="5"/>
  <c r="S96" i="5"/>
  <c r="M96" i="5" s="1"/>
  <c r="L154" i="5"/>
  <c r="S154" i="5"/>
  <c r="M154" i="5"/>
  <c r="R140" i="5"/>
  <c r="K140" i="5"/>
  <c r="K124" i="5"/>
  <c r="R124" i="5"/>
  <c r="R181" i="5"/>
  <c r="K181" i="5"/>
  <c r="R58" i="5"/>
  <c r="K58" i="5"/>
  <c r="R102" i="5"/>
  <c r="K102" i="5"/>
  <c r="R141" i="5"/>
  <c r="K141" i="5"/>
  <c r="K177" i="5"/>
  <c r="R177" i="5"/>
  <c r="R93" i="5"/>
  <c r="K93" i="5"/>
  <c r="K101" i="5"/>
  <c r="R101" i="5"/>
  <c r="R87" i="5"/>
  <c r="K87" i="5"/>
  <c r="R163" i="5"/>
  <c r="R60" i="5"/>
  <c r="S60" i="5"/>
  <c r="M60" i="5"/>
  <c r="R135" i="5"/>
  <c r="K135" i="5"/>
  <c r="R155" i="5"/>
  <c r="K155" i="5"/>
  <c r="R119" i="5"/>
  <c r="K119" i="5"/>
  <c r="K133" i="5"/>
  <c r="R133" i="5"/>
  <c r="R116" i="5"/>
  <c r="K116" i="5"/>
  <c r="L134" i="5"/>
  <c r="L113" i="5"/>
  <c r="S113" i="5"/>
  <c r="M113" i="5"/>
  <c r="L173" i="5"/>
  <c r="S23" i="5"/>
  <c r="M23" i="5" s="1"/>
  <c r="S173" i="5"/>
  <c r="M173" i="5" s="1"/>
  <c r="S178" i="5"/>
  <c r="M178" i="5" s="1"/>
  <c r="S80" i="5"/>
  <c r="M80" i="5"/>
  <c r="S109" i="5"/>
  <c r="M109" i="5" s="1"/>
  <c r="L20" i="5"/>
  <c r="L128" i="5"/>
  <c r="L23" i="5"/>
  <c r="L80" i="5"/>
  <c r="L178" i="5"/>
  <c r="L109" i="5"/>
  <c r="L79" i="5"/>
  <c r="L171" i="5"/>
  <c r="L165" i="5"/>
  <c r="S176" i="5"/>
  <c r="M176" i="5"/>
  <c r="L75" i="5"/>
  <c r="S47" i="5"/>
  <c r="M47" i="5" s="1"/>
  <c r="L47" i="5"/>
  <c r="S17" i="5"/>
  <c r="M17" i="5"/>
  <c r="L73" i="5"/>
  <c r="L18" i="5"/>
  <c r="L168" i="5"/>
  <c r="S168" i="5"/>
  <c r="M168" i="5"/>
  <c r="S144" i="5"/>
  <c r="M144" i="5" s="1"/>
  <c r="L144" i="5"/>
  <c r="M13" i="5"/>
  <c r="L115" i="5"/>
  <c r="S115" i="5"/>
  <c r="M115" i="5" s="1"/>
  <c r="L97" i="5"/>
  <c r="S167" i="5"/>
  <c r="M167" i="5" s="1"/>
  <c r="L167" i="5"/>
  <c r="S34" i="5"/>
  <c r="M34" i="5" s="1"/>
  <c r="L34" i="5"/>
  <c r="L50" i="5"/>
  <c r="S50" i="5"/>
  <c r="M50" i="5" s="1"/>
  <c r="S70" i="5"/>
  <c r="M70" i="5"/>
  <c r="L70" i="5"/>
  <c r="S152" i="5"/>
  <c r="M152" i="5" s="1"/>
  <c r="L152" i="5"/>
  <c r="S151" i="5"/>
  <c r="M151" i="5" s="1"/>
  <c r="L151" i="5"/>
  <c r="L105" i="5"/>
  <c r="S105" i="5"/>
  <c r="M105" i="5"/>
  <c r="S24" i="5"/>
  <c r="M24" i="5"/>
  <c r="L24" i="5"/>
  <c r="S123" i="5"/>
  <c r="M123" i="5" s="1"/>
  <c r="L123" i="5"/>
  <c r="L39" i="5"/>
  <c r="S39" i="5"/>
  <c r="M39" i="5" s="1"/>
  <c r="S140" i="5"/>
  <c r="M140" i="5" s="1"/>
  <c r="L140" i="5"/>
  <c r="S181" i="5"/>
  <c r="M181" i="5" s="1"/>
  <c r="L181" i="5"/>
  <c r="L141" i="5"/>
  <c r="S141" i="5"/>
  <c r="M141" i="5"/>
  <c r="S58" i="5"/>
  <c r="M58" i="5"/>
  <c r="L58" i="5"/>
  <c r="L124" i="5"/>
  <c r="S124" i="5"/>
  <c r="M124" i="5" s="1"/>
  <c r="L102" i="5"/>
  <c r="S102" i="5"/>
  <c r="M102" i="5"/>
  <c r="S93" i="5"/>
  <c r="M93" i="5" s="1"/>
  <c r="L93" i="5"/>
  <c r="S177" i="5"/>
  <c r="M177" i="5" s="1"/>
  <c r="L177" i="5"/>
  <c r="S101" i="5"/>
  <c r="M101" i="5" s="1"/>
  <c r="L101" i="5"/>
  <c r="L60" i="5"/>
  <c r="S87" i="5"/>
  <c r="M87" i="5"/>
  <c r="L87" i="5"/>
  <c r="L163" i="5"/>
  <c r="S163" i="5"/>
  <c r="M163" i="5"/>
  <c r="S155" i="5"/>
  <c r="M155" i="5" s="1"/>
  <c r="L155" i="5"/>
  <c r="S135" i="5"/>
  <c r="M135" i="5" s="1"/>
  <c r="L135" i="5"/>
  <c r="S119" i="5"/>
  <c r="M119" i="5" s="1"/>
  <c r="L119" i="5"/>
  <c r="L133" i="5"/>
  <c r="S133" i="5"/>
  <c r="M133" i="5" s="1"/>
  <c r="S116" i="5"/>
  <c r="M116" i="5" s="1"/>
  <c r="L116" i="5"/>
  <c r="AJ8" i="5" l="1"/>
  <c r="M9" i="5" l="1"/>
  <c r="O9" i="5" s="1"/>
  <c r="P9" i="5" s="1"/>
  <c r="Q9" i="5" s="1"/>
  <c r="R9" i="5" s="1"/>
  <c r="S9" i="5" s="1"/>
  <c r="M10" i="5"/>
  <c r="O10" i="5" s="1"/>
  <c r="P10" i="5" s="1"/>
  <c r="Q10" i="5" s="1"/>
  <c r="R10" i="5" s="1"/>
  <c r="S10" i="5" s="1"/>
  <c r="M8" i="5"/>
  <c r="O8" i="5" s="1"/>
  <c r="P8" i="5" s="1"/>
  <c r="Q8" i="5" s="1"/>
  <c r="R8" i="5" s="1"/>
  <c r="S8" i="5" s="1"/>
  <c r="M11" i="5"/>
  <c r="O11" i="5" s="1"/>
  <c r="P11" i="5" s="1"/>
  <c r="Q11" i="5" s="1"/>
  <c r="R11" i="5" s="1"/>
  <c r="S11" i="5" s="1"/>
  <c r="M12" i="5"/>
  <c r="O12" i="5" s="1"/>
  <c r="P12" i="5" s="1"/>
  <c r="Q12" i="5" s="1"/>
  <c r="R12" i="5" s="1"/>
  <c r="S12" i="5" s="1"/>
</calcChain>
</file>

<file path=xl/sharedStrings.xml><?xml version="1.0" encoding="utf-8"?>
<sst xmlns="http://schemas.openxmlformats.org/spreadsheetml/2006/main" count="346" uniqueCount="102">
  <si>
    <t>Energex pricing model - Price Capped Security Lighting Services</t>
  </si>
  <si>
    <t>2025-30</t>
  </si>
  <si>
    <t>Input table 1 | General inputs</t>
  </si>
  <si>
    <t>Inputs</t>
  </si>
  <si>
    <t>Value</t>
  </si>
  <si>
    <t>DNSP name</t>
  </si>
  <si>
    <t>Energex</t>
  </si>
  <si>
    <t>Year ending</t>
  </si>
  <si>
    <t>Forecast regulatory year (t)</t>
  </si>
  <si>
    <t>2025–26</t>
  </si>
  <si>
    <t>Current regulatory year (t-1)</t>
  </si>
  <si>
    <t>Current regulatory control period, first year</t>
  </si>
  <si>
    <t>Current regulatory control period, last year</t>
  </si>
  <si>
    <t>Input table 2 | Other inputs</t>
  </si>
  <si>
    <t>Source</t>
  </si>
  <si>
    <t>Unit</t>
  </si>
  <si>
    <t>2020-21</t>
  </si>
  <si>
    <t>2021-22</t>
  </si>
  <si>
    <t>2022-23</t>
  </si>
  <si>
    <t>2023-24</t>
  </si>
  <si>
    <t>2024-25</t>
  </si>
  <si>
    <t>2025-26</t>
  </si>
  <si>
    <t>2026-27</t>
  </si>
  <si>
    <t>2027-28</t>
  </si>
  <si>
    <t>2028-29</t>
  </si>
  <si>
    <t>2029-30</t>
  </si>
  <si>
    <t>Notes</t>
  </si>
  <si>
    <t>Inflation</t>
  </si>
  <si>
    <t>'General'</t>
  </si>
  <si>
    <t>Per cent</t>
  </si>
  <si>
    <t>Security Lighting Services X-factor</t>
  </si>
  <si>
    <t>Forecast wage price escalation</t>
  </si>
  <si>
    <t>Input table 3 | Inflation</t>
  </si>
  <si>
    <t>Index value</t>
  </si>
  <si>
    <t>Applicable regulatory year</t>
  </si>
  <si>
    <t>ABS</t>
  </si>
  <si>
    <t>Calculated</t>
  </si>
  <si>
    <t>index</t>
  </si>
  <si>
    <t>Percent</t>
  </si>
  <si>
    <t>End</t>
  </si>
  <si>
    <t>ALL PRICES ARE EXCLUDING GST</t>
  </si>
  <si>
    <t>X-FACTORS</t>
  </si>
  <si>
    <t>INFLATION</t>
  </si>
  <si>
    <t>2020-25 regulatory control period</t>
  </si>
  <si>
    <t>2025-30 regulatory control period</t>
  </si>
  <si>
    <t>Charge</t>
  </si>
  <si>
    <t>2026–27</t>
  </si>
  <si>
    <t>2027–28</t>
  </si>
  <si>
    <t>2028–29</t>
  </si>
  <si>
    <t>Actual</t>
  </si>
  <si>
    <t>Forecast</t>
  </si>
  <si>
    <t>Security lighting small LED (W70, W100)</t>
  </si>
  <si>
    <t>$dollars</t>
  </si>
  <si>
    <t>Security lighting LED (W200)</t>
  </si>
  <si>
    <t>Security lighting small conventional (W150)</t>
  </si>
  <si>
    <t>Security lighting medium conventional (W250)</t>
  </si>
  <si>
    <t>Security lighting large conventional (W400)</t>
  </si>
  <si>
    <t>Back to Index</t>
  </si>
  <si>
    <t>Unit Denominations</t>
  </si>
  <si>
    <t>Ref</t>
  </si>
  <si>
    <t>Cents</t>
  </si>
  <si>
    <t>cents</t>
  </si>
  <si>
    <t>Dollars</t>
  </si>
  <si>
    <t>unit</t>
  </si>
  <si>
    <t>Number</t>
  </si>
  <si>
    <t>number</t>
  </si>
  <si>
    <t>Factor</t>
  </si>
  <si>
    <t>factor</t>
  </si>
  <si>
    <t>Estimate</t>
  </si>
  <si>
    <t>Years</t>
  </si>
  <si>
    <t>Calendar Year</t>
  </si>
  <si>
    <t>Year Ending</t>
  </si>
  <si>
    <t>Financial Year</t>
  </si>
  <si>
    <t>Yr/end Vic</t>
  </si>
  <si>
    <t>Reg yr Vic</t>
  </si>
  <si>
    <t>HY21</t>
  </si>
  <si>
    <t>nominal</t>
  </si>
  <si>
    <t>Regulatory years</t>
  </si>
  <si>
    <t>Year</t>
  </si>
  <si>
    <t>Forecast period year 1</t>
  </si>
  <si>
    <t>Forecast period year 2</t>
  </si>
  <si>
    <t>Forecast period year 3</t>
  </si>
  <si>
    <t>Forecast period year 4</t>
  </si>
  <si>
    <t>Forecast period year 5</t>
  </si>
  <si>
    <t>AER</t>
  </si>
  <si>
    <t>Qld</t>
  </si>
  <si>
    <t>Ergon Energy</t>
  </si>
  <si>
    <t>Changelog (to detail completion of inputs, and any changes to inputs)</t>
  </si>
  <si>
    <t>Version</t>
  </si>
  <si>
    <t>Cell range</t>
  </si>
  <si>
    <t>Description</t>
  </si>
  <si>
    <t>v1.0</t>
  </si>
  <si>
    <t>Version submitted to the AER as part of Energex's 2025-30 Regulatory Proposal</t>
  </si>
  <si>
    <t>v1.2</t>
  </si>
  <si>
    <t>Schedule 1 | Security Lighting Services</t>
  </si>
  <si>
    <t>Tariff code</t>
  </si>
  <si>
    <t>per year</t>
  </si>
  <si>
    <t>9520</t>
  </si>
  <si>
    <t>9521</t>
  </si>
  <si>
    <t>9522</t>
  </si>
  <si>
    <t>9523</t>
  </si>
  <si>
    <t>9524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</si>
</sst>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_(* #,##0.00_);_(* \(#,##0.00\);_(* &quot;-&quot;??_);_(@_)"/>
    <numFmt numFmtId="165" formatCode="mmm\ yyyy"/>
    <numFmt numFmtId="166" formatCode="_-* #,##0_-;\-* #,##0_-;_-* &quot;-&quot;??_-;_-@_-"/>
    <numFmt numFmtId="167" formatCode="_(&quot;$&quot;* #,##0.00_);_(&quot;$&quot;* \(#,##0.00\);_(&quot;$&quot;* &quot;-&quot;??_);_(@_)"/>
    <numFmt numFmtId="168" formatCode="_(#,##0_);\(#,##0\);_(&quot;-&quot;_)"/>
    <numFmt numFmtId="169" formatCode="_(#,##0.00_);\(#,##0.00\);_(&quot;-&quot;_)"/>
    <numFmt numFmtId="170" formatCode="dd\-mmm"/>
    <numFmt numFmtId="171" formatCode="_-* #,##0.##_-;\-* #,##0.##_-;_-* &quot;-&quot;??_-;_-@_-"/>
    <numFmt numFmtId="172" formatCode="mmmm"/>
    <numFmt numFmtId="173" formatCode="[$-C09]mmm\-yyyy;@"/>
    <numFmt numFmtId="174" formatCode="0.0"/>
    <numFmt numFmtId="175" formatCode="_-* #,##0.0_-;\-* #,##0.0_-;_-* &quot;-&quot;??_-;_-@_-"/>
    <numFmt numFmtId="176" formatCode="_-* #,##0.00%_-;\-* #,##0.00%_-;_-* &quot;-&quot;??_-;_-@_-"/>
    <numFmt numFmtId="177" formatCode="_-* #,###_-;\-* #,###_-;_-* &quot;-&quot;??_-;_-@_-"/>
    <numFmt numFmtId="178" formatCode="_-* #,##0.00_-;\-* #,##0.00_-;_-* &quot;&quot;??_-;_-@_-"/>
    <numFmt numFmtId="179" formatCode="[$-C09]dd\-mmm\-yy;@"/>
    <numFmt numFmtId="180" formatCode="_-* #,##0.00%_-;\-* #,##0.00%_-;;_-@_-"/>
    <numFmt numFmtId="182" formatCode="_-* #,##0.0000%_-;\-* #,##0.0000%_-;_-* &quot;-&quot;??_-;_-@_-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u/>
      <sz val="8"/>
      <color theme="1"/>
      <name val="Arial"/>
      <family val="2"/>
    </font>
    <font>
      <sz val="8"/>
      <color indexed="8"/>
      <name val="Arial"/>
      <family val="2"/>
    </font>
    <font>
      <b/>
      <sz val="8"/>
      <color theme="1"/>
      <name val="Arial"/>
      <family val="2"/>
    </font>
    <font>
      <u/>
      <sz val="8"/>
      <color theme="10"/>
      <name val="Arial"/>
      <family val="2"/>
    </font>
    <font>
      <i/>
      <sz val="10"/>
      <color theme="1"/>
      <name val="Arial"/>
      <family val="2"/>
    </font>
    <font>
      <b/>
      <sz val="8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8"/>
      <color theme="1"/>
      <name val="Arial"/>
      <family val="2"/>
    </font>
    <font>
      <b/>
      <i/>
      <sz val="8"/>
      <color theme="0"/>
      <name val="Arial"/>
      <family val="2"/>
    </font>
    <font>
      <i/>
      <sz val="8"/>
      <color indexed="8"/>
      <name val="Arial"/>
      <family val="2"/>
    </font>
    <font>
      <b/>
      <i/>
      <sz val="8"/>
      <name val="Arial"/>
      <family val="2"/>
    </font>
    <font>
      <b/>
      <sz val="10"/>
      <name val="Arial"/>
      <family val="2"/>
    </font>
    <font>
      <b/>
      <i/>
      <sz val="8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8"/>
      <color indexed="9"/>
      <name val="Arial"/>
      <family val="2"/>
    </font>
    <font>
      <i/>
      <u/>
      <sz val="10"/>
      <color indexed="12"/>
      <name val="Calibri"/>
      <family val="2"/>
    </font>
    <font>
      <b/>
      <sz val="26"/>
      <color theme="1"/>
      <name val="Arial"/>
      <family val="2"/>
    </font>
    <font>
      <i/>
      <sz val="11"/>
      <color theme="1"/>
      <name val="Arial"/>
      <family val="2"/>
    </font>
    <font>
      <u/>
      <sz val="10"/>
      <color indexed="12"/>
      <name val="Calibri"/>
      <family val="2"/>
    </font>
    <font>
      <sz val="8"/>
      <name val="Calibri"/>
      <family val="2"/>
      <scheme val="minor"/>
    </font>
    <font>
      <b/>
      <sz val="11"/>
      <color theme="2"/>
      <name val="Calibri"/>
      <family val="2"/>
      <scheme val="minor"/>
    </font>
    <font>
      <b/>
      <sz val="9"/>
      <color theme="2"/>
      <name val="Calibri"/>
      <family val="2"/>
      <scheme val="minor"/>
    </font>
    <font>
      <b/>
      <sz val="8"/>
      <color theme="2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rgb="FF2C5697"/>
        <bgColor indexed="64"/>
      </patternFill>
    </fill>
    <fill>
      <patternFill patternType="solid">
        <fgColor rgb="FF6BA1AA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/>
    <xf numFmtId="168" fontId="17" fillId="0" borderId="4">
      <alignment horizontal="right" vertical="center"/>
      <protection locked="0"/>
    </xf>
    <xf numFmtId="9" fontId="2" fillId="0" borderId="0" applyFont="0" applyFill="0" applyBorder="0" applyAlignment="0" applyProtection="0"/>
  </cellStyleXfs>
  <cellXfs count="150">
    <xf numFmtId="0" fontId="0" fillId="0" borderId="0" xfId="0"/>
    <xf numFmtId="0" fontId="2" fillId="2" borderId="0" xfId="2" applyFill="1"/>
    <xf numFmtId="0" fontId="3" fillId="2" borderId="0" xfId="2" applyFont="1" applyFill="1" applyAlignment="1">
      <alignment horizontal="left" vertical="center"/>
    </xf>
    <xf numFmtId="0" fontId="3" fillId="2" borderId="0" xfId="2" applyFont="1" applyFill="1" applyAlignment="1">
      <alignment horizontal="left" indent="9"/>
    </xf>
    <xf numFmtId="0" fontId="4" fillId="2" borderId="0" xfId="2" applyFont="1" applyFill="1"/>
    <xf numFmtId="0" fontId="2" fillId="0" borderId="0" xfId="2"/>
    <xf numFmtId="0" fontId="2" fillId="0" borderId="0" xfId="2" applyAlignment="1">
      <alignment horizontal="right"/>
    </xf>
    <xf numFmtId="0" fontId="5" fillId="0" borderId="0" xfId="2" applyFont="1" applyAlignment="1">
      <alignment horizontal="center"/>
    </xf>
    <xf numFmtId="0" fontId="5" fillId="0" borderId="0" xfId="2" applyFont="1"/>
    <xf numFmtId="164" fontId="6" fillId="0" borderId="0" xfId="2" applyNumberFormat="1" applyFont="1" applyAlignment="1">
      <alignment horizontal="center"/>
    </xf>
    <xf numFmtId="0" fontId="7" fillId="0" borderId="0" xfId="3" applyFill="1" applyBorder="1" applyAlignment="1" applyProtection="1">
      <alignment horizontal="right"/>
    </xf>
    <xf numFmtId="0" fontId="2" fillId="2" borderId="1" xfId="2" applyFill="1" applyBorder="1"/>
    <xf numFmtId="0" fontId="8" fillId="2" borderId="1" xfId="2" applyFont="1" applyFill="1" applyBorder="1" applyAlignment="1">
      <alignment horizontal="left"/>
    </xf>
    <xf numFmtId="0" fontId="8" fillId="2" borderId="1" xfId="2" applyFont="1" applyFill="1" applyBorder="1" applyAlignment="1">
      <alignment horizontal="left" indent="9"/>
    </xf>
    <xf numFmtId="0" fontId="2" fillId="0" borderId="1" xfId="2" applyBorder="1"/>
    <xf numFmtId="0" fontId="6" fillId="0" borderId="1" xfId="2" applyFont="1" applyBorder="1"/>
    <xf numFmtId="0" fontId="9" fillId="2" borderId="2" xfId="2" applyFont="1" applyFill="1" applyBorder="1"/>
    <xf numFmtId="0" fontId="10" fillId="2" borderId="2" xfId="2" applyFont="1" applyFill="1" applyBorder="1" applyAlignment="1">
      <alignment horizontal="center"/>
    </xf>
    <xf numFmtId="165" fontId="12" fillId="2" borderId="2" xfId="2" applyNumberFormat="1" applyFont="1" applyFill="1" applyBorder="1" applyAlignment="1">
      <alignment horizontal="center"/>
    </xf>
    <xf numFmtId="166" fontId="5" fillId="3" borderId="0" xfId="2" applyNumberFormat="1" applyFont="1" applyFill="1"/>
    <xf numFmtId="166" fontId="13" fillId="3" borderId="0" xfId="2" applyNumberFormat="1" applyFont="1" applyFill="1" applyAlignment="1">
      <alignment horizontal="center"/>
    </xf>
    <xf numFmtId="166" fontId="5" fillId="3" borderId="0" xfId="2" applyNumberFormat="1" applyFont="1" applyFill="1" applyAlignment="1">
      <alignment horizontal="center"/>
    </xf>
    <xf numFmtId="0" fontId="2" fillId="4" borderId="3" xfId="2" applyFill="1" applyBorder="1"/>
    <xf numFmtId="0" fontId="6" fillId="4" borderId="3" xfId="2" applyFont="1" applyFill="1" applyBorder="1"/>
    <xf numFmtId="0" fontId="2" fillId="4" borderId="3" xfId="2" applyFill="1" applyBorder="1" applyAlignment="1">
      <alignment wrapText="1"/>
    </xf>
    <xf numFmtId="167" fontId="15" fillId="4" borderId="3" xfId="2" applyNumberFormat="1" applyFont="1" applyFill="1" applyBorder="1" applyAlignment="1">
      <alignment horizontal="center" wrapText="1"/>
    </xf>
    <xf numFmtId="166" fontId="5" fillId="0" borderId="0" xfId="2" applyNumberFormat="1" applyFont="1"/>
    <xf numFmtId="166" fontId="13" fillId="0" borderId="0" xfId="2" applyNumberFormat="1" applyFont="1" applyAlignment="1">
      <alignment horizontal="center"/>
    </xf>
    <xf numFmtId="166" fontId="16" fillId="0" borderId="0" xfId="2" applyNumberFormat="1" applyFont="1" applyAlignment="1">
      <alignment horizontal="center"/>
    </xf>
    <xf numFmtId="169" fontId="18" fillId="0" borderId="0" xfId="4" applyNumberFormat="1" applyFont="1" applyBorder="1" applyAlignment="1" applyProtection="1">
      <alignment horizontal="center" vertical="center"/>
    </xf>
    <xf numFmtId="0" fontId="15" fillId="4" borderId="3" xfId="2" applyFont="1" applyFill="1" applyBorder="1" applyAlignment="1">
      <alignment vertical="center"/>
    </xf>
    <xf numFmtId="0" fontId="7" fillId="2" borderId="0" xfId="3" applyFill="1" applyBorder="1" applyAlignment="1" applyProtection="1"/>
    <xf numFmtId="0" fontId="7" fillId="0" borderId="0" xfId="3" applyFill="1" applyBorder="1" applyAlignment="1" applyProtection="1"/>
    <xf numFmtId="0" fontId="2" fillId="3" borderId="0" xfId="2" applyFill="1" applyAlignment="1">
      <alignment wrapText="1"/>
    </xf>
    <xf numFmtId="0" fontId="2" fillId="3" borderId="0" xfId="2" applyFill="1"/>
    <xf numFmtId="166" fontId="18" fillId="0" borderId="0" xfId="2" applyNumberFormat="1" applyFont="1"/>
    <xf numFmtId="166" fontId="19" fillId="0" borderId="0" xfId="2" applyNumberFormat="1" applyFont="1" applyAlignment="1">
      <alignment horizontal="center"/>
    </xf>
    <xf numFmtId="166" fontId="19" fillId="0" borderId="0" xfId="2" applyNumberFormat="1" applyFont="1"/>
    <xf numFmtId="166" fontId="16" fillId="0" borderId="0" xfId="2" applyNumberFormat="1" applyFont="1"/>
    <xf numFmtId="173" fontId="5" fillId="0" borderId="0" xfId="2" applyNumberFormat="1" applyFont="1" applyAlignment="1">
      <alignment horizontal="left"/>
    </xf>
    <xf numFmtId="10" fontId="5" fillId="0" borderId="0" xfId="5" applyNumberFormat="1" applyFont="1" applyAlignment="1" applyProtection="1">
      <alignment horizontal="center"/>
    </xf>
    <xf numFmtId="166" fontId="13" fillId="0" borderId="0" xfId="2" applyNumberFormat="1" applyFont="1" applyAlignment="1">
      <alignment horizontal="left"/>
    </xf>
    <xf numFmtId="166" fontId="5" fillId="0" borderId="0" xfId="2" applyNumberFormat="1" applyFont="1" applyAlignment="1">
      <alignment horizontal="left" indent="1"/>
    </xf>
    <xf numFmtId="166" fontId="13" fillId="7" borderId="5" xfId="2" applyNumberFormat="1" applyFont="1" applyFill="1" applyBorder="1" applyAlignment="1">
      <alignment horizontal="center"/>
    </xf>
    <xf numFmtId="166" fontId="13" fillId="0" borderId="7" xfId="2" applyNumberFormat="1" applyFont="1" applyBorder="1" applyAlignment="1">
      <alignment horizontal="center"/>
    </xf>
    <xf numFmtId="164" fontId="13" fillId="0" borderId="0" xfId="2" applyNumberFormat="1" applyFont="1" applyAlignment="1">
      <alignment horizontal="center"/>
    </xf>
    <xf numFmtId="0" fontId="8" fillId="2" borderId="0" xfId="2" applyFont="1" applyFill="1" applyAlignment="1">
      <alignment horizontal="left"/>
    </xf>
    <xf numFmtId="166" fontId="13" fillId="0" borderId="0" xfId="2" applyNumberFormat="1" applyFont="1"/>
    <xf numFmtId="166" fontId="5" fillId="0" borderId="5" xfId="2" applyNumberFormat="1" applyFont="1" applyBorder="1" applyAlignment="1">
      <alignment horizontal="left" indent="1"/>
    </xf>
    <xf numFmtId="166" fontId="13" fillId="0" borderId="0" xfId="2" quotePrefix="1" applyNumberFormat="1" applyFont="1" applyAlignment="1">
      <alignment horizontal="center"/>
    </xf>
    <xf numFmtId="166" fontId="13" fillId="0" borderId="10" xfId="2" applyNumberFormat="1" applyFont="1" applyBorder="1" applyAlignment="1">
      <alignment horizontal="center"/>
    </xf>
    <xf numFmtId="0" fontId="20" fillId="10" borderId="0" xfId="2" applyFont="1" applyFill="1"/>
    <xf numFmtId="0" fontId="20" fillId="10" borderId="0" xfId="2" applyFont="1" applyFill="1" applyAlignment="1">
      <alignment horizontal="right"/>
    </xf>
    <xf numFmtId="0" fontId="5" fillId="10" borderId="0" xfId="2" applyFont="1" applyFill="1" applyAlignment="1">
      <alignment horizontal="center"/>
    </xf>
    <xf numFmtId="0" fontId="5" fillId="10" borderId="0" xfId="2" applyFont="1" applyFill="1"/>
    <xf numFmtId="0" fontId="20" fillId="10" borderId="1" xfId="2" applyFont="1" applyFill="1" applyBorder="1"/>
    <xf numFmtId="166" fontId="19" fillId="0" borderId="6" xfId="2" applyNumberFormat="1" applyFont="1" applyBorder="1"/>
    <xf numFmtId="175" fontId="5" fillId="0" borderId="0" xfId="2" applyNumberFormat="1" applyFont="1"/>
    <xf numFmtId="175" fontId="13" fillId="0" borderId="0" xfId="2" applyNumberFormat="1" applyFont="1"/>
    <xf numFmtId="0" fontId="13" fillId="0" borderId="0" xfId="2" applyFont="1" applyAlignment="1">
      <alignment wrapText="1"/>
    </xf>
    <xf numFmtId="166" fontId="17" fillId="0" borderId="0" xfId="3" applyNumberFormat="1" applyFont="1" applyAlignment="1" applyProtection="1"/>
    <xf numFmtId="0" fontId="13" fillId="0" borderId="0" xfId="2" applyFont="1"/>
    <xf numFmtId="166" fontId="21" fillId="0" borderId="0" xfId="2" applyNumberFormat="1" applyFont="1"/>
    <xf numFmtId="166" fontId="13" fillId="0" borderId="0" xfId="2" applyNumberFormat="1" applyFont="1" applyAlignment="1">
      <alignment wrapText="1"/>
    </xf>
    <xf numFmtId="179" fontId="5" fillId="0" borderId="0" xfId="2" applyNumberFormat="1" applyFont="1"/>
    <xf numFmtId="0" fontId="22" fillId="2" borderId="0" xfId="2" applyFont="1" applyFill="1" applyAlignment="1">
      <alignment horizontal="center" vertical="center"/>
    </xf>
    <xf numFmtId="0" fontId="23" fillId="2" borderId="1" xfId="2" applyFont="1" applyFill="1" applyBorder="1" applyAlignment="1">
      <alignment horizontal="center"/>
    </xf>
    <xf numFmtId="166" fontId="18" fillId="0" borderId="6" xfId="3" applyNumberFormat="1" applyFont="1" applyBorder="1" applyAlignment="1" applyProtection="1"/>
    <xf numFmtId="166" fontId="13" fillId="0" borderId="6" xfId="2" applyNumberFormat="1" applyFont="1" applyBorder="1"/>
    <xf numFmtId="0" fontId="13" fillId="0" borderId="6" xfId="2" applyFont="1" applyBorder="1"/>
    <xf numFmtId="10" fontId="5" fillId="0" borderId="0" xfId="1" applyNumberFormat="1" applyFont="1" applyProtection="1"/>
    <xf numFmtId="0" fontId="5" fillId="7" borderId="5" xfId="2" applyFont="1" applyFill="1" applyBorder="1" applyAlignment="1">
      <alignment horizontal="center"/>
    </xf>
    <xf numFmtId="172" fontId="5" fillId="7" borderId="5" xfId="2" applyNumberFormat="1" applyFont="1" applyFill="1" applyBorder="1" applyAlignment="1">
      <alignment horizontal="center"/>
    </xf>
    <xf numFmtId="0" fontId="5" fillId="8" borderId="5" xfId="2" applyFont="1" applyFill="1" applyBorder="1" applyAlignment="1">
      <alignment horizontal="center"/>
    </xf>
    <xf numFmtId="1" fontId="5" fillId="0" borderId="5" xfId="2" applyNumberFormat="1" applyFont="1" applyBorder="1" applyAlignment="1">
      <alignment horizontal="center"/>
    </xf>
    <xf numFmtId="1" fontId="5" fillId="7" borderId="5" xfId="2" applyNumberFormat="1" applyFont="1" applyFill="1" applyBorder="1" applyAlignment="1">
      <alignment horizontal="center"/>
    </xf>
    <xf numFmtId="1" fontId="5" fillId="0" borderId="0" xfId="2" applyNumberFormat="1" applyFont="1" applyAlignment="1">
      <alignment horizontal="center"/>
    </xf>
    <xf numFmtId="176" fontId="5" fillId="5" borderId="5" xfId="1" applyNumberFormat="1" applyFont="1" applyFill="1" applyBorder="1" applyAlignment="1" applyProtection="1">
      <alignment horizontal="center"/>
    </xf>
    <xf numFmtId="49" fontId="5" fillId="0" borderId="5" xfId="2" applyNumberFormat="1" applyFont="1" applyBorder="1" applyAlignment="1">
      <alignment horizontal="left" indent="1"/>
    </xf>
    <xf numFmtId="176" fontId="5" fillId="9" borderId="5" xfId="2" applyNumberFormat="1" applyFont="1" applyFill="1" applyBorder="1" applyAlignment="1">
      <alignment horizontal="center"/>
    </xf>
    <xf numFmtId="49" fontId="5" fillId="0" borderId="7" xfId="2" applyNumberFormat="1" applyFont="1" applyBorder="1" applyAlignment="1">
      <alignment horizontal="left" indent="1"/>
    </xf>
    <xf numFmtId="171" fontId="5" fillId="0" borderId="7" xfId="2" applyNumberFormat="1" applyFont="1" applyBorder="1" applyAlignment="1">
      <alignment horizontal="center"/>
    </xf>
    <xf numFmtId="49" fontId="5" fillId="0" borderId="0" xfId="2" applyNumberFormat="1" applyFont="1" applyAlignment="1">
      <alignment horizontal="left" indent="1"/>
    </xf>
    <xf numFmtId="1" fontId="19" fillId="0" borderId="0" xfId="2" applyNumberFormat="1" applyFont="1" applyAlignment="1">
      <alignment horizontal="center"/>
    </xf>
    <xf numFmtId="1" fontId="13" fillId="0" borderId="0" xfId="2" applyNumberFormat="1" applyFont="1" applyAlignment="1">
      <alignment horizontal="center"/>
    </xf>
    <xf numFmtId="174" fontId="5" fillId="8" borderId="5" xfId="2" applyNumberFormat="1" applyFont="1" applyFill="1" applyBorder="1" applyAlignment="1">
      <alignment horizontal="center"/>
    </xf>
    <xf numFmtId="49" fontId="5" fillId="7" borderId="5" xfId="2" applyNumberFormat="1" applyFont="1" applyFill="1" applyBorder="1" applyAlignment="1">
      <alignment horizontal="left" indent="1"/>
    </xf>
    <xf numFmtId="178" fontId="5" fillId="6" borderId="5" xfId="2" applyNumberFormat="1" applyFont="1" applyFill="1" applyBorder="1" applyAlignment="1">
      <alignment horizontal="center"/>
    </xf>
    <xf numFmtId="164" fontId="5" fillId="7" borderId="5" xfId="2" applyNumberFormat="1" applyFont="1" applyFill="1" applyBorder="1" applyAlignment="1">
      <alignment horizontal="center"/>
    </xf>
    <xf numFmtId="178" fontId="5" fillId="5" borderId="5" xfId="2" applyNumberFormat="1" applyFont="1" applyFill="1" applyBorder="1" applyAlignment="1">
      <alignment horizontal="center"/>
    </xf>
    <xf numFmtId="178" fontId="5" fillId="0" borderId="0" xfId="2" applyNumberFormat="1" applyFont="1" applyAlignment="1">
      <alignment horizontal="center"/>
    </xf>
    <xf numFmtId="2" fontId="5" fillId="0" borderId="0" xfId="2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164" fontId="5" fillId="6" borderId="5" xfId="2" applyNumberFormat="1" applyFont="1" applyFill="1" applyBorder="1" applyAlignment="1">
      <alignment horizontal="center"/>
    </xf>
    <xf numFmtId="177" fontId="5" fillId="6" borderId="5" xfId="2" applyNumberFormat="1" applyFont="1" applyFill="1" applyBorder="1" applyAlignment="1">
      <alignment horizontal="center"/>
    </xf>
    <xf numFmtId="0" fontId="2" fillId="2" borderId="0" xfId="2" applyFill="1" applyAlignment="1">
      <alignment horizontal="right"/>
    </xf>
    <xf numFmtId="164" fontId="6" fillId="2" borderId="0" xfId="2" applyNumberFormat="1" applyFont="1" applyFill="1" applyAlignment="1">
      <alignment horizontal="center"/>
    </xf>
    <xf numFmtId="0" fontId="8" fillId="2" borderId="0" xfId="2" applyFont="1" applyFill="1" applyAlignment="1">
      <alignment horizontal="left" indent="9"/>
    </xf>
    <xf numFmtId="166" fontId="13" fillId="3" borderId="0" xfId="2" applyNumberFormat="1" applyFont="1" applyFill="1"/>
    <xf numFmtId="170" fontId="5" fillId="5" borderId="5" xfId="2" applyNumberFormat="1" applyFont="1" applyFill="1" applyBorder="1" applyAlignment="1">
      <alignment horizontal="center"/>
    </xf>
    <xf numFmtId="165" fontId="5" fillId="0" borderId="0" xfId="2" applyNumberFormat="1" applyFont="1" applyAlignment="1">
      <alignment horizontal="left" indent="1"/>
    </xf>
    <xf numFmtId="1" fontId="5" fillId="5" borderId="5" xfId="2" applyNumberFormat="1" applyFont="1" applyFill="1" applyBorder="1" applyAlignment="1">
      <alignment horizontal="center"/>
    </xf>
    <xf numFmtId="165" fontId="5" fillId="0" borderId="5" xfId="2" applyNumberFormat="1" applyFont="1" applyBorder="1" applyAlignment="1">
      <alignment horizontal="center"/>
    </xf>
    <xf numFmtId="0" fontId="5" fillId="0" borderId="5" xfId="2" applyFont="1" applyBorder="1" applyAlignment="1">
      <alignment horizontal="center"/>
    </xf>
    <xf numFmtId="165" fontId="5" fillId="5" borderId="5" xfId="2" applyNumberFormat="1" applyFont="1" applyFill="1" applyBorder="1" applyAlignment="1">
      <alignment horizontal="center"/>
    </xf>
    <xf numFmtId="165" fontId="5" fillId="0" borderId="0" xfId="2" applyNumberFormat="1" applyFont="1" applyAlignment="1">
      <alignment horizontal="center"/>
    </xf>
    <xf numFmtId="166" fontId="5" fillId="0" borderId="5" xfId="2" applyNumberFormat="1" applyFont="1" applyBorder="1"/>
    <xf numFmtId="180" fontId="5" fillId="7" borderId="5" xfId="2" applyNumberFormat="1" applyFont="1" applyFill="1" applyBorder="1" applyAlignment="1">
      <alignment horizontal="center"/>
    </xf>
    <xf numFmtId="0" fontId="4" fillId="0" borderId="0" xfId="2" applyFont="1"/>
    <xf numFmtId="175" fontId="13" fillId="0" borderId="6" xfId="2" applyNumberFormat="1" applyFont="1" applyBorder="1"/>
    <xf numFmtId="166" fontId="5" fillId="0" borderId="0" xfId="2" quotePrefix="1" applyNumberFormat="1" applyFont="1"/>
    <xf numFmtId="166" fontId="24" fillId="0" borderId="0" xfId="2" applyNumberFormat="1" applyFont="1"/>
    <xf numFmtId="165" fontId="13" fillId="5" borderId="5" xfId="5" applyNumberFormat="1" applyFont="1" applyFill="1" applyBorder="1" applyAlignment="1" applyProtection="1">
      <alignment horizontal="center"/>
    </xf>
    <xf numFmtId="166" fontId="19" fillId="3" borderId="6" xfId="2" applyNumberFormat="1" applyFont="1" applyFill="1" applyBorder="1" applyAlignment="1">
      <alignment horizontal="center"/>
    </xf>
    <xf numFmtId="0" fontId="6" fillId="0" borderId="0" xfId="2" applyFont="1"/>
    <xf numFmtId="0" fontId="2" fillId="0" borderId="3" xfId="2" applyBorder="1" applyAlignment="1">
      <alignment wrapText="1"/>
    </xf>
    <xf numFmtId="166" fontId="17" fillId="0" borderId="0" xfId="3" applyNumberFormat="1" applyFont="1" applyFill="1" applyBorder="1" applyAlignment="1" applyProtection="1"/>
    <xf numFmtId="0" fontId="15" fillId="0" borderId="0" xfId="2" applyFont="1" applyAlignment="1">
      <alignment vertical="center"/>
    </xf>
    <xf numFmtId="0" fontId="2" fillId="0" borderId="0" xfId="2" applyAlignment="1">
      <alignment wrapText="1"/>
    </xf>
    <xf numFmtId="167" fontId="15" fillId="0" borderId="0" xfId="2" applyNumberFormat="1" applyFont="1" applyAlignment="1">
      <alignment horizontal="center" wrapText="1"/>
    </xf>
    <xf numFmtId="171" fontId="5" fillId="0" borderId="0" xfId="2" applyNumberFormat="1" applyFont="1" applyAlignment="1">
      <alignment horizontal="center"/>
    </xf>
    <xf numFmtId="165" fontId="11" fillId="0" borderId="3" xfId="2" applyNumberFormat="1" applyFont="1" applyBorder="1" applyAlignment="1">
      <alignment horizontal="center" wrapText="1"/>
    </xf>
    <xf numFmtId="176" fontId="5" fillId="0" borderId="0" xfId="1" applyNumberFormat="1" applyFont="1" applyFill="1" applyBorder="1" applyAlignment="1" applyProtection="1">
      <alignment horizontal="center"/>
    </xf>
    <xf numFmtId="176" fontId="5" fillId="0" borderId="0" xfId="2" applyNumberFormat="1" applyFont="1" applyAlignment="1">
      <alignment horizontal="center"/>
    </xf>
    <xf numFmtId="10" fontId="5" fillId="0" borderId="0" xfId="1" applyNumberFormat="1" applyFont="1" applyFill="1" applyProtection="1"/>
    <xf numFmtId="166" fontId="19" fillId="3" borderId="0" xfId="2" applyNumberFormat="1" applyFont="1" applyFill="1" applyAlignment="1">
      <alignment horizontal="center"/>
    </xf>
    <xf numFmtId="0" fontId="26" fillId="11" borderId="6" xfId="0" applyFont="1" applyFill="1" applyBorder="1"/>
    <xf numFmtId="0" fontId="27" fillId="11" borderId="6" xfId="0" applyFont="1" applyFill="1" applyBorder="1"/>
    <xf numFmtId="0" fontId="28" fillId="11" borderId="6" xfId="0" applyFont="1" applyFill="1" applyBorder="1"/>
    <xf numFmtId="174" fontId="5" fillId="5" borderId="5" xfId="2" applyNumberFormat="1" applyFont="1" applyFill="1" applyBorder="1" applyAlignment="1">
      <alignment horizontal="center"/>
    </xf>
    <xf numFmtId="0" fontId="28" fillId="2" borderId="6" xfId="0" applyFont="1" applyFill="1" applyBorder="1"/>
    <xf numFmtId="0" fontId="29" fillId="12" borderId="3" xfId="2" applyFont="1" applyFill="1" applyBorder="1"/>
    <xf numFmtId="0" fontId="30" fillId="12" borderId="3" xfId="2" applyFont="1" applyFill="1" applyBorder="1"/>
    <xf numFmtId="0" fontId="12" fillId="12" borderId="3" xfId="2" applyFont="1" applyFill="1" applyBorder="1" applyAlignment="1">
      <alignment horizontal="center"/>
    </xf>
    <xf numFmtId="1" fontId="12" fillId="12" borderId="3" xfId="2" applyNumberFormat="1" applyFont="1" applyFill="1" applyBorder="1" applyAlignment="1">
      <alignment horizontal="center"/>
    </xf>
    <xf numFmtId="1" fontId="12" fillId="12" borderId="3" xfId="2" applyNumberFormat="1" applyFont="1" applyFill="1" applyBorder="1" applyAlignment="1">
      <alignment horizontal="center" vertical="center"/>
    </xf>
    <xf numFmtId="0" fontId="12" fillId="12" borderId="3" xfId="2" applyFont="1" applyFill="1" applyBorder="1" applyAlignment="1">
      <alignment horizontal="center" vertical="center"/>
    </xf>
    <xf numFmtId="0" fontId="12" fillId="0" borderId="3" xfId="2" applyFont="1" applyBorder="1" applyAlignment="1">
      <alignment vertical="center"/>
    </xf>
    <xf numFmtId="0" fontId="12" fillId="0" borderId="3" xfId="2" applyFont="1" applyBorder="1" applyAlignment="1">
      <alignment horizontal="center"/>
    </xf>
    <xf numFmtId="173" fontId="5" fillId="13" borderId="0" xfId="2" applyNumberFormat="1" applyFont="1" applyFill="1" applyAlignment="1">
      <alignment horizontal="left"/>
    </xf>
    <xf numFmtId="174" fontId="5" fillId="13" borderId="5" xfId="2" applyNumberFormat="1" applyFont="1" applyFill="1" applyBorder="1" applyAlignment="1">
      <alignment horizontal="center"/>
    </xf>
    <xf numFmtId="10" fontId="5" fillId="13" borderId="0" xfId="5" applyNumberFormat="1" applyFont="1" applyFill="1" applyAlignment="1" applyProtection="1">
      <alignment horizontal="center"/>
    </xf>
    <xf numFmtId="176" fontId="5" fillId="13" borderId="5" xfId="1" applyNumberFormat="1" applyFont="1" applyFill="1" applyBorder="1" applyAlignment="1" applyProtection="1">
      <alignment horizontal="center"/>
    </xf>
    <xf numFmtId="178" fontId="5" fillId="13" borderId="5" xfId="2" applyNumberFormat="1" applyFont="1" applyFill="1" applyBorder="1" applyAlignment="1">
      <alignment horizontal="center"/>
    </xf>
    <xf numFmtId="0" fontId="28" fillId="11" borderId="6" xfId="0" applyFont="1" applyFill="1" applyBorder="1" applyAlignment="1">
      <alignment horizontal="center"/>
    </xf>
    <xf numFmtId="166" fontId="19" fillId="3" borderId="0" xfId="2" applyNumberFormat="1" applyFont="1" applyFill="1" applyAlignment="1">
      <alignment horizontal="center"/>
    </xf>
    <xf numFmtId="165" fontId="14" fillId="2" borderId="2" xfId="2" applyNumberFormat="1" applyFont="1" applyFill="1" applyBorder="1" applyAlignment="1">
      <alignment horizontal="center"/>
    </xf>
    <xf numFmtId="0" fontId="5" fillId="5" borderId="8" xfId="2" applyFont="1" applyFill="1" applyBorder="1" applyAlignment="1">
      <alignment horizontal="left"/>
    </xf>
    <xf numFmtId="0" fontId="5" fillId="5" borderId="9" xfId="2" applyFont="1" applyFill="1" applyBorder="1" applyAlignment="1">
      <alignment horizontal="left"/>
    </xf>
    <xf numFmtId="182" fontId="5" fillId="13" borderId="5" xfId="1" applyNumberFormat="1" applyFont="1" applyFill="1" applyBorder="1" applyAlignment="1" applyProtection="1">
      <alignment horizontal="center"/>
    </xf>
  </cellXfs>
  <cellStyles count="6">
    <cellStyle name="Assumptions Right Number" xfId="4" xr:uid="{00000000-0005-0000-0000-000000000000}"/>
    <cellStyle name="Hyperlink" xfId="3" builtinId="8"/>
    <cellStyle name="Normal" xfId="0" builtinId="0"/>
    <cellStyle name="Normal 2" xfId="2" xr:uid="{00000000-0005-0000-0000-000003000000}"/>
    <cellStyle name="Percent" xfId="1" builtinId="5"/>
    <cellStyle name="Percent 2" xfId="5" xr:uid="{00000000-0005-0000-0000-000005000000}"/>
  </cellStyles>
  <dxfs count="0"/>
  <tableStyles count="0" defaultTableStyle="TableStyleMedium2" defaultPivotStyle="PivotStyleLight16"/>
  <colors>
    <mruColors>
      <color rgb="FF6BA1A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590550</xdr:colOff>
      <xdr:row>5</xdr:row>
      <xdr:rowOff>112395</xdr:rowOff>
    </xdr:from>
    <xdr:to>
      <xdr:col>9</xdr:col>
      <xdr:colOff>263853</xdr:colOff>
      <xdr:row>67</xdr:row>
      <xdr:rowOff>31578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707801A3-BFB3-4589-BB07-AF23783ED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28925" y="1436370"/>
          <a:ext cx="7750503" cy="62628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dale/Work%20Folders/Pricing%20template%20model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okup|Tables"/>
      <sheetName val="Worksheet sizes"/>
      <sheetName val="To-do"/>
      <sheetName val="Pricing model"/>
      <sheetName val="Rules"/>
      <sheetName val="Mechanisms"/>
      <sheetName val="Outputs&gt;&gt;"/>
      <sheetName val="Compliance"/>
      <sheetName val="Price comparisons"/>
      <sheetName val="Tariff schedule"/>
      <sheetName val="Tables"/>
      <sheetName val="Cost movements"/>
      <sheetName val="Charts"/>
      <sheetName val="Charts example (to be removed)"/>
      <sheetName val="Inputs&gt;&gt;"/>
      <sheetName val="General"/>
      <sheetName val="Financial"/>
      <sheetName val="Actuals"/>
      <sheetName val="Metering"/>
      <sheetName val="Tariffs"/>
      <sheetName val="Qty"/>
      <sheetName val="Prop. prices"/>
      <sheetName val="Hist. prices"/>
      <sheetName val="Indicative prices"/>
      <sheetName val="Trial tariffs"/>
      <sheetName val="Tariff costs"/>
      <sheetName val="Calculations&gt;&gt;"/>
      <sheetName val="TAR"/>
      <sheetName val="Prop. rev. detail"/>
      <sheetName val="Hist. rev. detail"/>
      <sheetName val="Tariff revenue"/>
      <sheetName val="Total qty"/>
      <sheetName val="Accounts"/>
      <sheetName val="SC revenue"/>
      <sheetName val="Movements"/>
      <sheetName val="Charts example"/>
      <sheetName val="Check|Lis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030A0"/>
  </sheetPr>
  <dimension ref="A1:AJ83"/>
  <sheetViews>
    <sheetView showGridLines="0" zoomScaleNormal="100" workbookViewId="0">
      <selection activeCell="D50" sqref="D50"/>
    </sheetView>
  </sheetViews>
  <sheetFormatPr defaultColWidth="0" defaultRowHeight="11.25" customHeight="1" zeroHeight="1" x14ac:dyDescent="0.2"/>
  <cols>
    <col min="1" max="2" width="1.26953125" style="26" customWidth="1"/>
    <col min="3" max="3" width="24.54296875" style="26" customWidth="1"/>
    <col min="4" max="4" width="5.26953125" style="26" customWidth="1"/>
    <col min="5" max="5" width="40.81640625" style="26" customWidth="1"/>
    <col min="6" max="6" width="12.81640625" style="26" customWidth="1"/>
    <col min="7" max="7" width="17" style="26" customWidth="1"/>
    <col min="8" max="8" width="11.1796875" style="26" customWidth="1"/>
    <col min="9" max="10" width="36" style="26" customWidth="1"/>
    <col min="11" max="11" width="5.54296875" style="26" customWidth="1"/>
    <col min="12" max="12" width="8" style="26" hidden="1" customWidth="1"/>
    <col min="13" max="20" width="8.453125" style="26" hidden="1" customWidth="1"/>
    <col min="21" max="21" width="1.26953125" style="26" hidden="1" customWidth="1"/>
    <col min="22" max="22" width="9" style="26" hidden="1" customWidth="1"/>
    <col min="23" max="23" width="1.26953125" style="26" hidden="1" customWidth="1"/>
    <col min="24" max="16384" width="9" style="26" hidden="1"/>
  </cols>
  <sheetData>
    <row r="1" spans="1:36" ht="11.25" customHeight="1" x14ac:dyDescent="0.2"/>
    <row r="2" spans="1:36" s="51" customFormat="1" ht="32.5" x14ac:dyDescent="0.2">
      <c r="A2" s="1"/>
      <c r="B2" s="1"/>
      <c r="C2" s="1"/>
      <c r="D2" s="1"/>
      <c r="E2" s="1"/>
      <c r="F2" s="1"/>
      <c r="G2" s="65" t="s">
        <v>0</v>
      </c>
      <c r="H2" s="2"/>
      <c r="I2" s="1"/>
      <c r="J2" s="1"/>
      <c r="K2" s="1"/>
      <c r="M2" s="52"/>
      <c r="N2" s="53"/>
      <c r="O2" s="54"/>
    </row>
    <row r="3" spans="1:36" s="51" customFormat="1" ht="32.5" x14ac:dyDescent="0.2">
      <c r="A3" s="1"/>
      <c r="B3" s="1"/>
      <c r="C3" s="1"/>
      <c r="D3" s="1"/>
      <c r="E3" s="1"/>
      <c r="F3" s="1"/>
      <c r="G3" s="65" t="s">
        <v>1</v>
      </c>
      <c r="H3" s="2"/>
      <c r="I3" s="1"/>
      <c r="J3" s="1"/>
      <c r="K3" s="1"/>
      <c r="M3" s="52"/>
      <c r="N3" s="53"/>
      <c r="O3" s="54"/>
    </row>
    <row r="4" spans="1:36" s="55" customFormat="1" ht="13.5" customHeight="1" thickBot="1" x14ac:dyDescent="0.4">
      <c r="A4" s="11"/>
      <c r="B4" s="11"/>
      <c r="C4" s="11"/>
      <c r="D4" s="11"/>
      <c r="E4" s="11"/>
      <c r="F4" s="11"/>
      <c r="G4" s="66"/>
      <c r="H4" s="12"/>
      <c r="I4" s="11"/>
      <c r="J4" s="11"/>
      <c r="K4" s="11"/>
    </row>
    <row r="5" spans="1:36" s="5" customFormat="1" ht="14.5" x14ac:dyDescent="0.35">
      <c r="A5" s="126"/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30"/>
      <c r="M5" s="30"/>
      <c r="N5" s="30"/>
      <c r="O5" s="30"/>
      <c r="P5" s="24"/>
      <c r="Q5" s="25"/>
      <c r="R5" s="24"/>
      <c r="S5" s="25"/>
      <c r="T5" s="24"/>
      <c r="U5" s="24"/>
      <c r="V5" s="24"/>
      <c r="W5" s="24"/>
      <c r="X5" s="24"/>
      <c r="Y5" s="24"/>
      <c r="Z5" s="24"/>
      <c r="AA5" s="24"/>
      <c r="AB5" s="25"/>
      <c r="AC5" s="25"/>
      <c r="AD5" s="33"/>
      <c r="AE5" s="33"/>
      <c r="AF5" s="33"/>
      <c r="AG5" s="33"/>
      <c r="AH5" s="33"/>
      <c r="AI5" s="34"/>
      <c r="AJ5" s="34"/>
    </row>
    <row r="6" spans="1:36" ht="10" x14ac:dyDescent="0.2">
      <c r="C6" s="60"/>
      <c r="D6" s="47"/>
      <c r="E6" s="47"/>
      <c r="F6" s="47"/>
      <c r="G6" s="58"/>
      <c r="H6" s="61"/>
      <c r="I6" s="59"/>
      <c r="J6" s="59"/>
    </row>
    <row r="7" spans="1:36" ht="10" hidden="1" x14ac:dyDescent="0.2">
      <c r="C7" s="60"/>
      <c r="D7" s="47"/>
      <c r="E7" s="47"/>
      <c r="F7" s="47"/>
      <c r="G7" s="58"/>
      <c r="H7" s="61"/>
      <c r="I7" s="59"/>
      <c r="J7" s="59"/>
    </row>
    <row r="8" spans="1:36" ht="10" x14ac:dyDescent="0.2">
      <c r="C8" s="60"/>
      <c r="D8" s="47"/>
      <c r="E8" s="47"/>
      <c r="F8" s="47"/>
      <c r="G8" s="58"/>
      <c r="H8" s="61"/>
      <c r="I8" s="59"/>
      <c r="J8" s="59"/>
    </row>
    <row r="9" spans="1:36" ht="10" x14ac:dyDescent="0.2">
      <c r="C9" s="60"/>
      <c r="D9" s="47"/>
      <c r="E9" s="47"/>
      <c r="F9" s="47"/>
      <c r="G9" s="58"/>
      <c r="H9" s="61"/>
      <c r="I9" s="59"/>
      <c r="J9" s="59"/>
    </row>
    <row r="10" spans="1:36" ht="10" x14ac:dyDescent="0.2">
      <c r="C10" s="60"/>
      <c r="D10" s="47"/>
      <c r="E10" s="47"/>
      <c r="F10" s="47"/>
      <c r="G10" s="58"/>
      <c r="H10" s="61"/>
      <c r="I10" s="59"/>
      <c r="J10" s="59"/>
    </row>
    <row r="11" spans="1:36" ht="10" x14ac:dyDescent="0.2">
      <c r="C11" s="60"/>
      <c r="D11" s="47"/>
      <c r="E11" s="47"/>
      <c r="F11" s="47"/>
      <c r="G11" s="58"/>
      <c r="H11" s="61"/>
      <c r="I11" s="59"/>
      <c r="J11" s="59"/>
    </row>
    <row r="12" spans="1:36" ht="10" x14ac:dyDescent="0.2">
      <c r="C12" s="60"/>
      <c r="D12" s="47"/>
      <c r="E12" s="47"/>
      <c r="F12" s="47"/>
      <c r="G12" s="58"/>
      <c r="H12" s="61"/>
      <c r="I12" s="59"/>
      <c r="J12" s="59"/>
    </row>
    <row r="13" spans="1:36" ht="10" x14ac:dyDescent="0.2">
      <c r="C13" s="60"/>
      <c r="D13" s="47"/>
      <c r="E13" s="47"/>
      <c r="F13" s="47"/>
      <c r="G13" s="58"/>
      <c r="H13" s="61"/>
      <c r="I13" s="59"/>
      <c r="J13" s="59"/>
    </row>
    <row r="14" spans="1:36" ht="10" x14ac:dyDescent="0.2">
      <c r="C14" s="116"/>
      <c r="D14" s="47"/>
      <c r="E14" s="47"/>
      <c r="F14" s="47"/>
      <c r="G14" s="58"/>
      <c r="H14" s="61"/>
      <c r="I14" s="59"/>
      <c r="J14" s="59"/>
    </row>
    <row r="15" spans="1:36" ht="10" x14ac:dyDescent="0.2">
      <c r="C15" s="116"/>
      <c r="D15" s="47"/>
      <c r="E15" s="47"/>
      <c r="F15" s="47"/>
      <c r="G15" s="58"/>
      <c r="H15" s="61"/>
      <c r="I15" s="59"/>
      <c r="J15" s="59"/>
    </row>
    <row r="16" spans="1:36" ht="10" x14ac:dyDescent="0.2">
      <c r="C16" s="116"/>
      <c r="D16" s="47"/>
      <c r="E16" s="47"/>
      <c r="F16" s="47"/>
      <c r="G16" s="58"/>
      <c r="H16" s="61"/>
      <c r="I16" s="59"/>
      <c r="J16" s="59"/>
    </row>
    <row r="17" spans="2:34" ht="10" x14ac:dyDescent="0.2">
      <c r="C17" s="116"/>
      <c r="D17" s="47"/>
      <c r="E17" s="47"/>
      <c r="F17" s="47"/>
      <c r="G17" s="58"/>
      <c r="H17" s="61"/>
      <c r="I17" s="59"/>
      <c r="J17" s="59"/>
    </row>
    <row r="18" spans="2:34" ht="13" x14ac:dyDescent="0.3">
      <c r="C18" s="62"/>
      <c r="D18" s="47"/>
      <c r="E18" s="47"/>
      <c r="F18" s="47"/>
      <c r="G18" s="47"/>
      <c r="H18" s="47"/>
      <c r="I18" s="63"/>
      <c r="J18" s="63"/>
    </row>
    <row r="19" spans="2:34" s="5" customFormat="1" ht="13" x14ac:dyDescent="0.3">
      <c r="B19" s="114"/>
      <c r="L19" s="117"/>
      <c r="M19" s="117"/>
      <c r="N19" s="117"/>
      <c r="O19" s="117"/>
      <c r="P19" s="118"/>
      <c r="Q19" s="119"/>
      <c r="R19" s="118"/>
      <c r="S19" s="119"/>
      <c r="T19" s="118"/>
      <c r="U19" s="118"/>
      <c r="V19" s="118"/>
      <c r="W19" s="118"/>
      <c r="X19" s="118"/>
      <c r="Y19" s="118"/>
      <c r="Z19" s="118"/>
      <c r="AA19" s="118"/>
      <c r="AB19" s="119"/>
      <c r="AC19" s="119"/>
      <c r="AD19" s="118"/>
      <c r="AE19" s="118"/>
      <c r="AF19" s="118"/>
      <c r="AG19" s="118"/>
      <c r="AH19" s="118"/>
    </row>
    <row r="20" spans="2:34" ht="10" hidden="1" x14ac:dyDescent="0.2">
      <c r="D20" s="47"/>
      <c r="E20" s="47"/>
      <c r="F20" s="47"/>
      <c r="G20" s="47"/>
      <c r="H20" s="47"/>
      <c r="I20" s="47"/>
      <c r="J20" s="47"/>
      <c r="L20" s="64"/>
    </row>
    <row r="21" spans="2:34" ht="10" hidden="1" x14ac:dyDescent="0.2">
      <c r="D21" s="47"/>
      <c r="E21" s="47"/>
      <c r="F21" s="47"/>
      <c r="G21" s="47"/>
      <c r="H21" s="47"/>
      <c r="I21" s="47"/>
      <c r="J21" s="47"/>
      <c r="L21" s="64"/>
    </row>
    <row r="22" spans="2:34" ht="10" hidden="1" x14ac:dyDescent="0.2">
      <c r="D22" s="47"/>
      <c r="E22" s="47"/>
      <c r="F22" s="47"/>
      <c r="G22" s="47"/>
      <c r="H22" s="47"/>
      <c r="I22" s="47"/>
      <c r="J22" s="47"/>
      <c r="L22" s="64"/>
    </row>
    <row r="23" spans="2:34" ht="10" hidden="1" x14ac:dyDescent="0.2">
      <c r="D23" s="47"/>
      <c r="E23" s="47"/>
      <c r="F23" s="47"/>
      <c r="G23" s="47"/>
      <c r="H23" s="47"/>
      <c r="I23" s="47"/>
      <c r="J23" s="47"/>
      <c r="L23" s="64"/>
    </row>
    <row r="24" spans="2:34" ht="10" hidden="1" x14ac:dyDescent="0.2">
      <c r="D24" s="47"/>
      <c r="E24" s="47"/>
      <c r="F24" s="47"/>
      <c r="G24" s="47"/>
      <c r="H24" s="47"/>
      <c r="I24" s="47"/>
      <c r="J24" s="47"/>
      <c r="L24" s="64"/>
    </row>
    <row r="25" spans="2:34" ht="10" hidden="1" x14ac:dyDescent="0.2">
      <c r="C25" s="47"/>
      <c r="D25" s="47"/>
      <c r="E25" s="47"/>
      <c r="F25" s="47"/>
      <c r="G25" s="47"/>
      <c r="H25" s="47"/>
      <c r="I25" s="47"/>
      <c r="J25" s="47"/>
      <c r="L25" s="64"/>
    </row>
    <row r="26" spans="2:34" ht="10" hidden="1" x14ac:dyDescent="0.2">
      <c r="C26" s="47"/>
      <c r="D26" s="47"/>
      <c r="E26" s="47"/>
      <c r="F26" s="47"/>
      <c r="G26" s="47"/>
      <c r="H26" s="47"/>
      <c r="I26" s="47"/>
      <c r="J26" s="47"/>
      <c r="L26" s="64"/>
    </row>
    <row r="27" spans="2:34" ht="10" hidden="1" x14ac:dyDescent="0.2">
      <c r="C27" s="47"/>
      <c r="D27" s="47"/>
      <c r="E27" s="47"/>
      <c r="F27" s="47"/>
      <c r="G27" s="47"/>
      <c r="H27" s="47"/>
      <c r="I27" s="47"/>
      <c r="J27" s="47"/>
    </row>
    <row r="28" spans="2:34" ht="10" hidden="1" x14ac:dyDescent="0.2">
      <c r="D28" s="47"/>
      <c r="E28" s="47"/>
      <c r="F28" s="47"/>
      <c r="G28" s="47"/>
      <c r="H28" s="47"/>
      <c r="I28" s="47"/>
      <c r="J28" s="47"/>
    </row>
    <row r="29" spans="2:34" ht="10" hidden="1" x14ac:dyDescent="0.2">
      <c r="D29" s="47"/>
      <c r="E29" s="47"/>
      <c r="F29" s="47"/>
      <c r="G29" s="47"/>
      <c r="H29" s="47"/>
      <c r="I29" s="47"/>
      <c r="J29" s="47"/>
    </row>
    <row r="30" spans="2:34" ht="10" hidden="1" x14ac:dyDescent="0.2">
      <c r="D30" s="47"/>
      <c r="E30" s="47"/>
      <c r="F30" s="47"/>
      <c r="G30" s="47"/>
      <c r="H30" s="47"/>
      <c r="I30" s="47"/>
      <c r="J30" s="47"/>
    </row>
    <row r="31" spans="2:34" ht="10" hidden="1" x14ac:dyDescent="0.2">
      <c r="D31" s="47"/>
      <c r="E31" s="47"/>
      <c r="F31" s="47"/>
      <c r="G31" s="47"/>
      <c r="H31" s="47"/>
      <c r="I31" s="47"/>
      <c r="J31" s="47"/>
    </row>
    <row r="32" spans="2:34" ht="10" hidden="1" x14ac:dyDescent="0.2">
      <c r="D32" s="47"/>
      <c r="E32" s="47"/>
      <c r="F32" s="47"/>
      <c r="G32" s="47"/>
      <c r="H32" s="47"/>
      <c r="I32" s="47"/>
      <c r="J32" s="47"/>
    </row>
    <row r="33" spans="3:10" ht="13" hidden="1" x14ac:dyDescent="0.3">
      <c r="C33" s="62"/>
      <c r="D33" s="47"/>
      <c r="E33" s="47"/>
      <c r="F33" s="47"/>
      <c r="G33" s="47"/>
      <c r="H33" s="47"/>
      <c r="I33" s="47"/>
      <c r="J33" s="47"/>
    </row>
    <row r="34" spans="3:10" ht="11.25" customHeight="1" x14ac:dyDescent="0.2"/>
    <row r="35" spans="3:10" ht="11.25" customHeight="1" x14ac:dyDescent="0.2"/>
    <row r="36" spans="3:10" ht="11.25" customHeight="1" x14ac:dyDescent="0.2"/>
    <row r="37" spans="3:10" ht="11.25" customHeight="1" x14ac:dyDescent="0.2"/>
    <row r="38" spans="3:10" ht="11.25" customHeight="1" x14ac:dyDescent="0.2"/>
    <row r="39" spans="3:10" ht="11.25" customHeight="1" x14ac:dyDescent="0.2"/>
    <row r="40" spans="3:10" ht="11.25" customHeight="1" x14ac:dyDescent="0.2"/>
    <row r="41" spans="3:10" ht="11.25" customHeight="1" x14ac:dyDescent="0.2"/>
    <row r="42" spans="3:10" ht="11.25" customHeight="1" x14ac:dyDescent="0.2"/>
    <row r="43" spans="3:10" ht="11.25" customHeight="1" x14ac:dyDescent="0.2"/>
    <row r="44" spans="3:10" ht="11.25" customHeight="1" x14ac:dyDescent="0.2"/>
    <row r="45" spans="3:10" ht="11.25" customHeight="1" x14ac:dyDescent="0.2"/>
    <row r="46" spans="3:10" ht="11.25" customHeight="1" x14ac:dyDescent="0.2"/>
    <row r="47" spans="3:10" ht="11.25" customHeight="1" x14ac:dyDescent="0.2"/>
    <row r="48" spans="3:10" ht="11.25" customHeight="1" x14ac:dyDescent="0.2"/>
    <row r="49" ht="11.25" customHeight="1" x14ac:dyDescent="0.2"/>
    <row r="50" ht="11.25" customHeight="1" x14ac:dyDescent="0.2"/>
    <row r="51" ht="11.25" customHeight="1" x14ac:dyDescent="0.2"/>
    <row r="52" ht="11.25" customHeight="1" x14ac:dyDescent="0.2"/>
    <row r="53" ht="11.25" customHeight="1" x14ac:dyDescent="0.2"/>
    <row r="54" ht="11.25" customHeight="1" x14ac:dyDescent="0.2"/>
    <row r="55" ht="11.25" customHeight="1" x14ac:dyDescent="0.2"/>
    <row r="56" ht="11.25" customHeight="1" x14ac:dyDescent="0.2"/>
    <row r="57" ht="11.25" customHeight="1" x14ac:dyDescent="0.2"/>
    <row r="58" ht="11.25" customHeight="1" x14ac:dyDescent="0.2"/>
    <row r="59" ht="11.25" customHeight="1" x14ac:dyDescent="0.2"/>
    <row r="60" ht="11.25" customHeight="1" x14ac:dyDescent="0.2"/>
    <row r="61" ht="11.25" customHeight="1" x14ac:dyDescent="0.2"/>
    <row r="62" ht="11.25" customHeight="1" x14ac:dyDescent="0.2"/>
    <row r="63" ht="11.25" customHeight="1" x14ac:dyDescent="0.2"/>
    <row r="64" ht="11.25" customHeight="1" x14ac:dyDescent="0.2"/>
    <row r="65" ht="11.25" customHeight="1" x14ac:dyDescent="0.2"/>
    <row r="66" ht="11.25" customHeight="1" x14ac:dyDescent="0.2"/>
    <row r="67" ht="11.25" customHeight="1" x14ac:dyDescent="0.2"/>
    <row r="68" ht="11.25" customHeight="1" x14ac:dyDescent="0.2"/>
    <row r="69" ht="11.25" customHeight="1" x14ac:dyDescent="0.2"/>
    <row r="70" ht="11.25" customHeight="1" x14ac:dyDescent="0.2"/>
    <row r="71" ht="11.25" customHeight="1" x14ac:dyDescent="0.2"/>
    <row r="72" ht="11.25" customHeight="1" x14ac:dyDescent="0.2"/>
    <row r="73" ht="11.25" customHeight="1" x14ac:dyDescent="0.2"/>
    <row r="74" ht="11.25" customHeight="1" x14ac:dyDescent="0.2"/>
    <row r="75" ht="11.25" customHeight="1" x14ac:dyDescent="0.2"/>
    <row r="76" ht="11.25" customHeight="1" x14ac:dyDescent="0.2"/>
    <row r="77" ht="11.25" customHeight="1" x14ac:dyDescent="0.2"/>
    <row r="78" ht="11.25" customHeight="1" x14ac:dyDescent="0.2"/>
    <row r="79" ht="11.25" customHeight="1" x14ac:dyDescent="0.2"/>
    <row r="80" ht="11.25" customHeight="1" x14ac:dyDescent="0.2"/>
    <row r="81" ht="11.25" customHeight="1" x14ac:dyDescent="0.2"/>
    <row r="82" ht="11.25" customHeight="1" x14ac:dyDescent="0.2"/>
    <row r="83" ht="11.25" customHeight="1" x14ac:dyDescent="0.2"/>
  </sheetData>
  <pageMargins left="0.7" right="0.7" top="0.75" bottom="0.75" header="0.3" footer="0.3"/>
  <pageSetup paperSize="9" orientation="portrait" verticalDpi="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79998168889431442"/>
  </sheetPr>
  <dimension ref="A1:AB95"/>
  <sheetViews>
    <sheetView showGridLines="0" tabSelected="1" topLeftCell="E1" zoomScaleNormal="100" workbookViewId="0">
      <selection activeCell="Q19" sqref="Q19:T19"/>
    </sheetView>
  </sheetViews>
  <sheetFormatPr defaultColWidth="0" defaultRowHeight="10" zeroHeight="1" outlineLevelRow="1" x14ac:dyDescent="0.2"/>
  <cols>
    <col min="1" max="2" width="1.26953125" style="26" customWidth="1"/>
    <col min="3" max="3" width="38" style="26" customWidth="1"/>
    <col min="4" max="4" width="25.1796875" style="27" bestFit="1" customWidth="1"/>
    <col min="5" max="5" width="2.7265625" style="27" customWidth="1"/>
    <col min="6" max="6" width="12.54296875" style="27" customWidth="1"/>
    <col min="7" max="7" width="10" style="27" customWidth="1"/>
    <col min="8" max="9" width="2.81640625" style="27" customWidth="1"/>
    <col min="10" max="14" width="9.26953125" style="26" customWidth="1"/>
    <col min="15" max="15" width="2.26953125" style="26" customWidth="1"/>
    <col min="16" max="20" width="9.26953125" style="26" customWidth="1"/>
    <col min="21" max="23" width="2.26953125" style="26" customWidth="1"/>
    <col min="24" max="28" width="0" style="26" hidden="1" customWidth="1"/>
    <col min="29" max="16384" width="9" style="26" hidden="1"/>
  </cols>
  <sheetData>
    <row r="1" spans="1:23" s="1" customFormat="1" ht="15.5" x14ac:dyDescent="0.35">
      <c r="B1" s="2" t="str">
        <f>'Cover page'!G2&amp;" - "&amp;'Cover page'!G3</f>
        <v>Energex pricing model - Price Capped Security Lighting Services - 2025-30</v>
      </c>
      <c r="C1" s="2"/>
      <c r="D1" s="2"/>
      <c r="E1" s="2"/>
      <c r="F1" s="3"/>
      <c r="G1" s="3"/>
      <c r="H1" s="3"/>
      <c r="I1" s="3"/>
      <c r="J1" s="31"/>
      <c r="K1" s="31"/>
      <c r="L1" s="32"/>
      <c r="M1" s="32"/>
      <c r="N1" s="8"/>
      <c r="O1" s="8"/>
      <c r="P1" s="8"/>
      <c r="Q1" s="8"/>
      <c r="R1" s="8"/>
      <c r="S1" s="8"/>
      <c r="T1" s="8"/>
      <c r="U1" s="8"/>
      <c r="V1" s="5"/>
      <c r="W1" s="5"/>
    </row>
    <row r="2" spans="1:23" s="11" customFormat="1" ht="13.5" thickBot="1" x14ac:dyDescent="0.35">
      <c r="B2" s="12" t="e">
        <f>'Cover page'!#REF!&amp;" - "&amp;'Cover page'!#REF!</f>
        <v>#REF!</v>
      </c>
      <c r="C2" s="12"/>
      <c r="D2" s="12"/>
      <c r="E2" s="12"/>
      <c r="F2" s="13"/>
      <c r="G2" s="13"/>
      <c r="H2" s="13"/>
      <c r="I2" s="13"/>
      <c r="O2" s="14"/>
    </row>
    <row r="3" spans="1:23" s="19" customFormat="1" x14ac:dyDescent="0.2">
      <c r="D3" s="20"/>
      <c r="E3" s="20"/>
      <c r="F3" s="20"/>
      <c r="G3" s="20"/>
      <c r="H3" s="20"/>
      <c r="I3" s="20"/>
      <c r="O3" s="26"/>
    </row>
    <row r="4" spans="1:23" s="19" customFormat="1" x14ac:dyDescent="0.2">
      <c r="D4" s="20"/>
      <c r="E4" s="20"/>
      <c r="F4" s="20"/>
      <c r="G4" s="20"/>
      <c r="H4" s="20"/>
      <c r="I4" s="20"/>
      <c r="O4" s="26"/>
    </row>
    <row r="5" spans="1:23" s="128" customFormat="1" ht="10.5" x14ac:dyDescent="0.25">
      <c r="A5" s="128">
        <v>1</v>
      </c>
      <c r="B5" s="128" t="s">
        <v>2</v>
      </c>
      <c r="O5" s="115"/>
    </row>
    <row r="6" spans="1:23" x14ac:dyDescent="0.2"/>
    <row r="7" spans="1:23" ht="10.5" x14ac:dyDescent="0.25">
      <c r="C7" s="35" t="s">
        <v>3</v>
      </c>
      <c r="D7" s="36" t="s">
        <v>4</v>
      </c>
      <c r="E7" s="28"/>
      <c r="H7" s="36"/>
      <c r="I7" s="26"/>
      <c r="J7" s="37"/>
    </row>
    <row r="8" spans="1:23" x14ac:dyDescent="0.2">
      <c r="C8" s="26" t="s">
        <v>5</v>
      </c>
      <c r="D8" s="71" t="s">
        <v>6</v>
      </c>
      <c r="E8" s="26"/>
      <c r="H8" s="26"/>
      <c r="I8" s="26"/>
    </row>
    <row r="9" spans="1:23" x14ac:dyDescent="0.2">
      <c r="C9" s="26" t="s">
        <v>7</v>
      </c>
      <c r="D9" s="72">
        <v>36678</v>
      </c>
      <c r="E9" s="26"/>
      <c r="H9" s="26"/>
      <c r="I9" s="26"/>
    </row>
    <row r="10" spans="1:23" x14ac:dyDescent="0.2">
      <c r="C10" s="26" t="s">
        <v>8</v>
      </c>
      <c r="D10" s="73" t="s">
        <v>9</v>
      </c>
      <c r="E10" s="26"/>
      <c r="G10" s="26"/>
      <c r="H10" s="26"/>
      <c r="I10" s="26"/>
    </row>
    <row r="11" spans="1:23" x14ac:dyDescent="0.2">
      <c r="C11" s="26" t="s">
        <v>10</v>
      </c>
      <c r="D11" s="74" t="str">
        <f>IF(INDEX('Lookup Tables'!I60:I61,MATCH(DNSP,'Lookup Tables'!G60:G61,0))="Vic",
INDEX('Lookup Tables'!L24:L46,MATCH(forecastyear,'Lookup Tables'!I24:I46,0)-1),
INDEX('Lookup Tables'!I24:I46,MATCH(forecastyear,'Lookup Tables'!I24:I46,0)-1))</f>
        <v>2024–25</v>
      </c>
      <c r="E11" s="26"/>
      <c r="G11" s="26"/>
      <c r="H11" s="26"/>
      <c r="I11" s="26"/>
    </row>
    <row r="12" spans="1:23" x14ac:dyDescent="0.2">
      <c r="C12" s="26" t="s">
        <v>11</v>
      </c>
      <c r="D12" s="75" t="s">
        <v>9</v>
      </c>
      <c r="E12" s="26"/>
      <c r="G12" s="26"/>
      <c r="H12" s="26"/>
      <c r="I12" s="26"/>
    </row>
    <row r="13" spans="1:23" x14ac:dyDescent="0.2">
      <c r="C13" s="26" t="s">
        <v>12</v>
      </c>
      <c r="D13" s="74" t="str">
        <f>'Lookup Tables'!G55</f>
        <v>2029–30</v>
      </c>
      <c r="E13" s="26"/>
      <c r="G13" s="26"/>
      <c r="H13" s="26"/>
      <c r="I13" s="26"/>
    </row>
    <row r="14" spans="1:23" x14ac:dyDescent="0.2">
      <c r="E14" s="26"/>
      <c r="F14" s="26"/>
      <c r="G14" s="76"/>
      <c r="H14" s="26"/>
      <c r="I14" s="26"/>
    </row>
    <row r="15" spans="1:23" s="128" customFormat="1" ht="12" x14ac:dyDescent="0.3">
      <c r="A15" s="127"/>
      <c r="B15" s="128" t="s">
        <v>13</v>
      </c>
      <c r="D15" s="128" t="s">
        <v>14</v>
      </c>
      <c r="F15" s="128" t="s">
        <v>15</v>
      </c>
      <c r="J15" s="128" t="s">
        <v>16</v>
      </c>
      <c r="K15" s="128" t="s">
        <v>17</v>
      </c>
      <c r="L15" s="128" t="s">
        <v>18</v>
      </c>
      <c r="M15" s="128" t="s">
        <v>19</v>
      </c>
      <c r="N15" s="128" t="s">
        <v>20</v>
      </c>
      <c r="O15" s="121"/>
      <c r="P15" s="128" t="s">
        <v>21</v>
      </c>
      <c r="Q15" s="128" t="s">
        <v>22</v>
      </c>
      <c r="R15" s="128" t="s">
        <v>23</v>
      </c>
      <c r="S15" s="128" t="s">
        <v>24</v>
      </c>
      <c r="T15" s="128" t="s">
        <v>25</v>
      </c>
      <c r="U15" s="128" t="s">
        <v>26</v>
      </c>
    </row>
    <row r="16" spans="1:23" s="5" customFormat="1" ht="10.5" x14ac:dyDescent="0.2">
      <c r="A16" s="26"/>
      <c r="B16" s="26"/>
      <c r="C16" s="42"/>
      <c r="D16" s="27"/>
      <c r="E16" s="28"/>
      <c r="F16" s="27"/>
      <c r="G16" s="28"/>
      <c r="H16" s="28"/>
      <c r="I16" s="27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6"/>
      <c r="V16" s="26"/>
      <c r="W16" s="26"/>
    </row>
    <row r="17" spans="1:23" s="5" customFormat="1" x14ac:dyDescent="0.2">
      <c r="A17" s="26"/>
      <c r="B17" s="26"/>
      <c r="C17" s="48" t="s">
        <v>27</v>
      </c>
      <c r="D17" s="49" t="s">
        <v>28</v>
      </c>
      <c r="E17" s="28"/>
      <c r="F17" s="112" t="s">
        <v>29</v>
      </c>
      <c r="G17" s="28"/>
      <c r="H17" s="28"/>
      <c r="I17" s="27"/>
      <c r="J17" s="77">
        <f>G26</f>
        <v>1.8404907975460238E-2</v>
      </c>
      <c r="K17" s="77">
        <f>G27</f>
        <v>8.6058519793459354E-3</v>
      </c>
      <c r="L17" s="77">
        <f>G28</f>
        <v>3.4982935153583528E-2</v>
      </c>
      <c r="M17" s="77">
        <f>G29</f>
        <v>7.8318219291014124E-2</v>
      </c>
      <c r="N17" s="77">
        <f>G30</f>
        <v>4.0519877675840865E-2</v>
      </c>
      <c r="O17" s="122"/>
      <c r="P17" s="142">
        <v>3.2000000000000001E-2</v>
      </c>
      <c r="Q17" s="142">
        <v>2.7E-2</v>
      </c>
      <c r="R17" s="142">
        <v>2.6333333333333334E-2</v>
      </c>
      <c r="S17" s="142">
        <v>2.5666666666666667E-2</v>
      </c>
      <c r="T17" s="142">
        <v>2.5000000000000001E-2</v>
      </c>
      <c r="U17" s="26"/>
      <c r="V17" s="26"/>
      <c r="W17" s="26"/>
    </row>
    <row r="18" spans="1:23" s="5" customFormat="1" ht="10.5" x14ac:dyDescent="0.2">
      <c r="A18" s="26"/>
      <c r="B18" s="26"/>
      <c r="C18" s="42"/>
      <c r="D18" s="27"/>
      <c r="E18" s="28"/>
      <c r="F18" s="27"/>
      <c r="G18" s="28"/>
      <c r="H18" s="28"/>
      <c r="I18" s="27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6"/>
      <c r="V18" s="26"/>
      <c r="W18" s="26"/>
    </row>
    <row r="19" spans="1:23" s="5" customFormat="1" x14ac:dyDescent="0.2">
      <c r="A19" s="26"/>
      <c r="B19" s="26"/>
      <c r="C19" s="78" t="s">
        <v>30</v>
      </c>
      <c r="D19" s="41" t="s">
        <v>31</v>
      </c>
      <c r="E19" s="28"/>
      <c r="F19" s="112" t="s">
        <v>29</v>
      </c>
      <c r="G19" s="28"/>
      <c r="H19" s="28"/>
      <c r="I19" s="28"/>
      <c r="J19" s="79"/>
      <c r="K19" s="77">
        <v>-9.8252646141938002E-3</v>
      </c>
      <c r="L19" s="77">
        <v>-1.0493456191476618E-2</v>
      </c>
      <c r="M19" s="77">
        <v>-1.0262247478872492E-2</v>
      </c>
      <c r="N19" s="77">
        <v>-9.6681803386212059E-3</v>
      </c>
      <c r="O19" s="123"/>
      <c r="P19" s="142">
        <v>0</v>
      </c>
      <c r="Q19" s="149">
        <v>-1.0870090668475489E-2</v>
      </c>
      <c r="R19" s="149">
        <v>-8.7466278382324451E-3</v>
      </c>
      <c r="S19" s="149">
        <v>-9.5315736522133768E-3</v>
      </c>
      <c r="T19" s="149">
        <v>-1.1515925226694229E-2</v>
      </c>
      <c r="U19" s="26"/>
      <c r="V19" s="26"/>
      <c r="W19" s="26"/>
    </row>
    <row r="20" spans="1:23" s="5" customFormat="1" ht="10.5" x14ac:dyDescent="0.25">
      <c r="A20" s="26"/>
      <c r="B20" s="26"/>
      <c r="C20" s="80"/>
      <c r="D20" s="27"/>
      <c r="E20" s="28"/>
      <c r="F20" s="44"/>
      <c r="G20" s="28"/>
      <c r="H20" s="28"/>
      <c r="I20" s="28"/>
      <c r="J20" s="81"/>
      <c r="K20" s="81"/>
      <c r="L20" s="81"/>
      <c r="M20" s="81"/>
      <c r="N20" s="81"/>
      <c r="O20" s="120"/>
      <c r="P20" s="120"/>
      <c r="Q20" s="120"/>
      <c r="R20" s="120"/>
      <c r="S20" s="120"/>
      <c r="T20" s="120"/>
      <c r="U20" s="37"/>
      <c r="V20" s="26"/>
      <c r="W20" s="26"/>
    </row>
    <row r="21" spans="1:23" s="5" customFormat="1" ht="10.5" x14ac:dyDescent="0.25">
      <c r="A21" s="128"/>
      <c r="B21" s="128" t="s">
        <v>32</v>
      </c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15"/>
      <c r="P21" s="128"/>
      <c r="Q21" s="128"/>
      <c r="R21" s="128"/>
      <c r="S21" s="128"/>
      <c r="T21" s="128"/>
      <c r="U21" s="128"/>
      <c r="V21" s="128"/>
      <c r="W21" s="128"/>
    </row>
    <row r="22" spans="1:23" x14ac:dyDescent="0.2">
      <c r="E22" s="26"/>
      <c r="F22" s="26"/>
      <c r="G22" s="76"/>
      <c r="H22" s="26"/>
      <c r="I22" s="26"/>
    </row>
    <row r="23" spans="1:23" ht="10.5" x14ac:dyDescent="0.25">
      <c r="E23" s="26"/>
      <c r="F23" s="36" t="s">
        <v>33</v>
      </c>
      <c r="G23" s="83" t="s">
        <v>27</v>
      </c>
      <c r="H23" s="26"/>
      <c r="I23" s="26"/>
      <c r="K23" s="36" t="s">
        <v>34</v>
      </c>
      <c r="N23" s="36"/>
      <c r="O23" s="36"/>
      <c r="P23" s="36"/>
      <c r="Q23" s="36"/>
      <c r="R23" s="36"/>
      <c r="S23" s="36"/>
      <c r="T23" s="36"/>
    </row>
    <row r="24" spans="1:23" x14ac:dyDescent="0.2">
      <c r="C24" s="38" t="s">
        <v>14</v>
      </c>
      <c r="E24" s="26"/>
      <c r="F24" s="27" t="s">
        <v>35</v>
      </c>
      <c r="G24" s="84" t="s">
        <v>36</v>
      </c>
      <c r="H24" s="26"/>
      <c r="I24" s="26"/>
    </row>
    <row r="25" spans="1:23" x14ac:dyDescent="0.2">
      <c r="C25" s="38" t="s">
        <v>15</v>
      </c>
      <c r="E25" s="26"/>
      <c r="F25" s="27" t="s">
        <v>37</v>
      </c>
      <c r="G25" s="84" t="s">
        <v>38</v>
      </c>
      <c r="H25" s="26"/>
      <c r="I25" s="26"/>
    </row>
    <row r="26" spans="1:23" x14ac:dyDescent="0.2">
      <c r="C26" s="39">
        <v>43830</v>
      </c>
      <c r="D26" s="41"/>
      <c r="E26" s="26"/>
      <c r="F26" s="129">
        <v>116.2</v>
      </c>
      <c r="G26" s="40">
        <v>1.8404907975460238E-2</v>
      </c>
      <c r="H26" s="57"/>
      <c r="I26" s="26"/>
      <c r="K26" s="8" t="str">
        <f>IF(INDEX('Lookup Tables'!$I$60:$I$61,MATCH(DNSP,'Lookup Tables'!$G$60:$G$61))="Vic",INDEX('Lookup Tables'!$L$24:$L$46,MATCH(EDATE(C26,18),'Lookup Tables'!$H$24:$H$46)),INDEX('Lookup Tables'!$I$24:$I$46,MATCH(EDATE(C26,18),'Lookup Tables'!$H$24:$H$46)))</f>
        <v>2020–21</v>
      </c>
      <c r="N26" s="70" t="str">
        <f>IF(LEFT(K26,2)="HY",F26/#REF!-1,"")</f>
        <v/>
      </c>
      <c r="O26" s="124"/>
      <c r="P26" s="70"/>
      <c r="Q26" s="70"/>
      <c r="R26" s="70"/>
      <c r="S26" s="70"/>
      <c r="T26" s="70"/>
    </row>
    <row r="27" spans="1:23" x14ac:dyDescent="0.2">
      <c r="C27" s="39">
        <v>44196</v>
      </c>
      <c r="D27" s="26"/>
      <c r="E27" s="26"/>
      <c r="F27" s="129">
        <v>117.2</v>
      </c>
      <c r="G27" s="40">
        <f>F27/F26-1</f>
        <v>8.6058519793459354E-3</v>
      </c>
      <c r="H27" s="57"/>
      <c r="I27" s="26"/>
      <c r="K27" s="8" t="str">
        <f>IF(INDEX('Lookup Tables'!$I$60:$I$61,MATCH(DNSP,'Lookup Tables'!$G$60:$G$61))="Vic",INDEX('Lookup Tables'!$L$24:$L$46,MATCH(EDATE(C27,18),'Lookup Tables'!$H$24:$H$46)),INDEX('Lookup Tables'!$I$24:$I$46,MATCH(EDATE(C27,18),'Lookup Tables'!$H$24:$H$46)))</f>
        <v>2021–22</v>
      </c>
    </row>
    <row r="28" spans="1:23" x14ac:dyDescent="0.2">
      <c r="C28" s="39">
        <v>44561</v>
      </c>
      <c r="E28" s="26"/>
      <c r="F28" s="129">
        <v>121.3</v>
      </c>
      <c r="G28" s="40">
        <f t="shared" ref="G28:G31" si="0">F28/F27-1</f>
        <v>3.4982935153583528E-2</v>
      </c>
      <c r="H28" s="26"/>
      <c r="I28" s="26"/>
      <c r="K28" s="8" t="str">
        <f>IF(INDEX('Lookup Tables'!$I$60:$I$61,MATCH(DNSP,'Lookup Tables'!$G$60:$G$61))="Vic",INDEX('Lookup Tables'!$L$24:$L$46,MATCH(EDATE(C28,18),'Lookup Tables'!$H$24:$H$46)),INDEX('Lookup Tables'!$I$24:$I$46,MATCH(EDATE(C28,18),'Lookup Tables'!$H$24:$H$46)))</f>
        <v>2022–23</v>
      </c>
    </row>
    <row r="29" spans="1:23" x14ac:dyDescent="0.2">
      <c r="C29" s="39">
        <v>44926</v>
      </c>
      <c r="E29" s="26"/>
      <c r="F29" s="129">
        <v>130.80000000000001</v>
      </c>
      <c r="G29" s="40">
        <f t="shared" si="0"/>
        <v>7.8318219291014124E-2</v>
      </c>
      <c r="H29" s="26"/>
      <c r="I29" s="26"/>
      <c r="K29" s="8" t="str">
        <f>IF(INDEX('Lookup Tables'!$I$60:$I$61,MATCH(DNSP,'Lookup Tables'!$G$60:$G$61))="Vic",INDEX('Lookup Tables'!$L$24:$L$46,MATCH(EDATE(C29,18),'Lookup Tables'!$H$24:$H$46)),INDEX('Lookup Tables'!$I$24:$I$46,MATCH(EDATE(C29,18),'Lookup Tables'!$H$24:$H$46)))</f>
        <v>2023–24</v>
      </c>
    </row>
    <row r="30" spans="1:23" x14ac:dyDescent="0.2">
      <c r="C30" s="39">
        <v>45261</v>
      </c>
      <c r="E30" s="26"/>
      <c r="F30" s="129">
        <v>136.1</v>
      </c>
      <c r="G30" s="40">
        <f t="shared" si="0"/>
        <v>4.0519877675840865E-2</v>
      </c>
      <c r="H30" s="26"/>
      <c r="I30" s="26"/>
      <c r="K30" s="8" t="s">
        <v>20</v>
      </c>
    </row>
    <row r="31" spans="1:23" x14ac:dyDescent="0.2">
      <c r="C31" s="139">
        <v>45657</v>
      </c>
      <c r="E31" s="26"/>
      <c r="F31" s="140">
        <v>139.4</v>
      </c>
      <c r="G31" s="141">
        <f t="shared" si="0"/>
        <v>2.4246877296105973E-2</v>
      </c>
      <c r="H31" s="26"/>
      <c r="I31" s="26"/>
      <c r="K31" s="8" t="str">
        <f>IF(INDEX('Lookup Tables'!$I$60:$I$61,MATCH(DNSP,'Lookup Tables'!$G$60:$G$61))="Vic",INDEX('Lookup Tables'!$L$24:$L$46,MATCH(EDATE(C31,18),'Lookup Tables'!$H$24:$H$46)),INDEX('Lookup Tables'!$I$24:$I$46,MATCH(EDATE(C31,18),'Lookup Tables'!$H$24:$H$46)))</f>
        <v>2025–26</v>
      </c>
    </row>
    <row r="32" spans="1:23" x14ac:dyDescent="0.2">
      <c r="C32" s="39">
        <v>46022</v>
      </c>
      <c r="E32" s="26"/>
      <c r="F32" s="129"/>
      <c r="G32" s="40"/>
      <c r="H32" s="26"/>
      <c r="I32" s="26"/>
      <c r="K32" s="8" t="str">
        <f>IF(INDEX('Lookup Tables'!$I$60:$I$61,MATCH(DNSP,'Lookup Tables'!$G$60:$G$61))="Vic",INDEX('Lookup Tables'!$L$24:$L$46,MATCH(EDATE(C32,18),'Lookup Tables'!$H$24:$H$46)),INDEX('Lookup Tables'!$I$24:$I$46,MATCH(EDATE(C32,18),'Lookup Tables'!$H$24:$H$46)))</f>
        <v>2026–27</v>
      </c>
    </row>
    <row r="33" spans="3:11" hidden="1" outlineLevel="1" x14ac:dyDescent="0.2">
      <c r="C33" s="39">
        <v>46387</v>
      </c>
      <c r="E33" s="26"/>
      <c r="F33" s="85"/>
      <c r="G33" s="40" t="e">
        <f>IF(MATCH(C33,$C$26:$C$47,0)&lt;=4,"",IF(AND(C33&gt;=IF(INDEX('Lookup Tables'!$I$60:$I$61,MATCH(DNSP,'Lookup Tables'!$G$60:$G$61,0))="Vic",(INDEX('Lookup Tables'!$K$24:$K$46,MATCH(currentyear,'Lookup Tables'!$L$24:$L$46,0))),(INDEX('Lookup Tables'!$H$24:$H$46,MATCH(currentyear,'Lookup Tables'!$I$24:$I$46,0)))),C33&lt;='Lookup Tables'!$H$54),'General Inputs'!#REF!,IF(ISBLANK(F33),"",IF(C33&gt;DATE('Lookup Tables'!#REF!,MONTH(#REF!),31),F33/F32-1,F33/F29-1))))</f>
        <v>#REF!</v>
      </c>
      <c r="H33" s="26"/>
      <c r="I33" s="26"/>
      <c r="K33" s="8" t="str">
        <f>IF(INDEX('Lookup Tables'!$I$60:$I$61,MATCH(DNSP,'Lookup Tables'!$G$60:$G$61))="Vic",INDEX('Lookup Tables'!$L$24:$L$46,MATCH(EDATE(C33,18),'Lookup Tables'!$H$24:$H$46)),INDEX('Lookup Tables'!$I$24:$I$46,MATCH(EDATE(C33,18),'Lookup Tables'!$H$24:$H$46)))</f>
        <v>2027–28</v>
      </c>
    </row>
    <row r="34" spans="3:11" hidden="1" outlineLevel="1" x14ac:dyDescent="0.2">
      <c r="C34" s="39">
        <v>46752</v>
      </c>
      <c r="E34" s="26"/>
      <c r="F34" s="85"/>
      <c r="G34" s="40" t="e">
        <f>IF(MATCH(C34,$C$26:$C$47,0)&lt;=4,"",IF(AND(C34&gt;=IF(INDEX('Lookup Tables'!$I$60:$I$61,MATCH(DNSP,'Lookup Tables'!$G$60:$G$61,0))="Vic",(INDEX('Lookup Tables'!$K$24:$K$46,MATCH(currentyear,'Lookup Tables'!$L$24:$L$46,0))),(INDEX('Lookup Tables'!$H$24:$H$46,MATCH(currentyear,'Lookup Tables'!$I$24:$I$46,0)))),C34&lt;='Lookup Tables'!$H$54),'General Inputs'!#REF!,IF(ISBLANK(F34),"",IF(C34&gt;DATE('Lookup Tables'!#REF!,MONTH(#REF!),31),F34/F33-1,F34/F30-1))))</f>
        <v>#REF!</v>
      </c>
      <c r="H34" s="26"/>
      <c r="I34" s="26"/>
      <c r="K34" s="8" t="str">
        <f>IF(INDEX('Lookup Tables'!$I$60:$I$61,MATCH(DNSP,'Lookup Tables'!$G$60:$G$61))="Vic",INDEX('Lookup Tables'!$L$24:$L$46,MATCH(EDATE(C34,18),'Lookup Tables'!$H$24:$H$46)),INDEX('Lookup Tables'!$I$24:$I$46,MATCH(EDATE(C34,18),'Lookup Tables'!$H$24:$H$46)))</f>
        <v>2028–29</v>
      </c>
    </row>
    <row r="35" spans="3:11" hidden="1" outlineLevel="1" x14ac:dyDescent="0.2">
      <c r="C35" s="39">
        <v>47118</v>
      </c>
      <c r="E35" s="26"/>
      <c r="F35" s="85"/>
      <c r="G35" s="40" t="e">
        <f>IF(MATCH(C35,$C$26:$C$47,0)&lt;=4,"",IF(AND(C35&gt;=IF(INDEX('Lookup Tables'!$I$60:$I$61,MATCH(DNSP,'Lookup Tables'!$G$60:$G$61,0))="Vic",(INDEX('Lookup Tables'!$K$24:$K$46,MATCH(currentyear,'Lookup Tables'!$L$24:$L$46,0))),(INDEX('Lookup Tables'!$H$24:$H$46,MATCH(currentyear,'Lookup Tables'!$I$24:$I$46,0)))),C35&lt;='Lookup Tables'!$H$54),'General Inputs'!#REF!,IF(ISBLANK(F35),"",IF(C35&gt;DATE('Lookup Tables'!#REF!,MONTH(#REF!),31),F35/F34-1,F35/F31-1))))</f>
        <v>#REF!</v>
      </c>
      <c r="H35" s="26"/>
      <c r="I35" s="26"/>
      <c r="K35" s="8" t="str">
        <f>IF(INDEX('Lookup Tables'!$I$60:$I$61,MATCH(DNSP,'Lookup Tables'!$G$60:$G$61))="Vic",INDEX('Lookup Tables'!$L$24:$L$46,MATCH(EDATE(C35,18),'Lookup Tables'!$H$24:$H$46)),INDEX('Lookup Tables'!$I$24:$I$46,MATCH(EDATE(C35,18),'Lookup Tables'!$H$24:$H$46)))</f>
        <v>2029–30</v>
      </c>
    </row>
    <row r="36" spans="3:11" hidden="1" outlineLevel="1" x14ac:dyDescent="0.2">
      <c r="C36" s="39">
        <v>47483</v>
      </c>
      <c r="E36" s="26"/>
      <c r="F36" s="85"/>
      <c r="G36" s="40" t="str">
        <f>IF(MATCH(C36,$C$26:$C$47,0)&lt;=4,"",IF(AND(C36&gt;=IF(INDEX('Lookup Tables'!$I$60:$I$61,MATCH(DNSP,'Lookup Tables'!$G$60:$G$61,0))="Vic",(INDEX('Lookup Tables'!$K$24:$K$46,MATCH(currentyear,'Lookup Tables'!$L$24:$L$46,0))),(INDEX('Lookup Tables'!$H$24:$H$46,MATCH(currentyear,'Lookup Tables'!$I$24:$I$46,0)))),C36&lt;='Lookup Tables'!$H$54),'General Inputs'!#REF!,IF(ISBLANK(F36),"",IF(C36&gt;DATE('Lookup Tables'!#REF!,MONTH(#REF!),31),F36/F35-1,F36/F32-1))))</f>
        <v/>
      </c>
      <c r="H36" s="26"/>
      <c r="I36" s="26"/>
      <c r="K36" s="8" t="str">
        <f>IF(INDEX('Lookup Tables'!$I$60:$I$61,MATCH(DNSP,'Lookup Tables'!$G$60:$G$61))="Vic",INDEX('Lookup Tables'!$L$24:$L$46,MATCH(EDATE(C36,18),'Lookup Tables'!$H$24:$H$46)),INDEX('Lookup Tables'!$I$24:$I$46,MATCH(EDATE(C36,18),'Lookup Tables'!$H$24:$H$46)))</f>
        <v>2030–31</v>
      </c>
    </row>
    <row r="37" spans="3:11" hidden="1" outlineLevel="1" x14ac:dyDescent="0.2">
      <c r="C37" s="39">
        <v>47848</v>
      </c>
      <c r="E37" s="26"/>
      <c r="F37" s="85"/>
      <c r="G37" s="40" t="str">
        <f>IF(MATCH(C37,$C$26:$C$47,0)&lt;=4,"",IF(AND(C37&gt;=IF(INDEX('Lookup Tables'!$I$60:$I$61,MATCH(DNSP,'Lookup Tables'!$G$60:$G$61,0))="Vic",(INDEX('Lookup Tables'!$K$24:$K$46,MATCH(currentyear,'Lookup Tables'!$L$24:$L$46,0))),(INDEX('Lookup Tables'!$H$24:$H$46,MATCH(currentyear,'Lookup Tables'!$I$24:$I$46,0)))),C37&lt;='Lookup Tables'!$H$54),'General Inputs'!#REF!,IF(ISBLANK(F37),"",IF(C37&gt;DATE('Lookup Tables'!#REF!,MONTH(#REF!),31),F37/F36-1,F37/F33-1))))</f>
        <v/>
      </c>
      <c r="H37" s="26"/>
      <c r="I37" s="26"/>
      <c r="K37" s="8" t="str">
        <f>IF(INDEX('Lookup Tables'!$I$60:$I$61,MATCH(DNSP,'Lookup Tables'!$G$60:$G$61))="Vic",INDEX('Lookup Tables'!$L$24:$L$46,MATCH(EDATE(C37,18),'Lookup Tables'!$H$24:$H$46)),INDEX('Lookup Tables'!$I$24:$I$46,MATCH(EDATE(C37,18),'Lookup Tables'!$H$24:$H$46)))</f>
        <v>2031–32</v>
      </c>
    </row>
    <row r="38" spans="3:11" hidden="1" outlineLevel="1" x14ac:dyDescent="0.2">
      <c r="C38" s="39">
        <v>48213</v>
      </c>
      <c r="E38" s="26"/>
      <c r="F38" s="85"/>
      <c r="G38" s="40" t="str">
        <f>IF(MATCH(C38,$C$26:$C$47,0)&lt;=4,"",IF(AND(C38&gt;=IF(INDEX('Lookup Tables'!$I$60:$I$61,MATCH(DNSP,'Lookup Tables'!$G$60:$G$61,0))="Vic",(INDEX('Lookup Tables'!$K$24:$K$46,MATCH(currentyear,'Lookup Tables'!$L$24:$L$46,0))),(INDEX('Lookup Tables'!$H$24:$H$46,MATCH(currentyear,'Lookup Tables'!$I$24:$I$46,0)))),C38&lt;='Lookup Tables'!$H$54),'General Inputs'!#REF!,IF(ISBLANK(F38),"",IF(C38&gt;DATE('Lookup Tables'!#REF!,MONTH(#REF!),31),F38/F37-1,F38/F34-1))))</f>
        <v/>
      </c>
      <c r="H38" s="26"/>
      <c r="I38" s="26"/>
      <c r="K38" s="8" t="str">
        <f>IF(INDEX('Lookup Tables'!$I$60:$I$61,MATCH(DNSP,'Lookup Tables'!$G$60:$G$61))="Vic",INDEX('Lookup Tables'!$L$24:$L$46,MATCH(EDATE(C38,18),'Lookup Tables'!$H$24:$H$46)),INDEX('Lookup Tables'!$I$24:$I$46,MATCH(EDATE(C38,18),'Lookup Tables'!$H$24:$H$46)))</f>
        <v>2032–33</v>
      </c>
    </row>
    <row r="39" spans="3:11" hidden="1" outlineLevel="1" x14ac:dyDescent="0.2">
      <c r="C39" s="39">
        <v>48579</v>
      </c>
      <c r="E39" s="26"/>
      <c r="F39" s="85"/>
      <c r="G39" s="40" t="str">
        <f>IF(MATCH(C39,$C$26:$C$47,0)&lt;=4,"",IF(AND(C39&gt;=IF(INDEX('Lookup Tables'!$I$60:$I$61,MATCH(DNSP,'Lookup Tables'!$G$60:$G$61,0))="Vic",(INDEX('Lookup Tables'!$K$24:$K$46,MATCH(currentyear,'Lookup Tables'!$L$24:$L$46,0))),(INDEX('Lookup Tables'!$H$24:$H$46,MATCH(currentyear,'Lookup Tables'!$I$24:$I$46,0)))),C39&lt;='Lookup Tables'!$H$54),'General Inputs'!#REF!,IF(ISBLANK(F39),"",IF(C39&gt;DATE('Lookup Tables'!#REF!,MONTH(#REF!),31),F39/F38-1,F39/F35-1))))</f>
        <v/>
      </c>
      <c r="H39" s="26"/>
      <c r="I39" s="26"/>
      <c r="K39" s="8" t="str">
        <f>IF(INDEX('Lookup Tables'!$I$60:$I$61,MATCH(DNSP,'Lookup Tables'!$G$60:$G$61))="Vic",INDEX('Lookup Tables'!$L$24:$L$46,MATCH(EDATE(C39,18),'Lookup Tables'!$H$24:$H$46)),INDEX('Lookup Tables'!$I$24:$I$46,MATCH(EDATE(C39,18),'Lookup Tables'!$H$24:$H$46)))</f>
        <v>2033–34</v>
      </c>
    </row>
    <row r="40" spans="3:11" hidden="1" outlineLevel="1" x14ac:dyDescent="0.2">
      <c r="C40" s="39">
        <v>48944</v>
      </c>
      <c r="E40" s="26"/>
      <c r="F40" s="85"/>
      <c r="G40" s="40" t="str">
        <f>IF(MATCH(C40,$C$26:$C$47,0)&lt;=4,"",IF(AND(C40&gt;=IF(INDEX('Lookup Tables'!$I$60:$I$61,MATCH(DNSP,'Lookup Tables'!$G$60:$G$61,0))="Vic",(INDEX('Lookup Tables'!$K$24:$K$46,MATCH(currentyear,'Lookup Tables'!$L$24:$L$46,0))),(INDEX('Lookup Tables'!$H$24:$H$46,MATCH(currentyear,'Lookup Tables'!$I$24:$I$46,0)))),C40&lt;='Lookup Tables'!$H$54),'General Inputs'!#REF!,IF(ISBLANK(F40),"",IF(C40&gt;DATE('Lookup Tables'!#REF!,MONTH(#REF!),31),F40/F39-1,F40/F36-1))))</f>
        <v/>
      </c>
      <c r="H40" s="26"/>
      <c r="I40" s="26"/>
      <c r="K40" s="8" t="str">
        <f>IF(INDEX('Lookup Tables'!$I$60:$I$61,MATCH(DNSP,'Lookup Tables'!$G$60:$G$61))="Vic",INDEX('Lookup Tables'!$L$24:$L$46,MATCH(EDATE(C40,18),'Lookup Tables'!$H$24:$H$46)),INDEX('Lookup Tables'!$I$24:$I$46,MATCH(EDATE(C40,18),'Lookup Tables'!$H$24:$H$46)))</f>
        <v>2034–35</v>
      </c>
    </row>
    <row r="41" spans="3:11" hidden="1" outlineLevel="1" x14ac:dyDescent="0.2">
      <c r="C41" s="39">
        <v>49309</v>
      </c>
      <c r="E41" s="26"/>
      <c r="F41" s="85"/>
      <c r="G41" s="40" t="str">
        <f>IF(MATCH(C41,$C$26:$C$47,0)&lt;=4,"",IF(AND(C41&gt;=IF(INDEX('Lookup Tables'!$I$60:$I$61,MATCH(DNSP,'Lookup Tables'!$G$60:$G$61,0))="Vic",(INDEX('Lookup Tables'!$K$24:$K$46,MATCH(currentyear,'Lookup Tables'!$L$24:$L$46,0))),(INDEX('Lookup Tables'!$H$24:$H$46,MATCH(currentyear,'Lookup Tables'!$I$24:$I$46,0)))),C41&lt;='Lookup Tables'!$H$54),'General Inputs'!#REF!,IF(ISBLANK(F41),"",IF(C41&gt;DATE('Lookup Tables'!#REF!,MONTH(#REF!),31),F41/F40-1,F41/F37-1))))</f>
        <v/>
      </c>
      <c r="H41" s="26"/>
      <c r="I41" s="26"/>
      <c r="K41" s="8" t="str">
        <f>IF(INDEX('Lookup Tables'!$I$60:$I$61,MATCH(DNSP,'Lookup Tables'!$G$60:$G$61))="Vic",INDEX('Lookup Tables'!$L$24:$L$46,MATCH(EDATE(C41,18),'Lookup Tables'!$H$24:$H$46)),INDEX('Lookup Tables'!$I$24:$I$46,MATCH(EDATE(C41,18),'Lookup Tables'!$H$24:$H$46)))</f>
        <v>2035–36</v>
      </c>
    </row>
    <row r="42" spans="3:11" hidden="1" outlineLevel="1" x14ac:dyDescent="0.2">
      <c r="C42" s="39">
        <v>49674</v>
      </c>
      <c r="E42" s="26"/>
      <c r="F42" s="85"/>
      <c r="G42" s="40" t="str">
        <f>IF(MATCH(C42,$C$26:$C$47,0)&lt;=4,"",IF(AND(C42&gt;=IF(INDEX('Lookup Tables'!$I$60:$I$61,MATCH(DNSP,'Lookup Tables'!$G$60:$G$61,0))="Vic",(INDEX('Lookup Tables'!$K$24:$K$46,MATCH(currentyear,'Lookup Tables'!$L$24:$L$46,0))),(INDEX('Lookup Tables'!$H$24:$H$46,MATCH(currentyear,'Lookup Tables'!$I$24:$I$46,0)))),C42&lt;='Lookup Tables'!$H$54),'General Inputs'!#REF!,IF(ISBLANK(F42),"",IF(C42&gt;DATE('Lookup Tables'!#REF!,MONTH(#REF!),31),F42/F41-1,F42/F38-1))))</f>
        <v/>
      </c>
      <c r="H42" s="26"/>
      <c r="I42" s="26"/>
      <c r="K42" s="8" t="str">
        <f>IF(INDEX('Lookup Tables'!$I$60:$I$61,MATCH(DNSP,'Lookup Tables'!$G$60:$G$61))="Vic",INDEX('Lookup Tables'!$L$24:$L$46,MATCH(EDATE(C42,18),'Lookup Tables'!$H$24:$H$46)),INDEX('Lookup Tables'!$I$24:$I$46,MATCH(EDATE(C42,18),'Lookup Tables'!$H$24:$H$46)))</f>
        <v>2036–37</v>
      </c>
    </row>
    <row r="43" spans="3:11" hidden="1" outlineLevel="1" x14ac:dyDescent="0.2">
      <c r="C43" s="39">
        <v>50040</v>
      </c>
      <c r="E43" s="26"/>
      <c r="F43" s="85"/>
      <c r="G43" s="40" t="str">
        <f>IF(MATCH(C43,$C$26:$C$47,0)&lt;=4,"",IF(AND(C43&gt;=IF(INDEX('Lookup Tables'!$I$60:$I$61,MATCH(DNSP,'Lookup Tables'!$G$60:$G$61,0))="Vic",(INDEX('Lookup Tables'!$K$24:$K$46,MATCH(currentyear,'Lookup Tables'!$L$24:$L$46,0))),(INDEX('Lookup Tables'!$H$24:$H$46,MATCH(currentyear,'Lookup Tables'!$I$24:$I$46,0)))),C43&lt;='Lookup Tables'!$H$54),'General Inputs'!#REF!,IF(ISBLANK(F43),"",IF(C43&gt;DATE('Lookup Tables'!#REF!,MONTH(#REF!),31),F43/F42-1,F43/F39-1))))</f>
        <v/>
      </c>
      <c r="H43" s="26"/>
      <c r="I43" s="26"/>
      <c r="K43" s="8" t="str">
        <f>IF(INDEX('Lookup Tables'!$I$60:$I$61,MATCH(DNSP,'Lookup Tables'!$G$60:$G$61))="Vic",INDEX('Lookup Tables'!$L$24:$L$46,MATCH(EDATE(C43,18),'Lookup Tables'!$H$24:$H$46)),INDEX('Lookup Tables'!$I$24:$I$46,MATCH(EDATE(C43,18),'Lookup Tables'!$H$24:$H$46)))</f>
        <v>2037–38</v>
      </c>
    </row>
    <row r="44" spans="3:11" hidden="1" outlineLevel="1" x14ac:dyDescent="0.2">
      <c r="C44" s="39">
        <v>50405</v>
      </c>
      <c r="E44" s="26"/>
      <c r="F44" s="85"/>
      <c r="G44" s="40" t="str">
        <f>IF(MATCH(C44,$C$26:$C$47,0)&lt;=4,"",IF(AND(C44&gt;=IF(INDEX('Lookup Tables'!$I$60:$I$61,MATCH(DNSP,'Lookup Tables'!$G$60:$G$61,0))="Vic",(INDEX('Lookup Tables'!$K$24:$K$46,MATCH(currentyear,'Lookup Tables'!$L$24:$L$46,0))),(INDEX('Lookup Tables'!$H$24:$H$46,MATCH(currentyear,'Lookup Tables'!$I$24:$I$46,0)))),C44&lt;='Lookup Tables'!$H$54),'General Inputs'!#REF!,IF(ISBLANK(F44),"",IF(C44&gt;DATE('Lookup Tables'!#REF!,MONTH(#REF!),31),F44/F43-1,F44/F40-1))))</f>
        <v/>
      </c>
      <c r="H44" s="26"/>
      <c r="I44" s="26"/>
      <c r="K44" s="8" t="str">
        <f>IF(INDEX('Lookup Tables'!$I$60:$I$61,MATCH(DNSP,'Lookup Tables'!$G$60:$G$61))="Vic",INDEX('Lookup Tables'!$L$24:$L$46,MATCH(EDATE(C44,18),'Lookup Tables'!$H$24:$H$46)),INDEX('Lookup Tables'!$I$24:$I$46,MATCH(EDATE(C44,18),'Lookup Tables'!$H$24:$H$46)))</f>
        <v>2038–39</v>
      </c>
    </row>
    <row r="45" spans="3:11" hidden="1" outlineLevel="1" x14ac:dyDescent="0.2">
      <c r="C45" s="39">
        <v>50770</v>
      </c>
      <c r="E45" s="26"/>
      <c r="F45" s="85"/>
      <c r="G45" s="40" t="str">
        <f>IF(MATCH(C45,$C$26:$C$47,0)&lt;=4,"",IF(AND(C45&gt;=IF(INDEX('Lookup Tables'!$I$60:$I$61,MATCH(DNSP,'Lookup Tables'!$G$60:$G$61,0))="Vic",(INDEX('Lookup Tables'!$K$24:$K$46,MATCH(currentyear,'Lookup Tables'!$L$24:$L$46,0))),(INDEX('Lookup Tables'!$H$24:$H$46,MATCH(currentyear,'Lookup Tables'!$I$24:$I$46,0)))),C45&lt;='Lookup Tables'!$H$54),'General Inputs'!#REF!,IF(ISBLANK(F45),"",IF(C45&gt;DATE('Lookup Tables'!#REF!,MONTH(#REF!),31),F45/F44-1,F45/F41-1))))</f>
        <v/>
      </c>
      <c r="H45" s="26"/>
      <c r="I45" s="26"/>
      <c r="K45" s="8" t="str">
        <f>IF(INDEX('Lookup Tables'!$I$60:$I$61,MATCH(DNSP,'Lookup Tables'!$G$60:$G$61))="Vic",INDEX('Lookup Tables'!$L$24:$L$46,MATCH(EDATE(C45,18),'Lookup Tables'!$H$24:$H$46)),INDEX('Lookup Tables'!$I$24:$I$46,MATCH(EDATE(C45,18),'Lookup Tables'!$H$24:$H$46)))</f>
        <v>2039–40</v>
      </c>
    </row>
    <row r="46" spans="3:11" hidden="1" outlineLevel="1" x14ac:dyDescent="0.2">
      <c r="C46" s="39">
        <v>51135</v>
      </c>
      <c r="E46" s="26"/>
      <c r="F46" s="85"/>
      <c r="G46" s="40" t="str">
        <f>IF(MATCH(C46,$C$26:$C$47,0)&lt;=4,"",IF(AND(C46&gt;=IF(INDEX('Lookup Tables'!$I$60:$I$61,MATCH(DNSP,'Lookup Tables'!$G$60:$G$61,0))="Vic",(INDEX('Lookup Tables'!$K$24:$K$46,MATCH(currentyear,'Lookup Tables'!$L$24:$L$46,0))),(INDEX('Lookup Tables'!$H$24:$H$46,MATCH(currentyear,'Lookup Tables'!$I$24:$I$46,0)))),C46&lt;='Lookup Tables'!$H$54),'General Inputs'!#REF!,IF(ISBLANK(F46),"",IF(C46&gt;DATE('Lookup Tables'!#REF!,MONTH(#REF!),31),F46/F45-1,F46/F42-1))))</f>
        <v/>
      </c>
      <c r="H46" s="26"/>
      <c r="I46" s="26"/>
      <c r="K46" s="8" t="str">
        <f>IF(INDEX('Lookup Tables'!$I$60:$I$61,MATCH(DNSP,'Lookup Tables'!$G$60:$G$61))="Vic",INDEX('Lookup Tables'!$L$24:$L$46,MATCH(EDATE(C46,18),'Lookup Tables'!$H$24:$H$46)),INDEX('Lookup Tables'!$I$24:$I$46,MATCH(EDATE(C46,18),'Lookup Tables'!$H$24:$H$46)))</f>
        <v>2040–41</v>
      </c>
    </row>
    <row r="47" spans="3:11" hidden="1" outlineLevel="1" x14ac:dyDescent="0.2">
      <c r="C47" s="39">
        <v>51501</v>
      </c>
      <c r="E47" s="26"/>
      <c r="F47" s="85"/>
      <c r="G47" s="40" t="str">
        <f>IF(MATCH(C47,$C$26:$C$47,0)&lt;=4,"",IF(AND(C47&gt;=IF(INDEX('Lookup Tables'!$I$60:$I$61,MATCH(DNSP,'Lookup Tables'!$G$60:$G$61,0))="Vic",(INDEX('Lookup Tables'!$K$24:$K$46,MATCH(currentyear,'Lookup Tables'!$L$24:$L$46,0))),(INDEX('Lookup Tables'!$H$24:$H$46,MATCH(currentyear,'Lookup Tables'!$I$24:$I$46,0)))),C47&lt;='Lookup Tables'!$H$54),'General Inputs'!#REF!,IF(ISBLANK(F47),"",IF(C47&gt;DATE('Lookup Tables'!#REF!,MONTH(#REF!),31),F47/F46-1,F47/F43-1))))</f>
        <v/>
      </c>
      <c r="H47" s="26"/>
      <c r="I47" s="26"/>
      <c r="K47" s="8" t="str">
        <f>IF(INDEX('Lookup Tables'!$I$60:$I$61,MATCH(DNSP,'Lookup Tables'!$G$60:$G$61))="Vic",INDEX('Lookup Tables'!$L$24:$L$46,MATCH(EDATE(C47,18),'Lookup Tables'!$H$24:$H$46)),INDEX('Lookup Tables'!$I$24:$I$46,MATCH(EDATE(C47,18),'Lookup Tables'!$H$24:$H$46)))</f>
        <v>2041–42</v>
      </c>
    </row>
    <row r="48" spans="3:11" collapsed="1" x14ac:dyDescent="0.2">
      <c r="D48" s="26"/>
      <c r="E48" s="26"/>
      <c r="F48" s="26"/>
      <c r="G48" s="26"/>
      <c r="H48" s="26"/>
      <c r="I48" s="26"/>
    </row>
    <row r="49" spans="1:23" s="128" customFormat="1" ht="10.5" x14ac:dyDescent="0.25">
      <c r="B49" s="128" t="s">
        <v>39</v>
      </c>
      <c r="O49" s="115"/>
    </row>
    <row r="50" spans="1:23" hidden="1" x14ac:dyDescent="0.2">
      <c r="G50" s="28"/>
      <c r="H50" s="28"/>
    </row>
    <row r="51" spans="1:23" hidden="1" x14ac:dyDescent="0.2">
      <c r="G51" s="28"/>
      <c r="H51" s="28"/>
    </row>
    <row r="52" spans="1:23" hidden="1" x14ac:dyDescent="0.2">
      <c r="G52" s="28"/>
      <c r="H52" s="28"/>
    </row>
    <row r="53" spans="1:23" hidden="1" x14ac:dyDescent="0.2">
      <c r="G53" s="28"/>
      <c r="H53" s="28"/>
    </row>
    <row r="54" spans="1:23" hidden="1" x14ac:dyDescent="0.2">
      <c r="G54" s="28"/>
      <c r="H54" s="28"/>
    </row>
    <row r="55" spans="1:23" s="27" customFormat="1" hidden="1" x14ac:dyDescent="0.2">
      <c r="A55" s="26"/>
      <c r="B55" s="26"/>
      <c r="C55" s="26"/>
      <c r="G55" s="28"/>
      <c r="H55" s="28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</row>
    <row r="56" spans="1:23" s="27" customFormat="1" hidden="1" x14ac:dyDescent="0.2">
      <c r="A56" s="26"/>
      <c r="B56" s="26"/>
      <c r="C56" s="26"/>
      <c r="G56" s="28"/>
      <c r="H56" s="28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</row>
    <row r="57" spans="1:23" s="27" customFormat="1" hidden="1" x14ac:dyDescent="0.2">
      <c r="A57" s="26"/>
      <c r="B57" s="26"/>
      <c r="C57" s="26"/>
      <c r="G57" s="28"/>
      <c r="H57" s="28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</row>
    <row r="58" spans="1:23" s="27" customFormat="1" hidden="1" x14ac:dyDescent="0.2">
      <c r="A58" s="26"/>
      <c r="B58" s="26"/>
      <c r="C58" s="26"/>
      <c r="G58" s="28"/>
      <c r="H58" s="28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</row>
    <row r="59" spans="1:23" s="27" customFormat="1" hidden="1" x14ac:dyDescent="0.2">
      <c r="A59" s="26"/>
      <c r="B59" s="26"/>
      <c r="C59" s="26"/>
      <c r="G59" s="28"/>
      <c r="H59" s="28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</row>
    <row r="60" spans="1:23" s="27" customFormat="1" hidden="1" x14ac:dyDescent="0.2">
      <c r="A60" s="26"/>
      <c r="B60" s="26"/>
      <c r="C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</row>
    <row r="61" spans="1:23" s="27" customFormat="1" hidden="1" x14ac:dyDescent="0.2">
      <c r="A61" s="26"/>
      <c r="B61" s="26"/>
      <c r="C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</row>
    <row r="62" spans="1:23" s="27" customFormat="1" hidden="1" x14ac:dyDescent="0.2">
      <c r="A62" s="26"/>
      <c r="B62" s="26"/>
      <c r="C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</row>
    <row r="63" spans="1:23" s="27" customFormat="1" hidden="1" x14ac:dyDescent="0.2">
      <c r="A63" s="26"/>
      <c r="B63" s="26"/>
      <c r="C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</row>
    <row r="64" spans="1:23" s="27" customFormat="1" hidden="1" x14ac:dyDescent="0.2">
      <c r="A64" s="26"/>
      <c r="B64" s="26"/>
      <c r="C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</row>
    <row r="65" spans="1:23" s="27" customFormat="1" hidden="1" x14ac:dyDescent="0.2">
      <c r="A65" s="26"/>
      <c r="B65" s="26"/>
      <c r="C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</row>
    <row r="66" spans="1:23" x14ac:dyDescent="0.2"/>
    <row r="67" spans="1:23" x14ac:dyDescent="0.2"/>
    <row r="68" spans="1:23" x14ac:dyDescent="0.2"/>
    <row r="69" spans="1:23" x14ac:dyDescent="0.2"/>
    <row r="70" spans="1:23" x14ac:dyDescent="0.2"/>
    <row r="71" spans="1:23" x14ac:dyDescent="0.2"/>
    <row r="72" spans="1:23" x14ac:dyDescent="0.2"/>
    <row r="73" spans="1:23" x14ac:dyDescent="0.2"/>
    <row r="74" spans="1:23" x14ac:dyDescent="0.2"/>
    <row r="75" spans="1:23" x14ac:dyDescent="0.2"/>
    <row r="76" spans="1:23" x14ac:dyDescent="0.2"/>
    <row r="77" spans="1:23" x14ac:dyDescent="0.2"/>
    <row r="78" spans="1:23" x14ac:dyDescent="0.2"/>
    <row r="79" spans="1:23" x14ac:dyDescent="0.2"/>
    <row r="80" spans="1:23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</sheetData>
  <dataConsolidate link="1"/>
  <dataValidations count="2">
    <dataValidation type="list" allowBlank="1" showInputMessage="1" showErrorMessage="1" sqref="F48" xr:uid="{00000000-0002-0000-0200-000000000000}">
      <formula1>"Real 2010,Real 2011,Real 2012,Real 2013,Real 2014,Real 2015,Nominal"</formula1>
    </dataValidation>
    <dataValidation type="list" allowBlank="1" showInputMessage="1" showErrorMessage="1" sqref="I22:I25 I28:I48 F20 I12:I14" xr:uid="{00000000-0002-0000-0200-000001000000}">
      <formula1>#REF!</formula1>
    </dataValidation>
  </dataValidations>
  <pageMargins left="0.7" right="0.7" top="0.75" bottom="0.75" header="0.3" footer="0.3"/>
  <pageSetup paperSize="9" orientation="portrait" verticalDpi="4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200-000002000000}">
          <x14:formula1>
            <xm:f>'Lookup Tables'!#REF!</xm:f>
          </x14:formula1>
          <xm:sqref>D9</xm:sqref>
        </x14:dataValidation>
        <x14:dataValidation type="list" allowBlank="1" showInputMessage="1" showErrorMessage="1" xr:uid="{00000000-0002-0000-0200-000003000000}">
          <x14:formula1>
            <xm:f>'Lookup Tables'!$I$24:$I$46</xm:f>
          </x14:formula1>
          <xm:sqref>D12 D10</xm:sqref>
        </x14:dataValidation>
        <x14:dataValidation type="list" allowBlank="1" showInputMessage="1" showErrorMessage="1" xr:uid="{00000000-0002-0000-0200-000006000000}">
          <x14:formula1>
            <xm:f>'Lookup Tables'!$G$60:$G$61</xm:f>
          </x14:formula1>
          <xm:sqref>D8</xm:sqref>
        </x14:dataValidation>
        <x14:dataValidation type="list" allowBlank="1" showInputMessage="1" showErrorMessage="1" xr:uid="{00000000-0002-0000-0200-000005000000}">
          <x14:formula1>
            <xm:f>'Lookup Tables'!$G$9:$G$15</xm:f>
          </x14:formula1>
          <xm:sqref>F17 F19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4" tint="0.79998168889431442"/>
  </sheetPr>
  <dimension ref="A1:AP346"/>
  <sheetViews>
    <sheetView showGridLines="0" zoomScaleNormal="100" workbookViewId="0">
      <selection activeCell="C208" sqref="C208"/>
    </sheetView>
  </sheetViews>
  <sheetFormatPr defaultColWidth="8.81640625" defaultRowHeight="10" zeroHeight="1" outlineLevelRow="1" outlineLevelCol="1" x14ac:dyDescent="0.2"/>
  <cols>
    <col min="1" max="2" width="1.453125" style="5" customWidth="1"/>
    <col min="3" max="3" width="42.26953125" style="5" customWidth="1"/>
    <col min="4" max="4" width="9.54296875" style="5" customWidth="1"/>
    <col min="5" max="6" width="11.453125" style="5" customWidth="1"/>
    <col min="7" max="7" width="1.453125" style="5" customWidth="1"/>
    <col min="8" max="8" width="2.453125" style="5" customWidth="1"/>
    <col min="9" max="13" width="9.26953125" style="5" customWidth="1"/>
    <col min="14" max="14" width="0.81640625" style="5" customWidth="1"/>
    <col min="15" max="19" width="9.26953125" style="5" customWidth="1"/>
    <col min="20" max="20" width="3" style="5" customWidth="1"/>
    <col min="21" max="24" width="9.26953125" style="5" customWidth="1" outlineLevel="1"/>
    <col min="25" max="25" width="0.7265625" style="5" customWidth="1"/>
    <col min="26" max="26" width="6.7265625" style="5" customWidth="1"/>
    <col min="27" max="28" width="7.26953125" style="5" bestFit="1" customWidth="1"/>
    <col min="29" max="30" width="6.7265625" style="5" customWidth="1"/>
    <col min="31" max="31" width="3.1796875" style="5" customWidth="1"/>
    <col min="32" max="32" width="8.81640625" style="5" customWidth="1"/>
    <col min="33" max="35" width="8.81640625" style="5"/>
    <col min="36" max="36" width="7.1796875" style="5" customWidth="1"/>
    <col min="37" max="37" width="1.54296875" style="5" customWidth="1"/>
    <col min="38" max="16384" width="8.81640625" style="5"/>
  </cols>
  <sheetData>
    <row r="1" spans="1:42" ht="18.649999999999999" customHeight="1" thickBot="1" x14ac:dyDescent="0.25">
      <c r="A1" s="1"/>
      <c r="B1" s="2" t="str">
        <f>'Cover page'!G2&amp;" - "&amp;'Cover page'!G3</f>
        <v>Energex pricing model - Price Capped Security Lighting Services - 2025-30</v>
      </c>
      <c r="C1" s="2"/>
      <c r="D1" s="2"/>
      <c r="E1" s="2"/>
      <c r="F1" s="2"/>
      <c r="G1" s="2"/>
      <c r="H1" s="6"/>
      <c r="I1" s="31"/>
      <c r="J1" s="8"/>
      <c r="K1" s="8"/>
      <c r="N1" s="14"/>
      <c r="O1" s="14"/>
      <c r="P1" s="8"/>
      <c r="Q1" s="8"/>
      <c r="Y1" s="6"/>
      <c r="Z1" s="6"/>
      <c r="AA1" s="6"/>
      <c r="AB1" s="6"/>
      <c r="AC1" s="6"/>
      <c r="AD1" s="6"/>
      <c r="AE1" s="6"/>
    </row>
    <row r="2" spans="1:42" ht="13.5" thickBot="1" x14ac:dyDescent="0.35">
      <c r="A2" s="11"/>
      <c r="B2" s="12" t="e">
        <f>'Cover page'!#REF!&amp;" - "&amp;'Cover page'!#REF!</f>
        <v>#REF!</v>
      </c>
      <c r="C2" s="12"/>
      <c r="D2" s="12"/>
      <c r="E2" s="12"/>
      <c r="F2" s="12"/>
      <c r="G2" s="12"/>
      <c r="H2" s="14"/>
      <c r="I2" s="14"/>
      <c r="J2" s="15"/>
      <c r="N2" s="13"/>
      <c r="O2" s="11"/>
      <c r="P2" s="14"/>
      <c r="Q2" s="14"/>
      <c r="R2" s="14"/>
      <c r="S2" s="14"/>
      <c r="T2" s="14"/>
      <c r="U2" s="14"/>
      <c r="V2" s="14"/>
      <c r="W2" s="14"/>
      <c r="X2" s="14"/>
      <c r="Y2" s="15"/>
      <c r="Z2" s="114"/>
      <c r="AA2" s="114"/>
      <c r="AB2" s="114"/>
      <c r="AC2" s="114"/>
      <c r="AD2" s="114"/>
      <c r="AE2" s="114"/>
    </row>
    <row r="3" spans="1:42" ht="14.5" customHeight="1" x14ac:dyDescent="0.25">
      <c r="A3" s="16"/>
      <c r="B3" s="16"/>
      <c r="C3" s="16"/>
      <c r="D3" s="16"/>
      <c r="E3" s="17"/>
      <c r="F3" s="17"/>
      <c r="G3" s="17"/>
      <c r="H3" s="18"/>
      <c r="I3" s="146" t="s">
        <v>40</v>
      </c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8"/>
      <c r="U3" s="145" t="s">
        <v>41</v>
      </c>
      <c r="V3" s="145"/>
      <c r="W3" s="145"/>
      <c r="X3" s="145"/>
      <c r="Y3" s="145"/>
      <c r="Z3" s="145"/>
      <c r="AA3" s="145"/>
      <c r="AB3" s="145"/>
      <c r="AC3" s="145"/>
      <c r="AD3" s="145"/>
      <c r="AE3" s="125"/>
      <c r="AF3" s="145" t="s">
        <v>42</v>
      </c>
      <c r="AG3" s="145"/>
      <c r="AH3" s="145"/>
      <c r="AI3" s="145"/>
      <c r="AJ3" s="145"/>
      <c r="AK3" s="145"/>
      <c r="AL3" s="145"/>
      <c r="AM3" s="145"/>
      <c r="AN3" s="145"/>
      <c r="AO3" s="145"/>
      <c r="AP3" s="145"/>
    </row>
    <row r="4" spans="1:42" ht="10.5" x14ac:dyDescent="0.25">
      <c r="A4" s="19"/>
      <c r="B4" s="19"/>
      <c r="C4" s="19"/>
      <c r="D4" s="19"/>
      <c r="E4" s="20"/>
      <c r="F4" s="20"/>
      <c r="G4" s="20"/>
      <c r="H4" s="21"/>
      <c r="I4" s="144" t="s">
        <v>43</v>
      </c>
      <c r="J4" s="144"/>
      <c r="K4" s="144"/>
      <c r="L4" s="144"/>
      <c r="M4" s="144"/>
      <c r="N4" s="20"/>
      <c r="O4" s="144" t="s">
        <v>44</v>
      </c>
      <c r="P4" s="144"/>
      <c r="Q4" s="144"/>
      <c r="R4" s="144"/>
      <c r="S4" s="144"/>
      <c r="T4" s="21"/>
      <c r="U4" s="144" t="s">
        <v>43</v>
      </c>
      <c r="V4" s="144"/>
      <c r="W4" s="144"/>
      <c r="X4" s="144"/>
      <c r="Y4" s="130"/>
      <c r="Z4" s="144" t="s">
        <v>44</v>
      </c>
      <c r="AA4" s="144"/>
      <c r="AB4" s="144"/>
      <c r="AC4" s="144"/>
      <c r="AD4" s="144"/>
      <c r="AE4" s="125"/>
      <c r="AF4" s="144" t="s">
        <v>43</v>
      </c>
      <c r="AG4" s="144"/>
      <c r="AH4" s="144"/>
      <c r="AI4" s="144"/>
      <c r="AJ4" s="144"/>
      <c r="AK4" s="113"/>
      <c r="AL4" s="144" t="s">
        <v>44</v>
      </c>
      <c r="AM4" s="144"/>
      <c r="AN4" s="144"/>
      <c r="AO4" s="144"/>
      <c r="AP4" s="144"/>
    </row>
    <row r="5" spans="1:42" ht="10.5" x14ac:dyDescent="0.25">
      <c r="A5" s="131"/>
      <c r="B5" s="132" t="s">
        <v>94</v>
      </c>
      <c r="C5" s="131"/>
      <c r="D5" s="133" t="s">
        <v>95</v>
      </c>
      <c r="E5" s="133" t="s">
        <v>15</v>
      </c>
      <c r="F5" s="133" t="s">
        <v>45</v>
      </c>
      <c r="G5" s="133"/>
      <c r="H5" s="136"/>
      <c r="I5" s="135" t="s">
        <v>16</v>
      </c>
      <c r="J5" s="135" t="s">
        <v>17</v>
      </c>
      <c r="K5" s="135" t="s">
        <v>18</v>
      </c>
      <c r="L5" s="135" t="s">
        <v>19</v>
      </c>
      <c r="M5" s="135" t="s">
        <v>20</v>
      </c>
      <c r="N5" s="137"/>
      <c r="O5" s="135" t="s">
        <v>21</v>
      </c>
      <c r="P5" s="135" t="s">
        <v>22</v>
      </c>
      <c r="Q5" s="135" t="s">
        <v>23</v>
      </c>
      <c r="R5" s="135" t="s">
        <v>24</v>
      </c>
      <c r="S5" s="135" t="s">
        <v>25</v>
      </c>
      <c r="T5" s="138"/>
      <c r="U5" s="133" t="str">
        <f>J5</f>
        <v>2021-22</v>
      </c>
      <c r="V5" s="133" t="str">
        <f>K5</f>
        <v>2022-23</v>
      </c>
      <c r="W5" s="133" t="str">
        <f>L5</f>
        <v>2023-24</v>
      </c>
      <c r="X5" s="133" t="str">
        <f>M5</f>
        <v>2024-25</v>
      </c>
      <c r="Y5" s="138"/>
      <c r="Z5" s="134" t="s">
        <v>9</v>
      </c>
      <c r="AA5" s="133" t="s">
        <v>46</v>
      </c>
      <c r="AB5" s="133" t="s">
        <v>47</v>
      </c>
      <c r="AC5" s="133" t="s">
        <v>48</v>
      </c>
      <c r="AD5" s="133" t="s">
        <v>25</v>
      </c>
      <c r="AE5" s="125"/>
      <c r="AF5" s="134" t="str">
        <f>I5</f>
        <v>2020-21</v>
      </c>
      <c r="AG5" s="134" t="str">
        <f t="shared" ref="AG5:AJ5" si="0">J5</f>
        <v>2021-22</v>
      </c>
      <c r="AH5" s="134" t="str">
        <f t="shared" si="0"/>
        <v>2022-23</v>
      </c>
      <c r="AI5" s="134" t="str">
        <f t="shared" si="0"/>
        <v>2023-24</v>
      </c>
      <c r="AJ5" s="134" t="str">
        <f t="shared" si="0"/>
        <v>2024-25</v>
      </c>
      <c r="AK5" s="113"/>
      <c r="AL5" s="134" t="str">
        <f>O5</f>
        <v>2025-26</v>
      </c>
      <c r="AM5" s="134" t="str">
        <f t="shared" ref="AM5:AP5" si="1">P5</f>
        <v>2026-27</v>
      </c>
      <c r="AN5" s="134" t="str">
        <f t="shared" si="1"/>
        <v>2027-28</v>
      </c>
      <c r="AO5" s="134" t="str">
        <f t="shared" si="1"/>
        <v>2028-29</v>
      </c>
      <c r="AP5" s="134" t="str">
        <f t="shared" si="1"/>
        <v>2029-30</v>
      </c>
    </row>
    <row r="6" spans="1:42" x14ac:dyDescent="0.2">
      <c r="A6" s="26"/>
      <c r="B6" s="26"/>
      <c r="C6" s="42"/>
      <c r="D6" s="42"/>
      <c r="E6" s="27"/>
      <c r="F6" s="27"/>
      <c r="G6" s="27"/>
      <c r="H6" s="27"/>
      <c r="I6" s="27" t="s">
        <v>49</v>
      </c>
      <c r="J6" s="27" t="s">
        <v>49</v>
      </c>
      <c r="K6" s="27" t="s">
        <v>49</v>
      </c>
      <c r="L6" s="27" t="s">
        <v>49</v>
      </c>
      <c r="M6" s="27" t="s">
        <v>50</v>
      </c>
      <c r="N6" s="27"/>
      <c r="O6" s="27" t="s">
        <v>50</v>
      </c>
      <c r="P6" s="27" t="s">
        <v>50</v>
      </c>
      <c r="Q6" s="27" t="s">
        <v>50</v>
      </c>
      <c r="R6" s="27" t="s">
        <v>50</v>
      </c>
      <c r="S6" s="27" t="s">
        <v>50</v>
      </c>
      <c r="T6" s="27"/>
      <c r="U6" s="27" t="s">
        <v>49</v>
      </c>
      <c r="V6" s="27" t="s">
        <v>49</v>
      </c>
      <c r="W6" s="27" t="s">
        <v>49</v>
      </c>
      <c r="X6" s="27" t="s">
        <v>50</v>
      </c>
      <c r="Y6" s="27"/>
      <c r="Z6" s="27" t="s">
        <v>50</v>
      </c>
      <c r="AA6" s="27" t="s">
        <v>50</v>
      </c>
      <c r="AB6" s="27" t="s">
        <v>50</v>
      </c>
      <c r="AC6" s="27" t="s">
        <v>50</v>
      </c>
      <c r="AD6" s="27" t="s">
        <v>50</v>
      </c>
      <c r="AE6" s="27"/>
      <c r="AF6" s="27" t="s">
        <v>49</v>
      </c>
      <c r="AG6" s="27" t="s">
        <v>49</v>
      </c>
      <c r="AH6" s="27" t="s">
        <v>49</v>
      </c>
      <c r="AI6" s="27" t="s">
        <v>49</v>
      </c>
      <c r="AJ6" s="27" t="s">
        <v>50</v>
      </c>
      <c r="AK6" s="27"/>
      <c r="AL6" s="27" t="s">
        <v>50</v>
      </c>
      <c r="AM6" s="27" t="s">
        <v>50</v>
      </c>
      <c r="AN6" s="27" t="s">
        <v>50</v>
      </c>
      <c r="AO6" s="27" t="s">
        <v>50</v>
      </c>
      <c r="AP6" s="27" t="s">
        <v>50</v>
      </c>
    </row>
    <row r="7" spans="1:42" x14ac:dyDescent="0.2">
      <c r="A7" s="26"/>
      <c r="B7" s="26"/>
      <c r="C7" s="86"/>
      <c r="D7" s="86"/>
      <c r="E7" s="43"/>
      <c r="F7" s="43"/>
      <c r="G7" s="50"/>
      <c r="H7" s="28"/>
      <c r="I7" s="87"/>
      <c r="J7" s="87"/>
      <c r="K7" s="87"/>
      <c r="L7" s="87"/>
      <c r="M7" s="89"/>
      <c r="N7" s="28"/>
      <c r="O7" s="89"/>
      <c r="P7" s="89"/>
      <c r="Q7" s="89"/>
      <c r="R7" s="89"/>
      <c r="S7" s="89"/>
      <c r="T7" s="90"/>
      <c r="U7" s="107"/>
      <c r="V7" s="107"/>
      <c r="W7" s="107"/>
      <c r="X7" s="107"/>
      <c r="Y7" s="26"/>
      <c r="Z7" s="107">
        <f>IF($O7="",0,'General Inputs'!K$19)</f>
        <v>0</v>
      </c>
      <c r="AA7" s="107">
        <f>IF($O7="",0,'General Inputs'!L$19)</f>
        <v>0</v>
      </c>
      <c r="AB7" s="107">
        <f>IF($O7="",0,'General Inputs'!M$19)</f>
        <v>0</v>
      </c>
      <c r="AC7" s="107">
        <f>IF($O7="",0,'General Inputs'!N$19)</f>
        <v>0</v>
      </c>
      <c r="AD7" s="107"/>
      <c r="AE7" s="26"/>
      <c r="AF7" s="107"/>
      <c r="AG7" s="107"/>
      <c r="AH7" s="107"/>
      <c r="AI7" s="107"/>
      <c r="AJ7" s="107"/>
      <c r="AK7" s="26"/>
      <c r="AL7" s="107">
        <f>IF($O7="",0,'General Inputs'!U$19)</f>
        <v>0</v>
      </c>
      <c r="AM7" s="107">
        <f>IF($O7="",0,'General Inputs'!V$19)</f>
        <v>0</v>
      </c>
      <c r="AN7" s="107">
        <f>IF($O7="",0,'General Inputs'!W$19)</f>
        <v>0</v>
      </c>
      <c r="AO7" s="107">
        <f>IF($O7="",0,'General Inputs'!X$19)</f>
        <v>0</v>
      </c>
      <c r="AP7" s="107"/>
    </row>
    <row r="8" spans="1:42" x14ac:dyDescent="0.2">
      <c r="A8" s="26"/>
      <c r="B8" s="26"/>
      <c r="C8" s="86" t="s">
        <v>51</v>
      </c>
      <c r="D8" s="86" t="s">
        <v>97</v>
      </c>
      <c r="E8" s="43" t="s">
        <v>52</v>
      </c>
      <c r="F8" s="43" t="s">
        <v>96</v>
      </c>
      <c r="G8" s="50"/>
      <c r="H8" s="28"/>
      <c r="I8" s="87">
        <v>196.53</v>
      </c>
      <c r="J8" s="87">
        <v>199.5</v>
      </c>
      <c r="K8" s="87">
        <v>207.9</v>
      </c>
      <c r="L8" s="87">
        <v>225.7</v>
      </c>
      <c r="M8" s="89">
        <f t="shared" ref="M8" si="2">ROUND(L8*(1+AJ$8)*(1-X$8),2)</f>
        <v>236.34</v>
      </c>
      <c r="N8" s="28"/>
      <c r="O8" s="143">
        <f>ROUND(M8*(1+AL$8)*(1-Z$8),2)</f>
        <v>243.9</v>
      </c>
      <c r="P8" s="89">
        <f>ROUND(O8*(1+AM$8)*(1-AA$8),2)</f>
        <v>253.21</v>
      </c>
      <c r="Q8" s="89">
        <f t="shared" ref="Q8:S8" si="3">ROUND(P8*(1+AN$8)*(1-AB$8),2)</f>
        <v>262.14999999999998</v>
      </c>
      <c r="R8" s="89">
        <f t="shared" si="3"/>
        <v>271.44</v>
      </c>
      <c r="S8" s="89">
        <f t="shared" si="3"/>
        <v>281.43</v>
      </c>
      <c r="T8" s="90"/>
      <c r="U8" s="107">
        <v>-6.4628501733505527E-3</v>
      </c>
      <c r="V8" s="107">
        <v>-6.9023723868118598E-3</v>
      </c>
      <c r="W8" s="107">
        <v>-6.7502882112696651E-3</v>
      </c>
      <c r="X8" s="107">
        <v>-6.3595234765663894E-3</v>
      </c>
      <c r="Y8" s="26"/>
      <c r="Z8" s="107">
        <f>'General Inputs'!P$19</f>
        <v>0</v>
      </c>
      <c r="AA8" s="107">
        <f>'General Inputs'!Q$19</f>
        <v>-1.0870090668475489E-2</v>
      </c>
      <c r="AB8" s="107">
        <f>'General Inputs'!R$19</f>
        <v>-8.7466278382324451E-3</v>
      </c>
      <c r="AC8" s="107">
        <f>'General Inputs'!S$19</f>
        <v>-9.5315736522133768E-3</v>
      </c>
      <c r="AD8" s="107">
        <f>'General Inputs'!T$19</f>
        <v>-1.1515925226694229E-2</v>
      </c>
      <c r="AE8" s="26"/>
      <c r="AF8" s="107">
        <v>1.8404907975460238E-2</v>
      </c>
      <c r="AG8" s="107">
        <v>8.6058519793459354E-3</v>
      </c>
      <c r="AH8" s="107">
        <v>3.4982935153583528E-2</v>
      </c>
      <c r="AI8" s="107">
        <v>7.8318219291014124E-2</v>
      </c>
      <c r="AJ8" s="107">
        <f>'General Inputs'!$G$30</f>
        <v>4.0519877675840865E-2</v>
      </c>
      <c r="AK8" s="26"/>
      <c r="AL8" s="107">
        <f>'General Inputs'!P$17</f>
        <v>3.2000000000000001E-2</v>
      </c>
      <c r="AM8" s="107">
        <f>'General Inputs'!Q$17</f>
        <v>2.7E-2</v>
      </c>
      <c r="AN8" s="107">
        <f>'General Inputs'!R$17</f>
        <v>2.6333333333333334E-2</v>
      </c>
      <c r="AO8" s="107">
        <f>'General Inputs'!S$17</f>
        <v>2.5666666666666667E-2</v>
      </c>
      <c r="AP8" s="107">
        <f>'General Inputs'!T$17</f>
        <v>2.5000000000000001E-2</v>
      </c>
    </row>
    <row r="9" spans="1:42" x14ac:dyDescent="0.2">
      <c r="A9" s="26"/>
      <c r="B9" s="26"/>
      <c r="C9" s="86" t="s">
        <v>53</v>
      </c>
      <c r="D9" s="86" t="s">
        <v>98</v>
      </c>
      <c r="E9" s="43" t="s">
        <v>52</v>
      </c>
      <c r="F9" s="43" t="s">
        <v>96</v>
      </c>
      <c r="G9" s="50"/>
      <c r="H9" s="28"/>
      <c r="I9" s="87">
        <v>252.11</v>
      </c>
      <c r="J9" s="87">
        <v>255.92</v>
      </c>
      <c r="K9" s="87">
        <v>266.7</v>
      </c>
      <c r="L9" s="87">
        <v>289.52999999999997</v>
      </c>
      <c r="M9" s="89">
        <f t="shared" ref="M9:M12" si="4">ROUND(L9*(1+AJ$8)*(1-X$8),2)</f>
        <v>303.18</v>
      </c>
      <c r="N9" s="28"/>
      <c r="O9" s="143">
        <f t="shared" ref="O9:O12" si="5">ROUND(M9*(1+AL$8)*(1-Z$8),2)</f>
        <v>312.88</v>
      </c>
      <c r="P9" s="89">
        <f t="shared" ref="P9:P12" si="6">ROUND(O9*(1+AM$8)*(1-AA$8),2)</f>
        <v>324.82</v>
      </c>
      <c r="Q9" s="89">
        <f t="shared" ref="Q9:Q12" si="7">ROUND(P9*(1+AN$8)*(1-AB$8),2)</f>
        <v>336.29</v>
      </c>
      <c r="R9" s="89">
        <f t="shared" ref="R9:R12" si="8">ROUND(Q9*(1+AO$8)*(1-AC$8),2)</f>
        <v>348.21</v>
      </c>
      <c r="S9" s="89">
        <f t="shared" ref="S9:S12" si="9">ROUND(R9*(1+AP$8)*(1-AD$8),2)</f>
        <v>361.03</v>
      </c>
      <c r="T9" s="90"/>
      <c r="U9" s="107">
        <v>-6.4628501733505527E-3</v>
      </c>
      <c r="V9" s="107">
        <v>-6.9023723868118598E-3</v>
      </c>
      <c r="W9" s="107">
        <v>-6.7502882112696651E-3</v>
      </c>
      <c r="X9" s="107">
        <v>-6.3595234765663894E-3</v>
      </c>
      <c r="Y9" s="26"/>
      <c r="Z9" s="107">
        <f>'General Inputs'!P$19</f>
        <v>0</v>
      </c>
      <c r="AA9" s="107">
        <f>'General Inputs'!Q$19</f>
        <v>-1.0870090668475489E-2</v>
      </c>
      <c r="AB9" s="107">
        <f>'General Inputs'!R$19</f>
        <v>-8.7466278382324451E-3</v>
      </c>
      <c r="AC9" s="107">
        <f>'General Inputs'!S$19</f>
        <v>-9.5315736522133768E-3</v>
      </c>
      <c r="AD9" s="107">
        <f>'General Inputs'!T$19</f>
        <v>-1.1515925226694229E-2</v>
      </c>
      <c r="AE9" s="26"/>
      <c r="AF9" s="107">
        <v>1.8404907975460238E-2</v>
      </c>
      <c r="AG9" s="107">
        <v>8.6058519793459354E-3</v>
      </c>
      <c r="AH9" s="107">
        <v>3.4982935153583528E-2</v>
      </c>
      <c r="AI9" s="107">
        <v>7.8318219291014124E-2</v>
      </c>
      <c r="AJ9" s="107">
        <f>'General Inputs'!$G$30</f>
        <v>4.0519877675840865E-2</v>
      </c>
      <c r="AK9" s="26"/>
      <c r="AL9" s="107">
        <f>'General Inputs'!P$17</f>
        <v>3.2000000000000001E-2</v>
      </c>
      <c r="AM9" s="107">
        <f>'General Inputs'!Q$17</f>
        <v>2.7E-2</v>
      </c>
      <c r="AN9" s="107">
        <f>'General Inputs'!R$17</f>
        <v>2.6333333333333334E-2</v>
      </c>
      <c r="AO9" s="107">
        <f>'General Inputs'!S$17</f>
        <v>2.5666666666666667E-2</v>
      </c>
      <c r="AP9" s="107">
        <f>'General Inputs'!T$17</f>
        <v>2.5000000000000001E-2</v>
      </c>
    </row>
    <row r="10" spans="1:42" x14ac:dyDescent="0.2">
      <c r="A10" s="26"/>
      <c r="B10" s="26"/>
      <c r="C10" s="86" t="s">
        <v>54</v>
      </c>
      <c r="D10" s="86" t="s">
        <v>99</v>
      </c>
      <c r="E10" s="43" t="s">
        <v>52</v>
      </c>
      <c r="F10" s="43" t="s">
        <v>96</v>
      </c>
      <c r="G10" s="50"/>
      <c r="H10" s="28"/>
      <c r="I10" s="87">
        <v>277.36</v>
      </c>
      <c r="J10" s="87">
        <v>281.55</v>
      </c>
      <c r="K10" s="87">
        <v>293.41000000000003</v>
      </c>
      <c r="L10" s="87">
        <v>318.52999999999997</v>
      </c>
      <c r="M10" s="89">
        <f t="shared" si="4"/>
        <v>333.54</v>
      </c>
      <c r="N10" s="28"/>
      <c r="O10" s="143">
        <f t="shared" si="5"/>
        <v>344.21</v>
      </c>
      <c r="P10" s="89">
        <f t="shared" si="6"/>
        <v>357.35</v>
      </c>
      <c r="Q10" s="89">
        <f t="shared" si="7"/>
        <v>369.97</v>
      </c>
      <c r="R10" s="89">
        <f t="shared" si="8"/>
        <v>383.08</v>
      </c>
      <c r="S10" s="89">
        <f t="shared" si="9"/>
        <v>397.18</v>
      </c>
      <c r="T10" s="90"/>
      <c r="U10" s="107">
        <v>-6.4628501733505527E-3</v>
      </c>
      <c r="V10" s="107">
        <v>-6.9023723868118598E-3</v>
      </c>
      <c r="W10" s="107">
        <v>-6.7502882112696651E-3</v>
      </c>
      <c r="X10" s="107">
        <v>-6.3595234765663894E-3</v>
      </c>
      <c r="Y10" s="26"/>
      <c r="Z10" s="107">
        <f>'General Inputs'!P$19</f>
        <v>0</v>
      </c>
      <c r="AA10" s="107">
        <f>'General Inputs'!Q$19</f>
        <v>-1.0870090668475489E-2</v>
      </c>
      <c r="AB10" s="107">
        <f>'General Inputs'!R$19</f>
        <v>-8.7466278382324451E-3</v>
      </c>
      <c r="AC10" s="107">
        <f>'General Inputs'!S$19</f>
        <v>-9.5315736522133768E-3</v>
      </c>
      <c r="AD10" s="107">
        <f>'General Inputs'!T$19</f>
        <v>-1.1515925226694229E-2</v>
      </c>
      <c r="AE10" s="26"/>
      <c r="AF10" s="107">
        <v>1.8404907975460238E-2</v>
      </c>
      <c r="AG10" s="107">
        <v>8.6058519793459354E-3</v>
      </c>
      <c r="AH10" s="107">
        <v>3.4982935153583528E-2</v>
      </c>
      <c r="AI10" s="107">
        <v>7.8318219291014124E-2</v>
      </c>
      <c r="AJ10" s="107">
        <f>'General Inputs'!$G$30</f>
        <v>4.0519877675840865E-2</v>
      </c>
      <c r="AK10" s="26"/>
      <c r="AL10" s="107">
        <f>'General Inputs'!P$17</f>
        <v>3.2000000000000001E-2</v>
      </c>
      <c r="AM10" s="107">
        <f>'General Inputs'!Q$17</f>
        <v>2.7E-2</v>
      </c>
      <c r="AN10" s="107">
        <f>'General Inputs'!R$17</f>
        <v>2.6333333333333334E-2</v>
      </c>
      <c r="AO10" s="107">
        <f>'General Inputs'!S$17</f>
        <v>2.5666666666666667E-2</v>
      </c>
      <c r="AP10" s="107">
        <f>'General Inputs'!T$17</f>
        <v>2.5000000000000001E-2</v>
      </c>
    </row>
    <row r="11" spans="1:42" x14ac:dyDescent="0.2">
      <c r="A11" s="26"/>
      <c r="B11" s="26"/>
      <c r="C11" s="86" t="s">
        <v>55</v>
      </c>
      <c r="D11" s="86" t="s">
        <v>100</v>
      </c>
      <c r="E11" s="43" t="s">
        <v>52</v>
      </c>
      <c r="F11" s="43" t="s">
        <v>96</v>
      </c>
      <c r="G11" s="50"/>
      <c r="H11" s="28"/>
      <c r="I11" s="87">
        <v>289.10000000000002</v>
      </c>
      <c r="J11" s="87">
        <v>293.47000000000003</v>
      </c>
      <c r="K11" s="87">
        <v>305.83</v>
      </c>
      <c r="L11" s="87">
        <v>332.01</v>
      </c>
      <c r="M11" s="89">
        <f t="shared" si="4"/>
        <v>347.66</v>
      </c>
      <c r="N11" s="28"/>
      <c r="O11" s="143">
        <f t="shared" si="5"/>
        <v>358.79</v>
      </c>
      <c r="P11" s="89">
        <f t="shared" si="6"/>
        <v>372.48</v>
      </c>
      <c r="Q11" s="89">
        <f t="shared" si="7"/>
        <v>385.63</v>
      </c>
      <c r="R11" s="89">
        <f t="shared" si="8"/>
        <v>399.3</v>
      </c>
      <c r="S11" s="89">
        <f t="shared" si="9"/>
        <v>414</v>
      </c>
      <c r="T11" s="90"/>
      <c r="U11" s="107">
        <v>-6.4628501733505527E-3</v>
      </c>
      <c r="V11" s="107">
        <v>-6.9023723868118598E-3</v>
      </c>
      <c r="W11" s="107">
        <v>-6.7502882112696651E-3</v>
      </c>
      <c r="X11" s="107">
        <v>-6.3595234765663894E-3</v>
      </c>
      <c r="Y11" s="26"/>
      <c r="Z11" s="107">
        <f>'General Inputs'!P$19</f>
        <v>0</v>
      </c>
      <c r="AA11" s="107">
        <f>'General Inputs'!Q$19</f>
        <v>-1.0870090668475489E-2</v>
      </c>
      <c r="AB11" s="107">
        <f>'General Inputs'!R$19</f>
        <v>-8.7466278382324451E-3</v>
      </c>
      <c r="AC11" s="107">
        <f>'General Inputs'!S$19</f>
        <v>-9.5315736522133768E-3</v>
      </c>
      <c r="AD11" s="107">
        <f>'General Inputs'!T$19</f>
        <v>-1.1515925226694229E-2</v>
      </c>
      <c r="AE11" s="26"/>
      <c r="AF11" s="107">
        <v>1.8404907975460238E-2</v>
      </c>
      <c r="AG11" s="107">
        <v>8.6058519793459354E-3</v>
      </c>
      <c r="AH11" s="107">
        <v>3.4982935153583528E-2</v>
      </c>
      <c r="AI11" s="107">
        <v>7.8318219291014124E-2</v>
      </c>
      <c r="AJ11" s="107">
        <f>'General Inputs'!$G$30</f>
        <v>4.0519877675840865E-2</v>
      </c>
      <c r="AK11" s="26"/>
      <c r="AL11" s="107">
        <f>'General Inputs'!P$17</f>
        <v>3.2000000000000001E-2</v>
      </c>
      <c r="AM11" s="107">
        <f>'General Inputs'!Q$17</f>
        <v>2.7E-2</v>
      </c>
      <c r="AN11" s="107">
        <f>'General Inputs'!R$17</f>
        <v>2.6333333333333334E-2</v>
      </c>
      <c r="AO11" s="107">
        <f>'General Inputs'!S$17</f>
        <v>2.5666666666666667E-2</v>
      </c>
      <c r="AP11" s="107">
        <f>'General Inputs'!T$17</f>
        <v>2.5000000000000001E-2</v>
      </c>
    </row>
    <row r="12" spans="1:42" x14ac:dyDescent="0.2">
      <c r="A12" s="26"/>
      <c r="B12" s="26"/>
      <c r="C12" s="86" t="s">
        <v>56</v>
      </c>
      <c r="D12" s="86" t="s">
        <v>101</v>
      </c>
      <c r="E12" s="43" t="s">
        <v>52</v>
      </c>
      <c r="F12" s="43" t="s">
        <v>96</v>
      </c>
      <c r="G12" s="50"/>
      <c r="H12" s="28"/>
      <c r="I12" s="87">
        <v>291.97000000000003</v>
      </c>
      <c r="J12" s="87">
        <v>296.39</v>
      </c>
      <c r="K12" s="87">
        <v>308.88</v>
      </c>
      <c r="L12" s="87">
        <v>335.32</v>
      </c>
      <c r="M12" s="89">
        <f t="shared" si="4"/>
        <v>351.13</v>
      </c>
      <c r="N12" s="28"/>
      <c r="O12" s="143">
        <f t="shared" si="5"/>
        <v>362.37</v>
      </c>
      <c r="P12" s="89">
        <f t="shared" si="6"/>
        <v>376.2</v>
      </c>
      <c r="Q12" s="89">
        <f t="shared" si="7"/>
        <v>389.48</v>
      </c>
      <c r="R12" s="89">
        <f t="shared" si="8"/>
        <v>403.28</v>
      </c>
      <c r="S12" s="89">
        <f t="shared" si="9"/>
        <v>418.12</v>
      </c>
      <c r="T12" s="90"/>
      <c r="U12" s="107">
        <v>-6.4628501733505527E-3</v>
      </c>
      <c r="V12" s="107">
        <v>-6.9023723868118598E-3</v>
      </c>
      <c r="W12" s="107">
        <v>-6.7502882112696651E-3</v>
      </c>
      <c r="X12" s="107">
        <v>-6.3595234765663894E-3</v>
      </c>
      <c r="Y12" s="26"/>
      <c r="Z12" s="107">
        <f>'General Inputs'!P$19</f>
        <v>0</v>
      </c>
      <c r="AA12" s="107">
        <f>'General Inputs'!Q$19</f>
        <v>-1.0870090668475489E-2</v>
      </c>
      <c r="AB12" s="107">
        <f>'General Inputs'!R$19</f>
        <v>-8.7466278382324451E-3</v>
      </c>
      <c r="AC12" s="107">
        <f>'General Inputs'!S$19</f>
        <v>-9.5315736522133768E-3</v>
      </c>
      <c r="AD12" s="107">
        <f>'General Inputs'!T$19</f>
        <v>-1.1515925226694229E-2</v>
      </c>
      <c r="AE12" s="26"/>
      <c r="AF12" s="107">
        <v>1.8404907975460238E-2</v>
      </c>
      <c r="AG12" s="107">
        <v>8.6058519793459354E-3</v>
      </c>
      <c r="AH12" s="107">
        <v>3.4982935153583528E-2</v>
      </c>
      <c r="AI12" s="107">
        <v>7.8318219291014124E-2</v>
      </c>
      <c r="AJ12" s="107">
        <f>'General Inputs'!$G$30</f>
        <v>4.0519877675840865E-2</v>
      </c>
      <c r="AK12" s="26"/>
      <c r="AL12" s="107">
        <f>'General Inputs'!P$17</f>
        <v>3.2000000000000001E-2</v>
      </c>
      <c r="AM12" s="107">
        <f>'General Inputs'!Q$17</f>
        <v>2.7E-2</v>
      </c>
      <c r="AN12" s="107">
        <f>'General Inputs'!R$17</f>
        <v>2.6333333333333334E-2</v>
      </c>
      <c r="AO12" s="107">
        <f>'General Inputs'!S$17</f>
        <v>2.5666666666666667E-2</v>
      </c>
      <c r="AP12" s="107">
        <f>'General Inputs'!T$17</f>
        <v>2.5000000000000001E-2</v>
      </c>
    </row>
    <row r="13" spans="1:42" x14ac:dyDescent="0.2">
      <c r="A13" s="26"/>
      <c r="B13" s="26"/>
      <c r="C13" s="86"/>
      <c r="D13" s="86"/>
      <c r="E13" s="43"/>
      <c r="F13" s="43"/>
      <c r="G13" s="50"/>
      <c r="H13" s="28"/>
      <c r="I13" s="87">
        <f t="shared" ref="I13:I59" si="10">O13</f>
        <v>0</v>
      </c>
      <c r="J13" s="87">
        <v>0</v>
      </c>
      <c r="K13" s="87">
        <v>0</v>
      </c>
      <c r="L13" s="87">
        <v>0</v>
      </c>
      <c r="M13" s="89">
        <f t="shared" ref="M13:M59" si="11">S13</f>
        <v>0</v>
      </c>
      <c r="N13" s="28"/>
      <c r="O13" s="89"/>
      <c r="P13" s="89"/>
      <c r="Q13" s="89"/>
      <c r="R13" s="89"/>
      <c r="S13" s="89"/>
      <c r="T13" s="90"/>
      <c r="U13" s="107"/>
      <c r="V13" s="107"/>
      <c r="W13" s="107"/>
      <c r="X13" s="107"/>
      <c r="Y13" s="26"/>
      <c r="Z13" s="107">
        <f>IF($O13="",0,'General Inputs'!K$19)</f>
        <v>0</v>
      </c>
      <c r="AA13" s="107">
        <f>IF($O13="",0,'General Inputs'!L$19)</f>
        <v>0</v>
      </c>
      <c r="AB13" s="107">
        <f>IF($O13="",0,'General Inputs'!M$19)</f>
        <v>0</v>
      </c>
      <c r="AC13" s="107">
        <f>IF($O13="",0,'General Inputs'!N$19)</f>
        <v>0</v>
      </c>
      <c r="AD13" s="107"/>
      <c r="AE13" s="26"/>
      <c r="AF13" s="107"/>
      <c r="AG13" s="107"/>
      <c r="AH13" s="107"/>
      <c r="AI13" s="107"/>
      <c r="AJ13" s="107"/>
      <c r="AK13" s="26"/>
      <c r="AL13" s="107">
        <f>IF($O13="",0,'General Inputs'!U$19)</f>
        <v>0</v>
      </c>
      <c r="AM13" s="107">
        <f>IF($O13="",0,'General Inputs'!V$19)</f>
        <v>0</v>
      </c>
      <c r="AN13" s="107">
        <f>IF($O13="",0,'General Inputs'!W$19)</f>
        <v>0</v>
      </c>
      <c r="AO13" s="107">
        <f>IF($O13="",0,'General Inputs'!X$19)</f>
        <v>0</v>
      </c>
      <c r="AP13" s="107"/>
    </row>
    <row r="14" spans="1:42" hidden="1" outlineLevel="1" x14ac:dyDescent="0.2">
      <c r="A14" s="26"/>
      <c r="B14" s="26"/>
      <c r="C14" s="86"/>
      <c r="D14" s="86"/>
      <c r="E14" s="43" t="s">
        <v>52</v>
      </c>
      <c r="F14" s="43"/>
      <c r="G14" s="50"/>
      <c r="H14" s="28"/>
      <c r="I14" s="87">
        <f t="shared" si="10"/>
        <v>0</v>
      </c>
      <c r="J14" s="87" t="e">
        <f t="shared" ref="J14:J59" si="12">P14</f>
        <v>#REF!</v>
      </c>
      <c r="K14" s="87" t="e">
        <f t="shared" ref="K14:K59" si="13">Q14</f>
        <v>#REF!</v>
      </c>
      <c r="L14" s="87" t="e">
        <f t="shared" ref="L14:L59" si="14">R14</f>
        <v>#REF!</v>
      </c>
      <c r="M14" s="87" t="e">
        <f t="shared" si="11"/>
        <v>#REF!</v>
      </c>
      <c r="N14" s="28"/>
      <c r="O14" s="88"/>
      <c r="P14" s="89" t="e">
        <f>ROUND(ROUND(O14,2)*(1+'General Inputs'!K$17)*(1-U14)+'General Inputs'!#REF!,2)</f>
        <v>#REF!</v>
      </c>
      <c r="Q14" s="89" t="e">
        <f>ROUND(ROUND(P14,2)*(1+'General Inputs'!L$17)*(1-V14)+'General Inputs'!#REF!,2)</f>
        <v>#REF!</v>
      </c>
      <c r="R14" s="89" t="e">
        <f>ROUND(ROUND(Q14,2)*(1+'General Inputs'!M$17)*(1-W14)+'General Inputs'!#REF!,2)</f>
        <v>#REF!</v>
      </c>
      <c r="S14" s="89" t="e">
        <f>ROUND(ROUND(R14,2)*(1+'General Inputs'!N$17)*(1-X14)+'General Inputs'!#REF!,2)</f>
        <v>#REF!</v>
      </c>
      <c r="T14" s="90"/>
      <c r="U14" s="107">
        <f>IF($O14="",0,'General Inputs'!K$19)</f>
        <v>0</v>
      </c>
      <c r="V14" s="107">
        <f>IF($O14="",0,'General Inputs'!L$19)</f>
        <v>0</v>
      </c>
      <c r="W14" s="107">
        <f>IF($O14="",0,'General Inputs'!M$19)</f>
        <v>0</v>
      </c>
      <c r="X14" s="107">
        <f>IF($O14="",0,'General Inputs'!N$19)</f>
        <v>0</v>
      </c>
      <c r="Y14" s="26"/>
      <c r="Z14" s="26"/>
      <c r="AA14" s="26"/>
      <c r="AB14" s="26"/>
      <c r="AC14" s="26"/>
      <c r="AD14" s="26"/>
      <c r="AE14" s="26"/>
      <c r="AF14" s="107">
        <f>IF($O14="",0,'General Inputs'!U$19)</f>
        <v>0</v>
      </c>
      <c r="AG14" s="107">
        <f>IF($O14="",0,'General Inputs'!V$19)</f>
        <v>0</v>
      </c>
      <c r="AH14" s="107">
        <f>IF($O14="",0,'General Inputs'!W$19)</f>
        <v>0</v>
      </c>
      <c r="AI14" s="107">
        <f>IF($O14="",0,'General Inputs'!X$19)</f>
        <v>0</v>
      </c>
      <c r="AJ14" s="26"/>
      <c r="AK14" s="26"/>
      <c r="AL14" s="26"/>
      <c r="AM14" s="26"/>
      <c r="AN14" s="26"/>
      <c r="AO14" s="26"/>
      <c r="AP14" s="26"/>
    </row>
    <row r="15" spans="1:42" hidden="1" outlineLevel="1" x14ac:dyDescent="0.2">
      <c r="A15" s="26"/>
      <c r="B15" s="26"/>
      <c r="C15" s="86"/>
      <c r="D15" s="86"/>
      <c r="E15" s="43" t="s">
        <v>52</v>
      </c>
      <c r="F15" s="43"/>
      <c r="G15" s="50"/>
      <c r="H15" s="28"/>
      <c r="I15" s="87">
        <f t="shared" si="10"/>
        <v>0</v>
      </c>
      <c r="J15" s="87" t="e">
        <f t="shared" si="12"/>
        <v>#REF!</v>
      </c>
      <c r="K15" s="87" t="e">
        <f t="shared" si="13"/>
        <v>#REF!</v>
      </c>
      <c r="L15" s="87" t="e">
        <f t="shared" si="14"/>
        <v>#REF!</v>
      </c>
      <c r="M15" s="87" t="e">
        <f t="shared" si="11"/>
        <v>#REF!</v>
      </c>
      <c r="N15" s="28"/>
      <c r="O15" s="88"/>
      <c r="P15" s="89" t="e">
        <f>ROUND(ROUND(O15,2)*(1+'General Inputs'!K$17)*(1-U15)+'General Inputs'!#REF!,2)</f>
        <v>#REF!</v>
      </c>
      <c r="Q15" s="89" t="e">
        <f>ROUND(ROUND(P15,2)*(1+'General Inputs'!L$17)*(1-V15)+'General Inputs'!#REF!,2)</f>
        <v>#REF!</v>
      </c>
      <c r="R15" s="89" t="e">
        <f>ROUND(ROUND(Q15,2)*(1+'General Inputs'!M$17)*(1-W15)+'General Inputs'!#REF!,2)</f>
        <v>#REF!</v>
      </c>
      <c r="S15" s="89" t="e">
        <f>ROUND(ROUND(R15,2)*(1+'General Inputs'!N$17)*(1-X15)+'General Inputs'!#REF!,2)</f>
        <v>#REF!</v>
      </c>
      <c r="T15" s="90"/>
      <c r="U15" s="107">
        <f>IF($O15="",0,'General Inputs'!K$19)</f>
        <v>0</v>
      </c>
      <c r="V15" s="107">
        <f>IF($O15="",0,'General Inputs'!L$19)</f>
        <v>0</v>
      </c>
      <c r="W15" s="107">
        <f>IF($O15="",0,'General Inputs'!M$19)</f>
        <v>0</v>
      </c>
      <c r="X15" s="107">
        <f>IF($O15="",0,'General Inputs'!N$19)</f>
        <v>0</v>
      </c>
      <c r="Y15" s="26"/>
      <c r="Z15" s="26"/>
      <c r="AA15" s="26"/>
      <c r="AB15" s="26"/>
      <c r="AC15" s="26"/>
      <c r="AD15" s="26"/>
      <c r="AE15" s="26"/>
      <c r="AF15" s="107">
        <f>IF($O15="",0,'General Inputs'!U$19)</f>
        <v>0</v>
      </c>
      <c r="AG15" s="107">
        <f>IF($O15="",0,'General Inputs'!V$19)</f>
        <v>0</v>
      </c>
      <c r="AH15" s="107">
        <f>IF($O15="",0,'General Inputs'!W$19)</f>
        <v>0</v>
      </c>
      <c r="AI15" s="107">
        <f>IF($O15="",0,'General Inputs'!X$19)</f>
        <v>0</v>
      </c>
      <c r="AJ15" s="26"/>
      <c r="AK15" s="26"/>
      <c r="AL15" s="26"/>
      <c r="AM15" s="26"/>
      <c r="AN15" s="26"/>
      <c r="AO15" s="26"/>
      <c r="AP15" s="26"/>
    </row>
    <row r="16" spans="1:42" hidden="1" outlineLevel="1" x14ac:dyDescent="0.2">
      <c r="A16" s="26"/>
      <c r="B16" s="26"/>
      <c r="C16" s="86"/>
      <c r="D16" s="86"/>
      <c r="E16" s="43" t="s">
        <v>52</v>
      </c>
      <c r="F16" s="43"/>
      <c r="G16" s="50"/>
      <c r="H16" s="28"/>
      <c r="I16" s="87">
        <f t="shared" si="10"/>
        <v>0</v>
      </c>
      <c r="J16" s="87" t="e">
        <f t="shared" si="12"/>
        <v>#REF!</v>
      </c>
      <c r="K16" s="87" t="e">
        <f t="shared" si="13"/>
        <v>#REF!</v>
      </c>
      <c r="L16" s="87" t="e">
        <f t="shared" si="14"/>
        <v>#REF!</v>
      </c>
      <c r="M16" s="87" t="e">
        <f t="shared" si="11"/>
        <v>#REF!</v>
      </c>
      <c r="N16" s="28"/>
      <c r="O16" s="88"/>
      <c r="P16" s="89" t="e">
        <f>ROUND(ROUND(O16,2)*(1+'General Inputs'!K$17)*(1-U16)+'General Inputs'!#REF!,2)</f>
        <v>#REF!</v>
      </c>
      <c r="Q16" s="89" t="e">
        <f>ROUND(ROUND(P16,2)*(1+'General Inputs'!L$17)*(1-V16)+'General Inputs'!#REF!,2)</f>
        <v>#REF!</v>
      </c>
      <c r="R16" s="89" t="e">
        <f>ROUND(ROUND(Q16,2)*(1+'General Inputs'!M$17)*(1-W16)+'General Inputs'!#REF!,2)</f>
        <v>#REF!</v>
      </c>
      <c r="S16" s="89" t="e">
        <f>ROUND(ROUND(R16,2)*(1+'General Inputs'!N$17)*(1-X16)+'General Inputs'!#REF!,2)</f>
        <v>#REF!</v>
      </c>
      <c r="T16" s="90"/>
      <c r="U16" s="107">
        <f>IF($O16="",0,'General Inputs'!K$19)</f>
        <v>0</v>
      </c>
      <c r="V16" s="107">
        <f>IF($O16="",0,'General Inputs'!L$19)</f>
        <v>0</v>
      </c>
      <c r="W16" s="107">
        <f>IF($O16="",0,'General Inputs'!M$19)</f>
        <v>0</v>
      </c>
      <c r="X16" s="107">
        <f>IF($O16="",0,'General Inputs'!N$19)</f>
        <v>0</v>
      </c>
      <c r="Y16" s="26"/>
      <c r="Z16" s="26"/>
      <c r="AA16" s="26"/>
      <c r="AB16" s="26"/>
      <c r="AC16" s="26"/>
      <c r="AD16" s="26"/>
      <c r="AE16" s="26"/>
      <c r="AF16" s="107">
        <f>IF($O16="",0,'General Inputs'!U$19)</f>
        <v>0</v>
      </c>
      <c r="AG16" s="107">
        <f>IF($O16="",0,'General Inputs'!V$19)</f>
        <v>0</v>
      </c>
      <c r="AH16" s="107">
        <f>IF($O16="",0,'General Inputs'!W$19)</f>
        <v>0</v>
      </c>
      <c r="AI16" s="107">
        <f>IF($O16="",0,'General Inputs'!X$19)</f>
        <v>0</v>
      </c>
      <c r="AJ16" s="26"/>
      <c r="AK16" s="26"/>
      <c r="AL16" s="26"/>
      <c r="AM16" s="26"/>
      <c r="AN16" s="26"/>
      <c r="AO16" s="26"/>
      <c r="AP16" s="26"/>
    </row>
    <row r="17" spans="1:42" hidden="1" outlineLevel="1" x14ac:dyDescent="0.2">
      <c r="A17" s="26"/>
      <c r="B17" s="26"/>
      <c r="C17" s="86"/>
      <c r="D17" s="86"/>
      <c r="E17" s="43" t="s">
        <v>52</v>
      </c>
      <c r="F17" s="43"/>
      <c r="G17" s="50"/>
      <c r="H17" s="28"/>
      <c r="I17" s="87">
        <f t="shared" si="10"/>
        <v>0</v>
      </c>
      <c r="J17" s="87" t="e">
        <f t="shared" si="12"/>
        <v>#REF!</v>
      </c>
      <c r="K17" s="87" t="e">
        <f t="shared" si="13"/>
        <v>#REF!</v>
      </c>
      <c r="L17" s="87" t="e">
        <f t="shared" si="14"/>
        <v>#REF!</v>
      </c>
      <c r="M17" s="87" t="e">
        <f t="shared" si="11"/>
        <v>#REF!</v>
      </c>
      <c r="N17" s="28"/>
      <c r="O17" s="88"/>
      <c r="P17" s="89" t="e">
        <f>ROUND(ROUND(O17,2)*(1+'General Inputs'!K$17)*(1-U17)+'General Inputs'!#REF!,2)</f>
        <v>#REF!</v>
      </c>
      <c r="Q17" s="89" t="e">
        <f>ROUND(ROUND(P17,2)*(1+'General Inputs'!L$17)*(1-V17)+'General Inputs'!#REF!,2)</f>
        <v>#REF!</v>
      </c>
      <c r="R17" s="89" t="e">
        <f>ROUND(ROUND(Q17,2)*(1+'General Inputs'!M$17)*(1-W17)+'General Inputs'!#REF!,2)</f>
        <v>#REF!</v>
      </c>
      <c r="S17" s="89" t="e">
        <f>ROUND(ROUND(R17,2)*(1+'General Inputs'!N$17)*(1-X17)+'General Inputs'!#REF!,2)</f>
        <v>#REF!</v>
      </c>
      <c r="T17" s="90"/>
      <c r="U17" s="107">
        <f>IF($O17="",0,'General Inputs'!K$19)</f>
        <v>0</v>
      </c>
      <c r="V17" s="107">
        <f>IF($O17="",0,'General Inputs'!L$19)</f>
        <v>0</v>
      </c>
      <c r="W17" s="107">
        <f>IF($O17="",0,'General Inputs'!M$19)</f>
        <v>0</v>
      </c>
      <c r="X17" s="107">
        <f>IF($O17="",0,'General Inputs'!N$19)</f>
        <v>0</v>
      </c>
      <c r="Y17" s="26"/>
      <c r="Z17" s="26"/>
      <c r="AA17" s="26"/>
      <c r="AB17" s="26"/>
      <c r="AC17" s="26"/>
      <c r="AD17" s="26"/>
      <c r="AE17" s="26"/>
      <c r="AF17" s="107">
        <f>IF($O17="",0,'General Inputs'!U$19)</f>
        <v>0</v>
      </c>
      <c r="AG17" s="107">
        <f>IF($O17="",0,'General Inputs'!V$19)</f>
        <v>0</v>
      </c>
      <c r="AH17" s="107">
        <f>IF($O17="",0,'General Inputs'!W$19)</f>
        <v>0</v>
      </c>
      <c r="AI17" s="107">
        <f>IF($O17="",0,'General Inputs'!X$19)</f>
        <v>0</v>
      </c>
      <c r="AJ17" s="26"/>
      <c r="AK17" s="26"/>
      <c r="AL17" s="26"/>
      <c r="AM17" s="26"/>
      <c r="AN17" s="26"/>
      <c r="AO17" s="26"/>
      <c r="AP17" s="26"/>
    </row>
    <row r="18" spans="1:42" hidden="1" outlineLevel="1" x14ac:dyDescent="0.2">
      <c r="A18" s="26"/>
      <c r="B18" s="26"/>
      <c r="C18" s="86"/>
      <c r="D18" s="86"/>
      <c r="E18" s="43" t="s">
        <v>52</v>
      </c>
      <c r="F18" s="43"/>
      <c r="G18" s="50"/>
      <c r="H18" s="28"/>
      <c r="I18" s="87">
        <f t="shared" si="10"/>
        <v>0</v>
      </c>
      <c r="J18" s="87" t="e">
        <f t="shared" si="12"/>
        <v>#REF!</v>
      </c>
      <c r="K18" s="87" t="e">
        <f t="shared" si="13"/>
        <v>#REF!</v>
      </c>
      <c r="L18" s="87" t="e">
        <f t="shared" si="14"/>
        <v>#REF!</v>
      </c>
      <c r="M18" s="87" t="e">
        <f t="shared" si="11"/>
        <v>#REF!</v>
      </c>
      <c r="N18" s="28"/>
      <c r="O18" s="88"/>
      <c r="P18" s="89" t="e">
        <f>ROUND(ROUND(O18,2)*(1+'General Inputs'!K$17)*(1-U18)+'General Inputs'!#REF!,2)</f>
        <v>#REF!</v>
      </c>
      <c r="Q18" s="89" t="e">
        <f>ROUND(ROUND(P18,2)*(1+'General Inputs'!L$17)*(1-V18)+'General Inputs'!#REF!,2)</f>
        <v>#REF!</v>
      </c>
      <c r="R18" s="89" t="e">
        <f>ROUND(ROUND(Q18,2)*(1+'General Inputs'!M$17)*(1-W18)+'General Inputs'!#REF!,2)</f>
        <v>#REF!</v>
      </c>
      <c r="S18" s="89" t="e">
        <f>ROUND(ROUND(R18,2)*(1+'General Inputs'!N$17)*(1-X18)+'General Inputs'!#REF!,2)</f>
        <v>#REF!</v>
      </c>
      <c r="T18" s="90"/>
      <c r="U18" s="107">
        <f>IF($O18="",0,'General Inputs'!K$19)</f>
        <v>0</v>
      </c>
      <c r="V18" s="107">
        <f>IF($O18="",0,'General Inputs'!L$19)</f>
        <v>0</v>
      </c>
      <c r="W18" s="107">
        <f>IF($O18="",0,'General Inputs'!M$19)</f>
        <v>0</v>
      </c>
      <c r="X18" s="107">
        <f>IF($O18="",0,'General Inputs'!N$19)</f>
        <v>0</v>
      </c>
      <c r="Y18" s="26"/>
      <c r="Z18" s="26"/>
      <c r="AA18" s="26"/>
      <c r="AB18" s="26"/>
      <c r="AC18" s="26"/>
      <c r="AD18" s="26"/>
      <c r="AE18" s="26"/>
      <c r="AF18" s="107">
        <f>IF($O18="",0,'General Inputs'!U$19)</f>
        <v>0</v>
      </c>
      <c r="AG18" s="107">
        <f>IF($O18="",0,'General Inputs'!V$19)</f>
        <v>0</v>
      </c>
      <c r="AH18" s="107">
        <f>IF($O18="",0,'General Inputs'!W$19)</f>
        <v>0</v>
      </c>
      <c r="AI18" s="107">
        <f>IF($O18="",0,'General Inputs'!X$19)</f>
        <v>0</v>
      </c>
      <c r="AJ18" s="26"/>
      <c r="AK18" s="26"/>
      <c r="AL18" s="26"/>
      <c r="AM18" s="26"/>
      <c r="AN18" s="26"/>
      <c r="AO18" s="26"/>
      <c r="AP18" s="26"/>
    </row>
    <row r="19" spans="1:42" hidden="1" outlineLevel="1" x14ac:dyDescent="0.2">
      <c r="A19" s="26"/>
      <c r="B19" s="26"/>
      <c r="C19" s="86"/>
      <c r="D19" s="86"/>
      <c r="E19" s="43" t="s">
        <v>52</v>
      </c>
      <c r="F19" s="43"/>
      <c r="G19" s="50"/>
      <c r="H19" s="28"/>
      <c r="I19" s="87">
        <f t="shared" si="10"/>
        <v>0</v>
      </c>
      <c r="J19" s="87" t="e">
        <f t="shared" si="12"/>
        <v>#REF!</v>
      </c>
      <c r="K19" s="87" t="e">
        <f t="shared" si="13"/>
        <v>#REF!</v>
      </c>
      <c r="L19" s="87" t="e">
        <f t="shared" si="14"/>
        <v>#REF!</v>
      </c>
      <c r="M19" s="87" t="e">
        <f t="shared" si="11"/>
        <v>#REF!</v>
      </c>
      <c r="N19" s="28"/>
      <c r="O19" s="88"/>
      <c r="P19" s="89" t="e">
        <f>ROUND(ROUND(O19,2)*(1+'General Inputs'!K$17)*(1-U19)+'General Inputs'!#REF!,2)</f>
        <v>#REF!</v>
      </c>
      <c r="Q19" s="89" t="e">
        <f>ROUND(ROUND(P19,2)*(1+'General Inputs'!L$17)*(1-V19)+'General Inputs'!#REF!,2)</f>
        <v>#REF!</v>
      </c>
      <c r="R19" s="89" t="e">
        <f>ROUND(ROUND(Q19,2)*(1+'General Inputs'!M$17)*(1-W19)+'General Inputs'!#REF!,2)</f>
        <v>#REF!</v>
      </c>
      <c r="S19" s="89" t="e">
        <f>ROUND(ROUND(R19,2)*(1+'General Inputs'!N$17)*(1-X19)+'General Inputs'!#REF!,2)</f>
        <v>#REF!</v>
      </c>
      <c r="T19" s="90"/>
      <c r="U19" s="107">
        <f>IF($O19="",0,'General Inputs'!K$19)</f>
        <v>0</v>
      </c>
      <c r="V19" s="107">
        <f>IF($O19="",0,'General Inputs'!L$19)</f>
        <v>0</v>
      </c>
      <c r="W19" s="107">
        <f>IF($O19="",0,'General Inputs'!M$19)</f>
        <v>0</v>
      </c>
      <c r="X19" s="107">
        <f>IF($O19="",0,'General Inputs'!N$19)</f>
        <v>0</v>
      </c>
      <c r="Y19" s="26"/>
      <c r="Z19" s="26"/>
      <c r="AA19" s="26"/>
      <c r="AB19" s="26"/>
      <c r="AC19" s="26"/>
      <c r="AD19" s="26"/>
      <c r="AE19" s="26"/>
      <c r="AF19" s="107">
        <f>IF($O19="",0,'General Inputs'!U$19)</f>
        <v>0</v>
      </c>
      <c r="AG19" s="107">
        <f>IF($O19="",0,'General Inputs'!V$19)</f>
        <v>0</v>
      </c>
      <c r="AH19" s="107">
        <f>IF($O19="",0,'General Inputs'!W$19)</f>
        <v>0</v>
      </c>
      <c r="AI19" s="107">
        <f>IF($O19="",0,'General Inputs'!X$19)</f>
        <v>0</v>
      </c>
      <c r="AJ19" s="26"/>
      <c r="AK19" s="26"/>
      <c r="AL19" s="26"/>
      <c r="AM19" s="26"/>
      <c r="AN19" s="26"/>
      <c r="AO19" s="26"/>
      <c r="AP19" s="26"/>
    </row>
    <row r="20" spans="1:42" hidden="1" outlineLevel="1" x14ac:dyDescent="0.2">
      <c r="A20" s="26"/>
      <c r="B20" s="26"/>
      <c r="C20" s="86"/>
      <c r="D20" s="86"/>
      <c r="E20" s="43" t="s">
        <v>52</v>
      </c>
      <c r="F20" s="43"/>
      <c r="G20" s="50"/>
      <c r="H20" s="28"/>
      <c r="I20" s="87">
        <f t="shared" si="10"/>
        <v>0</v>
      </c>
      <c r="J20" s="87" t="e">
        <f t="shared" si="12"/>
        <v>#REF!</v>
      </c>
      <c r="K20" s="87" t="e">
        <f t="shared" si="13"/>
        <v>#REF!</v>
      </c>
      <c r="L20" s="87" t="e">
        <f t="shared" si="14"/>
        <v>#REF!</v>
      </c>
      <c r="M20" s="87" t="e">
        <f t="shared" si="11"/>
        <v>#REF!</v>
      </c>
      <c r="N20" s="28"/>
      <c r="O20" s="88"/>
      <c r="P20" s="89" t="e">
        <f>ROUND(ROUND(O20,2)*(1+'General Inputs'!K$17)*(1-U20)+'General Inputs'!#REF!,2)</f>
        <v>#REF!</v>
      </c>
      <c r="Q20" s="89" t="e">
        <f>ROUND(ROUND(P20,2)*(1+'General Inputs'!L$17)*(1-V20)+'General Inputs'!#REF!,2)</f>
        <v>#REF!</v>
      </c>
      <c r="R20" s="89" t="e">
        <f>ROUND(ROUND(Q20,2)*(1+'General Inputs'!M$17)*(1-W20)+'General Inputs'!#REF!,2)</f>
        <v>#REF!</v>
      </c>
      <c r="S20" s="89" t="e">
        <f>ROUND(ROUND(R20,2)*(1+'General Inputs'!N$17)*(1-X20)+'General Inputs'!#REF!,2)</f>
        <v>#REF!</v>
      </c>
      <c r="T20" s="90"/>
      <c r="U20" s="107">
        <f>IF($O20="",0,'General Inputs'!K$19)</f>
        <v>0</v>
      </c>
      <c r="V20" s="107">
        <f>IF($O20="",0,'General Inputs'!L$19)</f>
        <v>0</v>
      </c>
      <c r="W20" s="107">
        <f>IF($O20="",0,'General Inputs'!M$19)</f>
        <v>0</v>
      </c>
      <c r="X20" s="107">
        <f>IF($O20="",0,'General Inputs'!N$19)</f>
        <v>0</v>
      </c>
      <c r="Y20" s="26"/>
      <c r="Z20" s="26"/>
      <c r="AA20" s="26"/>
      <c r="AB20" s="26"/>
      <c r="AC20" s="26"/>
      <c r="AD20" s="26"/>
      <c r="AE20" s="26"/>
      <c r="AF20" s="107">
        <f>IF($O20="",0,'General Inputs'!U$19)</f>
        <v>0</v>
      </c>
      <c r="AG20" s="107">
        <f>IF($O20="",0,'General Inputs'!V$19)</f>
        <v>0</v>
      </c>
      <c r="AH20" s="107">
        <f>IF($O20="",0,'General Inputs'!W$19)</f>
        <v>0</v>
      </c>
      <c r="AI20" s="107">
        <f>IF($O20="",0,'General Inputs'!X$19)</f>
        <v>0</v>
      </c>
      <c r="AJ20" s="26"/>
      <c r="AK20" s="26"/>
      <c r="AL20" s="26"/>
      <c r="AM20" s="26"/>
      <c r="AN20" s="26"/>
      <c r="AO20" s="26"/>
      <c r="AP20" s="26"/>
    </row>
    <row r="21" spans="1:42" hidden="1" outlineLevel="1" x14ac:dyDescent="0.2">
      <c r="A21" s="26"/>
      <c r="B21" s="26"/>
      <c r="C21" s="86"/>
      <c r="D21" s="86"/>
      <c r="E21" s="43" t="s">
        <v>52</v>
      </c>
      <c r="F21" s="43"/>
      <c r="G21" s="50"/>
      <c r="H21" s="28"/>
      <c r="I21" s="87">
        <f t="shared" si="10"/>
        <v>0</v>
      </c>
      <c r="J21" s="87" t="e">
        <f t="shared" si="12"/>
        <v>#REF!</v>
      </c>
      <c r="K21" s="87" t="e">
        <f t="shared" si="13"/>
        <v>#REF!</v>
      </c>
      <c r="L21" s="87" t="e">
        <f t="shared" si="14"/>
        <v>#REF!</v>
      </c>
      <c r="M21" s="87" t="e">
        <f t="shared" si="11"/>
        <v>#REF!</v>
      </c>
      <c r="N21" s="28"/>
      <c r="O21" s="88"/>
      <c r="P21" s="89" t="e">
        <f>ROUND(ROUND(O21,2)*(1+'General Inputs'!K$17)*(1-U21)+'General Inputs'!#REF!,2)</f>
        <v>#REF!</v>
      </c>
      <c r="Q21" s="89" t="e">
        <f>ROUND(ROUND(P21,2)*(1+'General Inputs'!L$17)*(1-V21)+'General Inputs'!#REF!,2)</f>
        <v>#REF!</v>
      </c>
      <c r="R21" s="89" t="e">
        <f>ROUND(ROUND(Q21,2)*(1+'General Inputs'!M$17)*(1-W21)+'General Inputs'!#REF!,2)</f>
        <v>#REF!</v>
      </c>
      <c r="S21" s="89" t="e">
        <f>ROUND(ROUND(R21,2)*(1+'General Inputs'!N$17)*(1-X21)+'General Inputs'!#REF!,2)</f>
        <v>#REF!</v>
      </c>
      <c r="T21" s="90"/>
      <c r="U21" s="107">
        <f>IF($O21="",0,'General Inputs'!K$19)</f>
        <v>0</v>
      </c>
      <c r="V21" s="107">
        <f>IF($O21="",0,'General Inputs'!L$19)</f>
        <v>0</v>
      </c>
      <c r="W21" s="107">
        <f>IF($O21="",0,'General Inputs'!M$19)</f>
        <v>0</v>
      </c>
      <c r="X21" s="107">
        <f>IF($O21="",0,'General Inputs'!N$19)</f>
        <v>0</v>
      </c>
      <c r="Y21" s="26"/>
      <c r="Z21" s="26"/>
      <c r="AA21" s="26"/>
      <c r="AB21" s="26"/>
      <c r="AC21" s="26"/>
      <c r="AD21" s="26"/>
      <c r="AE21" s="26"/>
      <c r="AF21" s="107">
        <f>IF($O21="",0,'General Inputs'!U$19)</f>
        <v>0</v>
      </c>
      <c r="AG21" s="107">
        <f>IF($O21="",0,'General Inputs'!V$19)</f>
        <v>0</v>
      </c>
      <c r="AH21" s="107">
        <f>IF($O21="",0,'General Inputs'!W$19)</f>
        <v>0</v>
      </c>
      <c r="AI21" s="107">
        <f>IF($O21="",0,'General Inputs'!X$19)</f>
        <v>0</v>
      </c>
      <c r="AJ21" s="26"/>
      <c r="AK21" s="26"/>
      <c r="AL21" s="26"/>
      <c r="AM21" s="26"/>
      <c r="AN21" s="26"/>
      <c r="AO21" s="26"/>
      <c r="AP21" s="26"/>
    </row>
    <row r="22" spans="1:42" hidden="1" outlineLevel="1" x14ac:dyDescent="0.2">
      <c r="A22" s="26"/>
      <c r="B22" s="26"/>
      <c r="C22" s="86"/>
      <c r="D22" s="86"/>
      <c r="E22" s="43" t="s">
        <v>52</v>
      </c>
      <c r="F22" s="43"/>
      <c r="G22" s="50"/>
      <c r="H22" s="28"/>
      <c r="I22" s="87">
        <f t="shared" si="10"/>
        <v>0</v>
      </c>
      <c r="J22" s="87" t="e">
        <f t="shared" si="12"/>
        <v>#REF!</v>
      </c>
      <c r="K22" s="87" t="e">
        <f t="shared" si="13"/>
        <v>#REF!</v>
      </c>
      <c r="L22" s="87" t="e">
        <f t="shared" si="14"/>
        <v>#REF!</v>
      </c>
      <c r="M22" s="87" t="e">
        <f t="shared" si="11"/>
        <v>#REF!</v>
      </c>
      <c r="N22" s="28"/>
      <c r="O22" s="88"/>
      <c r="P22" s="89" t="e">
        <f>ROUND(ROUND(O22,2)*(1+'General Inputs'!K$17)*(1-U22)+'General Inputs'!#REF!,2)</f>
        <v>#REF!</v>
      </c>
      <c r="Q22" s="89" t="e">
        <f>ROUND(ROUND(P22,2)*(1+'General Inputs'!L$17)*(1-V22)+'General Inputs'!#REF!,2)</f>
        <v>#REF!</v>
      </c>
      <c r="R22" s="89" t="e">
        <f>ROUND(ROUND(Q22,2)*(1+'General Inputs'!M$17)*(1-W22)+'General Inputs'!#REF!,2)</f>
        <v>#REF!</v>
      </c>
      <c r="S22" s="89" t="e">
        <f>ROUND(ROUND(R22,2)*(1+'General Inputs'!N$17)*(1-X22)+'General Inputs'!#REF!,2)</f>
        <v>#REF!</v>
      </c>
      <c r="T22" s="90"/>
      <c r="U22" s="107">
        <f>IF($O22="",0,'General Inputs'!K$19)</f>
        <v>0</v>
      </c>
      <c r="V22" s="107">
        <f>IF($O22="",0,'General Inputs'!L$19)</f>
        <v>0</v>
      </c>
      <c r="W22" s="107">
        <f>IF($O22="",0,'General Inputs'!M$19)</f>
        <v>0</v>
      </c>
      <c r="X22" s="107">
        <f>IF($O22="",0,'General Inputs'!N$19)</f>
        <v>0</v>
      </c>
      <c r="Y22" s="26"/>
      <c r="Z22" s="26"/>
      <c r="AA22" s="26"/>
      <c r="AB22" s="26"/>
      <c r="AC22" s="26"/>
      <c r="AD22" s="26"/>
      <c r="AE22" s="26"/>
      <c r="AF22" s="107">
        <f>IF($O22="",0,'General Inputs'!U$19)</f>
        <v>0</v>
      </c>
      <c r="AG22" s="107">
        <f>IF($O22="",0,'General Inputs'!V$19)</f>
        <v>0</v>
      </c>
      <c r="AH22" s="107">
        <f>IF($O22="",0,'General Inputs'!W$19)</f>
        <v>0</v>
      </c>
      <c r="AI22" s="107">
        <f>IF($O22="",0,'General Inputs'!X$19)</f>
        <v>0</v>
      </c>
      <c r="AJ22" s="26"/>
      <c r="AK22" s="26"/>
      <c r="AL22" s="26"/>
      <c r="AM22" s="26"/>
      <c r="AN22" s="26"/>
      <c r="AO22" s="26"/>
      <c r="AP22" s="26"/>
    </row>
    <row r="23" spans="1:42" hidden="1" outlineLevel="1" x14ac:dyDescent="0.2">
      <c r="A23" s="26"/>
      <c r="B23" s="26"/>
      <c r="C23" s="86"/>
      <c r="D23" s="86"/>
      <c r="E23" s="43" t="s">
        <v>52</v>
      </c>
      <c r="F23" s="43"/>
      <c r="G23" s="50"/>
      <c r="H23" s="28"/>
      <c r="I23" s="87">
        <f t="shared" si="10"/>
        <v>0</v>
      </c>
      <c r="J23" s="87" t="e">
        <f t="shared" si="12"/>
        <v>#REF!</v>
      </c>
      <c r="K23" s="87" t="e">
        <f t="shared" si="13"/>
        <v>#REF!</v>
      </c>
      <c r="L23" s="87" t="e">
        <f t="shared" si="14"/>
        <v>#REF!</v>
      </c>
      <c r="M23" s="87" t="e">
        <f t="shared" si="11"/>
        <v>#REF!</v>
      </c>
      <c r="N23" s="28"/>
      <c r="O23" s="88"/>
      <c r="P23" s="89" t="e">
        <f>ROUND(ROUND(O23,2)*(1+'General Inputs'!K$17)*(1-U23)+'General Inputs'!#REF!,2)</f>
        <v>#REF!</v>
      </c>
      <c r="Q23" s="89" t="e">
        <f>ROUND(ROUND(P23,2)*(1+'General Inputs'!L$17)*(1-V23)+'General Inputs'!#REF!,2)</f>
        <v>#REF!</v>
      </c>
      <c r="R23" s="89" t="e">
        <f>ROUND(ROUND(Q23,2)*(1+'General Inputs'!M$17)*(1-W23)+'General Inputs'!#REF!,2)</f>
        <v>#REF!</v>
      </c>
      <c r="S23" s="89" t="e">
        <f>ROUND(ROUND(R23,2)*(1+'General Inputs'!N$17)*(1-X23)+'General Inputs'!#REF!,2)</f>
        <v>#REF!</v>
      </c>
      <c r="T23" s="90"/>
      <c r="U23" s="107">
        <f>IF($O23="",0,'General Inputs'!K$19)</f>
        <v>0</v>
      </c>
      <c r="V23" s="107">
        <f>IF($O23="",0,'General Inputs'!L$19)</f>
        <v>0</v>
      </c>
      <c r="W23" s="107">
        <f>IF($O23="",0,'General Inputs'!M$19)</f>
        <v>0</v>
      </c>
      <c r="X23" s="107">
        <f>IF($O23="",0,'General Inputs'!N$19)</f>
        <v>0</v>
      </c>
      <c r="Y23" s="26"/>
      <c r="Z23" s="26"/>
      <c r="AA23" s="26"/>
      <c r="AB23" s="26"/>
      <c r="AC23" s="26"/>
      <c r="AD23" s="26"/>
      <c r="AE23" s="26"/>
      <c r="AF23" s="107">
        <f>IF($O23="",0,'General Inputs'!U$19)</f>
        <v>0</v>
      </c>
      <c r="AG23" s="107">
        <f>IF($O23="",0,'General Inputs'!V$19)</f>
        <v>0</v>
      </c>
      <c r="AH23" s="107">
        <f>IF($O23="",0,'General Inputs'!W$19)</f>
        <v>0</v>
      </c>
      <c r="AI23" s="107">
        <f>IF($O23="",0,'General Inputs'!X$19)</f>
        <v>0</v>
      </c>
      <c r="AJ23" s="26"/>
      <c r="AK23" s="26"/>
      <c r="AL23" s="26"/>
      <c r="AM23" s="26"/>
      <c r="AN23" s="26"/>
      <c r="AO23" s="26"/>
      <c r="AP23" s="26"/>
    </row>
    <row r="24" spans="1:42" hidden="1" outlineLevel="1" x14ac:dyDescent="0.2">
      <c r="A24" s="26"/>
      <c r="B24" s="26"/>
      <c r="C24" s="86"/>
      <c r="D24" s="86"/>
      <c r="E24" s="43" t="s">
        <v>52</v>
      </c>
      <c r="F24" s="43"/>
      <c r="G24" s="50"/>
      <c r="H24" s="28"/>
      <c r="I24" s="87">
        <f t="shared" si="10"/>
        <v>0</v>
      </c>
      <c r="J24" s="87" t="e">
        <f t="shared" si="12"/>
        <v>#REF!</v>
      </c>
      <c r="K24" s="87" t="e">
        <f t="shared" si="13"/>
        <v>#REF!</v>
      </c>
      <c r="L24" s="87" t="e">
        <f t="shared" si="14"/>
        <v>#REF!</v>
      </c>
      <c r="M24" s="87" t="e">
        <f t="shared" si="11"/>
        <v>#REF!</v>
      </c>
      <c r="N24" s="28"/>
      <c r="O24" s="88"/>
      <c r="P24" s="89" t="e">
        <f>ROUND(ROUND(O24,2)*(1+'General Inputs'!K$17)*(1-U24)+'General Inputs'!#REF!,2)</f>
        <v>#REF!</v>
      </c>
      <c r="Q24" s="89" t="e">
        <f>ROUND(ROUND(P24,2)*(1+'General Inputs'!L$17)*(1-V24)+'General Inputs'!#REF!,2)</f>
        <v>#REF!</v>
      </c>
      <c r="R24" s="89" t="e">
        <f>ROUND(ROUND(Q24,2)*(1+'General Inputs'!M$17)*(1-W24)+'General Inputs'!#REF!,2)</f>
        <v>#REF!</v>
      </c>
      <c r="S24" s="89" t="e">
        <f>ROUND(ROUND(R24,2)*(1+'General Inputs'!N$17)*(1-X24)+'General Inputs'!#REF!,2)</f>
        <v>#REF!</v>
      </c>
      <c r="T24" s="90"/>
      <c r="U24" s="107">
        <f>IF($O24="",0,'General Inputs'!K$19)</f>
        <v>0</v>
      </c>
      <c r="V24" s="107">
        <f>IF($O24="",0,'General Inputs'!L$19)</f>
        <v>0</v>
      </c>
      <c r="W24" s="107">
        <f>IF($O24="",0,'General Inputs'!M$19)</f>
        <v>0</v>
      </c>
      <c r="X24" s="107">
        <f>IF($O24="",0,'General Inputs'!N$19)</f>
        <v>0</v>
      </c>
      <c r="Y24" s="26"/>
      <c r="Z24" s="26"/>
      <c r="AA24" s="26"/>
      <c r="AB24" s="26"/>
      <c r="AC24" s="26"/>
      <c r="AD24" s="26"/>
      <c r="AE24" s="26"/>
      <c r="AF24" s="107">
        <f>IF($O24="",0,'General Inputs'!U$19)</f>
        <v>0</v>
      </c>
      <c r="AG24" s="107">
        <f>IF($O24="",0,'General Inputs'!V$19)</f>
        <v>0</v>
      </c>
      <c r="AH24" s="107">
        <f>IF($O24="",0,'General Inputs'!W$19)</f>
        <v>0</v>
      </c>
      <c r="AI24" s="107">
        <f>IF($O24="",0,'General Inputs'!X$19)</f>
        <v>0</v>
      </c>
      <c r="AJ24" s="26"/>
      <c r="AK24" s="26"/>
      <c r="AL24" s="26"/>
      <c r="AM24" s="26"/>
      <c r="AN24" s="26"/>
      <c r="AO24" s="26"/>
      <c r="AP24" s="26"/>
    </row>
    <row r="25" spans="1:42" hidden="1" outlineLevel="1" x14ac:dyDescent="0.2">
      <c r="A25" s="26"/>
      <c r="B25" s="26"/>
      <c r="C25" s="86"/>
      <c r="D25" s="86"/>
      <c r="E25" s="43" t="s">
        <v>52</v>
      </c>
      <c r="F25" s="43"/>
      <c r="G25" s="50"/>
      <c r="H25" s="28"/>
      <c r="I25" s="87">
        <f t="shared" si="10"/>
        <v>0</v>
      </c>
      <c r="J25" s="87" t="e">
        <f t="shared" si="12"/>
        <v>#REF!</v>
      </c>
      <c r="K25" s="87" t="e">
        <f t="shared" si="13"/>
        <v>#REF!</v>
      </c>
      <c r="L25" s="87" t="e">
        <f t="shared" si="14"/>
        <v>#REF!</v>
      </c>
      <c r="M25" s="87" t="e">
        <f t="shared" si="11"/>
        <v>#REF!</v>
      </c>
      <c r="N25" s="28"/>
      <c r="O25" s="88"/>
      <c r="P25" s="89" t="e">
        <f>ROUND(ROUND(O25,2)*(1+'General Inputs'!K$17)*(1-U25)+'General Inputs'!#REF!,2)</f>
        <v>#REF!</v>
      </c>
      <c r="Q25" s="89" t="e">
        <f>ROUND(ROUND(P25,2)*(1+'General Inputs'!L$17)*(1-V25)+'General Inputs'!#REF!,2)</f>
        <v>#REF!</v>
      </c>
      <c r="R25" s="89" t="e">
        <f>ROUND(ROUND(Q25,2)*(1+'General Inputs'!M$17)*(1-W25)+'General Inputs'!#REF!,2)</f>
        <v>#REF!</v>
      </c>
      <c r="S25" s="89" t="e">
        <f>ROUND(ROUND(R25,2)*(1+'General Inputs'!N$17)*(1-X25)+'General Inputs'!#REF!,2)</f>
        <v>#REF!</v>
      </c>
      <c r="T25" s="90"/>
      <c r="U25" s="107">
        <f>IF($O25="",0,'General Inputs'!K$19)</f>
        <v>0</v>
      </c>
      <c r="V25" s="107">
        <f>IF($O25="",0,'General Inputs'!L$19)</f>
        <v>0</v>
      </c>
      <c r="W25" s="107">
        <f>IF($O25="",0,'General Inputs'!M$19)</f>
        <v>0</v>
      </c>
      <c r="X25" s="107">
        <f>IF($O25="",0,'General Inputs'!N$19)</f>
        <v>0</v>
      </c>
      <c r="Y25" s="26"/>
      <c r="Z25" s="26"/>
      <c r="AA25" s="26"/>
      <c r="AB25" s="26"/>
      <c r="AC25" s="26"/>
      <c r="AD25" s="26"/>
      <c r="AE25" s="26"/>
      <c r="AF25" s="107">
        <f>IF($O25="",0,'General Inputs'!U$19)</f>
        <v>0</v>
      </c>
      <c r="AG25" s="107">
        <f>IF($O25="",0,'General Inputs'!V$19)</f>
        <v>0</v>
      </c>
      <c r="AH25" s="107">
        <f>IF($O25="",0,'General Inputs'!W$19)</f>
        <v>0</v>
      </c>
      <c r="AI25" s="107">
        <f>IF($O25="",0,'General Inputs'!X$19)</f>
        <v>0</v>
      </c>
      <c r="AJ25" s="26"/>
      <c r="AK25" s="26"/>
      <c r="AL25" s="26"/>
      <c r="AM25" s="26"/>
      <c r="AN25" s="26"/>
      <c r="AO25" s="26"/>
      <c r="AP25" s="26"/>
    </row>
    <row r="26" spans="1:42" hidden="1" outlineLevel="1" x14ac:dyDescent="0.2">
      <c r="A26" s="26"/>
      <c r="B26" s="26"/>
      <c r="C26" s="86"/>
      <c r="D26" s="86"/>
      <c r="E26" s="43" t="s">
        <v>52</v>
      </c>
      <c r="F26" s="43"/>
      <c r="G26" s="50"/>
      <c r="H26" s="28"/>
      <c r="I26" s="87">
        <f t="shared" si="10"/>
        <v>0</v>
      </c>
      <c r="J26" s="87" t="e">
        <f t="shared" si="12"/>
        <v>#REF!</v>
      </c>
      <c r="K26" s="87" t="e">
        <f t="shared" si="13"/>
        <v>#REF!</v>
      </c>
      <c r="L26" s="87" t="e">
        <f t="shared" si="14"/>
        <v>#REF!</v>
      </c>
      <c r="M26" s="87" t="e">
        <f t="shared" si="11"/>
        <v>#REF!</v>
      </c>
      <c r="N26" s="28"/>
      <c r="O26" s="88"/>
      <c r="P26" s="89" t="e">
        <f>ROUND(ROUND(O26,2)*(1+'General Inputs'!K$17)*(1-U26)+'General Inputs'!#REF!,2)</f>
        <v>#REF!</v>
      </c>
      <c r="Q26" s="89" t="e">
        <f>ROUND(ROUND(P26,2)*(1+'General Inputs'!L$17)*(1-V26)+'General Inputs'!#REF!,2)</f>
        <v>#REF!</v>
      </c>
      <c r="R26" s="89" t="e">
        <f>ROUND(ROUND(Q26,2)*(1+'General Inputs'!M$17)*(1-W26)+'General Inputs'!#REF!,2)</f>
        <v>#REF!</v>
      </c>
      <c r="S26" s="89" t="e">
        <f>ROUND(ROUND(R26,2)*(1+'General Inputs'!N$17)*(1-X26)+'General Inputs'!#REF!,2)</f>
        <v>#REF!</v>
      </c>
      <c r="T26" s="90"/>
      <c r="U26" s="107">
        <f>IF($O26="",0,'General Inputs'!K$19)</f>
        <v>0</v>
      </c>
      <c r="V26" s="107">
        <f>IF($O26="",0,'General Inputs'!L$19)</f>
        <v>0</v>
      </c>
      <c r="W26" s="107">
        <f>IF($O26="",0,'General Inputs'!M$19)</f>
        <v>0</v>
      </c>
      <c r="X26" s="107">
        <f>IF($O26="",0,'General Inputs'!N$19)</f>
        <v>0</v>
      </c>
      <c r="Y26" s="26"/>
      <c r="Z26" s="26"/>
      <c r="AA26" s="26"/>
      <c r="AB26" s="26"/>
      <c r="AC26" s="26"/>
      <c r="AD26" s="26"/>
      <c r="AE26" s="26"/>
      <c r="AF26" s="107">
        <f>IF($O26="",0,'General Inputs'!U$19)</f>
        <v>0</v>
      </c>
      <c r="AG26" s="107">
        <f>IF($O26="",0,'General Inputs'!V$19)</f>
        <v>0</v>
      </c>
      <c r="AH26" s="107">
        <f>IF($O26="",0,'General Inputs'!W$19)</f>
        <v>0</v>
      </c>
      <c r="AI26" s="107">
        <f>IF($O26="",0,'General Inputs'!X$19)</f>
        <v>0</v>
      </c>
      <c r="AJ26" s="26"/>
      <c r="AK26" s="26"/>
      <c r="AL26" s="26"/>
      <c r="AM26" s="26"/>
      <c r="AN26" s="26"/>
      <c r="AO26" s="26"/>
      <c r="AP26" s="26"/>
    </row>
    <row r="27" spans="1:42" hidden="1" outlineLevel="1" x14ac:dyDescent="0.2">
      <c r="A27" s="26"/>
      <c r="B27" s="26"/>
      <c r="C27" s="86"/>
      <c r="D27" s="86"/>
      <c r="E27" s="43" t="s">
        <v>52</v>
      </c>
      <c r="F27" s="43"/>
      <c r="G27" s="50"/>
      <c r="H27" s="28"/>
      <c r="I27" s="87">
        <f t="shared" si="10"/>
        <v>0</v>
      </c>
      <c r="J27" s="87" t="e">
        <f t="shared" si="12"/>
        <v>#REF!</v>
      </c>
      <c r="K27" s="87" t="e">
        <f t="shared" si="13"/>
        <v>#REF!</v>
      </c>
      <c r="L27" s="87" t="e">
        <f t="shared" si="14"/>
        <v>#REF!</v>
      </c>
      <c r="M27" s="87" t="e">
        <f t="shared" si="11"/>
        <v>#REF!</v>
      </c>
      <c r="N27" s="28"/>
      <c r="O27" s="88"/>
      <c r="P27" s="89" t="e">
        <f>ROUND(ROUND(O27,2)*(1+'General Inputs'!K$17)*(1-U27)+'General Inputs'!#REF!,2)</f>
        <v>#REF!</v>
      </c>
      <c r="Q27" s="89" t="e">
        <f>ROUND(ROUND(P27,2)*(1+'General Inputs'!L$17)*(1-V27)+'General Inputs'!#REF!,2)</f>
        <v>#REF!</v>
      </c>
      <c r="R27" s="89" t="e">
        <f>ROUND(ROUND(Q27,2)*(1+'General Inputs'!M$17)*(1-W27)+'General Inputs'!#REF!,2)</f>
        <v>#REF!</v>
      </c>
      <c r="S27" s="89" t="e">
        <f>ROUND(ROUND(R27,2)*(1+'General Inputs'!N$17)*(1-X27)+'General Inputs'!#REF!,2)</f>
        <v>#REF!</v>
      </c>
      <c r="T27" s="90"/>
      <c r="U27" s="107">
        <f>IF($O27="",0,'General Inputs'!K$19)</f>
        <v>0</v>
      </c>
      <c r="V27" s="107">
        <f>IF($O27="",0,'General Inputs'!L$19)</f>
        <v>0</v>
      </c>
      <c r="W27" s="107">
        <f>IF($O27="",0,'General Inputs'!M$19)</f>
        <v>0</v>
      </c>
      <c r="X27" s="107">
        <f>IF($O27="",0,'General Inputs'!N$19)</f>
        <v>0</v>
      </c>
      <c r="Y27" s="26"/>
      <c r="Z27" s="26"/>
      <c r="AA27" s="26"/>
      <c r="AB27" s="26"/>
      <c r="AC27" s="26"/>
      <c r="AD27" s="26"/>
      <c r="AE27" s="26"/>
      <c r="AF27" s="107">
        <f>IF($O27="",0,'General Inputs'!U$19)</f>
        <v>0</v>
      </c>
      <c r="AG27" s="107">
        <f>IF($O27="",0,'General Inputs'!V$19)</f>
        <v>0</v>
      </c>
      <c r="AH27" s="107">
        <f>IF($O27="",0,'General Inputs'!W$19)</f>
        <v>0</v>
      </c>
      <c r="AI27" s="107">
        <f>IF($O27="",0,'General Inputs'!X$19)</f>
        <v>0</v>
      </c>
      <c r="AJ27" s="26"/>
      <c r="AK27" s="26"/>
      <c r="AL27" s="26"/>
      <c r="AM27" s="26"/>
      <c r="AN27" s="26"/>
      <c r="AO27" s="26"/>
      <c r="AP27" s="26"/>
    </row>
    <row r="28" spans="1:42" hidden="1" outlineLevel="1" x14ac:dyDescent="0.2">
      <c r="A28" s="26"/>
      <c r="B28" s="26"/>
      <c r="C28" s="86"/>
      <c r="D28" s="86"/>
      <c r="E28" s="43" t="s">
        <v>52</v>
      </c>
      <c r="F28" s="43"/>
      <c r="G28" s="50"/>
      <c r="H28" s="28"/>
      <c r="I28" s="87">
        <f t="shared" si="10"/>
        <v>0</v>
      </c>
      <c r="J28" s="87" t="e">
        <f t="shared" si="12"/>
        <v>#REF!</v>
      </c>
      <c r="K28" s="87" t="e">
        <f t="shared" si="13"/>
        <v>#REF!</v>
      </c>
      <c r="L28" s="87" t="e">
        <f t="shared" si="14"/>
        <v>#REF!</v>
      </c>
      <c r="M28" s="87" t="e">
        <f t="shared" si="11"/>
        <v>#REF!</v>
      </c>
      <c r="N28" s="28"/>
      <c r="O28" s="88"/>
      <c r="P28" s="89" t="e">
        <f>ROUND(ROUND(O28,2)*(1+'General Inputs'!K$17)*(1-U28)+'General Inputs'!#REF!,2)</f>
        <v>#REF!</v>
      </c>
      <c r="Q28" s="89" t="e">
        <f>ROUND(ROUND(P28,2)*(1+'General Inputs'!L$17)*(1-V28)+'General Inputs'!#REF!,2)</f>
        <v>#REF!</v>
      </c>
      <c r="R28" s="89" t="e">
        <f>ROUND(ROUND(Q28,2)*(1+'General Inputs'!M$17)*(1-W28)+'General Inputs'!#REF!,2)</f>
        <v>#REF!</v>
      </c>
      <c r="S28" s="89" t="e">
        <f>ROUND(ROUND(R28,2)*(1+'General Inputs'!N$17)*(1-X28)+'General Inputs'!#REF!,2)</f>
        <v>#REF!</v>
      </c>
      <c r="T28" s="90"/>
      <c r="U28" s="107">
        <f>IF($O28="",0,'General Inputs'!K$19)</f>
        <v>0</v>
      </c>
      <c r="V28" s="107">
        <f>IF($O28="",0,'General Inputs'!L$19)</f>
        <v>0</v>
      </c>
      <c r="W28" s="107">
        <f>IF($O28="",0,'General Inputs'!M$19)</f>
        <v>0</v>
      </c>
      <c r="X28" s="107">
        <f>IF($O28="",0,'General Inputs'!N$19)</f>
        <v>0</v>
      </c>
      <c r="Y28" s="26"/>
      <c r="Z28" s="26"/>
      <c r="AA28" s="26"/>
      <c r="AB28" s="26"/>
      <c r="AC28" s="26"/>
      <c r="AD28" s="26"/>
      <c r="AE28" s="26"/>
      <c r="AF28" s="107">
        <f>IF($O28="",0,'General Inputs'!U$19)</f>
        <v>0</v>
      </c>
      <c r="AG28" s="107">
        <f>IF($O28="",0,'General Inputs'!V$19)</f>
        <v>0</v>
      </c>
      <c r="AH28" s="107">
        <f>IF($O28="",0,'General Inputs'!W$19)</f>
        <v>0</v>
      </c>
      <c r="AI28" s="107">
        <f>IF($O28="",0,'General Inputs'!X$19)</f>
        <v>0</v>
      </c>
      <c r="AJ28" s="26"/>
      <c r="AK28" s="26"/>
      <c r="AL28" s="26"/>
      <c r="AM28" s="26"/>
      <c r="AN28" s="26"/>
      <c r="AO28" s="26"/>
      <c r="AP28" s="26"/>
    </row>
    <row r="29" spans="1:42" hidden="1" outlineLevel="1" x14ac:dyDescent="0.2">
      <c r="A29" s="26"/>
      <c r="B29" s="26"/>
      <c r="C29" s="86"/>
      <c r="D29" s="86"/>
      <c r="E29" s="43" t="s">
        <v>52</v>
      </c>
      <c r="F29" s="43"/>
      <c r="G29" s="50"/>
      <c r="H29" s="28"/>
      <c r="I29" s="87">
        <f t="shared" si="10"/>
        <v>0</v>
      </c>
      <c r="J29" s="87" t="e">
        <f t="shared" si="12"/>
        <v>#REF!</v>
      </c>
      <c r="K29" s="87" t="e">
        <f t="shared" si="13"/>
        <v>#REF!</v>
      </c>
      <c r="L29" s="87" t="e">
        <f t="shared" si="14"/>
        <v>#REF!</v>
      </c>
      <c r="M29" s="87" t="e">
        <f t="shared" si="11"/>
        <v>#REF!</v>
      </c>
      <c r="N29" s="28"/>
      <c r="O29" s="88"/>
      <c r="P29" s="89" t="e">
        <f>ROUND(ROUND(O29,2)*(1+'General Inputs'!K$17)*(1-U29)+'General Inputs'!#REF!,2)</f>
        <v>#REF!</v>
      </c>
      <c r="Q29" s="89" t="e">
        <f>ROUND(ROUND(P29,2)*(1+'General Inputs'!L$17)*(1-V29)+'General Inputs'!#REF!,2)</f>
        <v>#REF!</v>
      </c>
      <c r="R29" s="89" t="e">
        <f>ROUND(ROUND(Q29,2)*(1+'General Inputs'!M$17)*(1-W29)+'General Inputs'!#REF!,2)</f>
        <v>#REF!</v>
      </c>
      <c r="S29" s="89" t="e">
        <f>ROUND(ROUND(R29,2)*(1+'General Inputs'!N$17)*(1-X29)+'General Inputs'!#REF!,2)</f>
        <v>#REF!</v>
      </c>
      <c r="T29" s="90"/>
      <c r="U29" s="107">
        <f>IF($O29="",0,'General Inputs'!K$19)</f>
        <v>0</v>
      </c>
      <c r="V29" s="107">
        <f>IF($O29="",0,'General Inputs'!L$19)</f>
        <v>0</v>
      </c>
      <c r="W29" s="107">
        <f>IF($O29="",0,'General Inputs'!M$19)</f>
        <v>0</v>
      </c>
      <c r="X29" s="107">
        <f>IF($O29="",0,'General Inputs'!N$19)</f>
        <v>0</v>
      </c>
      <c r="Y29" s="26"/>
      <c r="Z29" s="26"/>
      <c r="AA29" s="26"/>
      <c r="AB29" s="26"/>
      <c r="AC29" s="26"/>
      <c r="AD29" s="26"/>
      <c r="AE29" s="26"/>
      <c r="AF29" s="107">
        <f>IF($O29="",0,'General Inputs'!U$19)</f>
        <v>0</v>
      </c>
      <c r="AG29" s="107">
        <f>IF($O29="",0,'General Inputs'!V$19)</f>
        <v>0</v>
      </c>
      <c r="AH29" s="107">
        <f>IF($O29="",0,'General Inputs'!W$19)</f>
        <v>0</v>
      </c>
      <c r="AI29" s="107">
        <f>IF($O29="",0,'General Inputs'!X$19)</f>
        <v>0</v>
      </c>
      <c r="AJ29" s="26"/>
      <c r="AK29" s="26"/>
      <c r="AL29" s="26"/>
      <c r="AM29" s="26"/>
      <c r="AN29" s="26"/>
      <c r="AO29" s="26"/>
      <c r="AP29" s="26"/>
    </row>
    <row r="30" spans="1:42" hidden="1" outlineLevel="1" x14ac:dyDescent="0.2">
      <c r="A30" s="26"/>
      <c r="B30" s="26"/>
      <c r="C30" s="86"/>
      <c r="D30" s="86"/>
      <c r="E30" s="43" t="s">
        <v>52</v>
      </c>
      <c r="F30" s="43"/>
      <c r="G30" s="50"/>
      <c r="H30" s="28"/>
      <c r="I30" s="87">
        <f t="shared" si="10"/>
        <v>0</v>
      </c>
      <c r="J30" s="87" t="e">
        <f t="shared" si="12"/>
        <v>#REF!</v>
      </c>
      <c r="K30" s="87" t="e">
        <f t="shared" si="13"/>
        <v>#REF!</v>
      </c>
      <c r="L30" s="87" t="e">
        <f t="shared" si="14"/>
        <v>#REF!</v>
      </c>
      <c r="M30" s="87" t="e">
        <f t="shared" si="11"/>
        <v>#REF!</v>
      </c>
      <c r="N30" s="28"/>
      <c r="O30" s="88"/>
      <c r="P30" s="89" t="e">
        <f>ROUND(ROUND(O30,2)*(1+'General Inputs'!K$17)*(1-U30)+'General Inputs'!#REF!,2)</f>
        <v>#REF!</v>
      </c>
      <c r="Q30" s="89" t="e">
        <f>ROUND(ROUND(P30,2)*(1+'General Inputs'!L$17)*(1-V30)+'General Inputs'!#REF!,2)</f>
        <v>#REF!</v>
      </c>
      <c r="R30" s="89" t="e">
        <f>ROUND(ROUND(Q30,2)*(1+'General Inputs'!M$17)*(1-W30)+'General Inputs'!#REF!,2)</f>
        <v>#REF!</v>
      </c>
      <c r="S30" s="89" t="e">
        <f>ROUND(ROUND(R30,2)*(1+'General Inputs'!N$17)*(1-X30)+'General Inputs'!#REF!,2)</f>
        <v>#REF!</v>
      </c>
      <c r="T30" s="90"/>
      <c r="U30" s="107">
        <f>IF($O30="",0,'General Inputs'!K$19)</f>
        <v>0</v>
      </c>
      <c r="V30" s="107">
        <f>IF($O30="",0,'General Inputs'!L$19)</f>
        <v>0</v>
      </c>
      <c r="W30" s="107">
        <f>IF($O30="",0,'General Inputs'!M$19)</f>
        <v>0</v>
      </c>
      <c r="X30" s="107">
        <f>IF($O30="",0,'General Inputs'!N$19)</f>
        <v>0</v>
      </c>
      <c r="Y30" s="26"/>
      <c r="Z30" s="26"/>
      <c r="AA30" s="26"/>
      <c r="AB30" s="26"/>
      <c r="AC30" s="26"/>
      <c r="AD30" s="26"/>
      <c r="AE30" s="26"/>
      <c r="AF30" s="107">
        <f>IF($O30="",0,'General Inputs'!U$19)</f>
        <v>0</v>
      </c>
      <c r="AG30" s="107">
        <f>IF($O30="",0,'General Inputs'!V$19)</f>
        <v>0</v>
      </c>
      <c r="AH30" s="107">
        <f>IF($O30="",0,'General Inputs'!W$19)</f>
        <v>0</v>
      </c>
      <c r="AI30" s="107">
        <f>IF($O30="",0,'General Inputs'!X$19)</f>
        <v>0</v>
      </c>
      <c r="AJ30" s="26"/>
      <c r="AK30" s="26"/>
      <c r="AL30" s="26"/>
      <c r="AM30" s="26"/>
      <c r="AN30" s="26"/>
      <c r="AO30" s="26"/>
      <c r="AP30" s="26"/>
    </row>
    <row r="31" spans="1:42" hidden="1" outlineLevel="1" x14ac:dyDescent="0.2">
      <c r="A31" s="26"/>
      <c r="B31" s="26"/>
      <c r="C31" s="86"/>
      <c r="D31" s="86"/>
      <c r="E31" s="43" t="s">
        <v>52</v>
      </c>
      <c r="F31" s="43"/>
      <c r="G31" s="50"/>
      <c r="H31" s="28"/>
      <c r="I31" s="87">
        <f t="shared" si="10"/>
        <v>0</v>
      </c>
      <c r="J31" s="87" t="e">
        <f t="shared" si="12"/>
        <v>#REF!</v>
      </c>
      <c r="K31" s="87" t="e">
        <f t="shared" si="13"/>
        <v>#REF!</v>
      </c>
      <c r="L31" s="87" t="e">
        <f t="shared" si="14"/>
        <v>#REF!</v>
      </c>
      <c r="M31" s="87" t="e">
        <f t="shared" si="11"/>
        <v>#REF!</v>
      </c>
      <c r="N31" s="28"/>
      <c r="O31" s="88"/>
      <c r="P31" s="89" t="e">
        <f>ROUND(ROUND(O31,2)*(1+'General Inputs'!K$17)*(1-U31)+'General Inputs'!#REF!,2)</f>
        <v>#REF!</v>
      </c>
      <c r="Q31" s="89" t="e">
        <f>ROUND(ROUND(P31,2)*(1+'General Inputs'!L$17)*(1-V31)+'General Inputs'!#REF!,2)</f>
        <v>#REF!</v>
      </c>
      <c r="R31" s="89" t="e">
        <f>ROUND(ROUND(Q31,2)*(1+'General Inputs'!M$17)*(1-W31)+'General Inputs'!#REF!,2)</f>
        <v>#REF!</v>
      </c>
      <c r="S31" s="89" t="e">
        <f>ROUND(ROUND(R31,2)*(1+'General Inputs'!N$17)*(1-X31)+'General Inputs'!#REF!,2)</f>
        <v>#REF!</v>
      </c>
      <c r="T31" s="90"/>
      <c r="U31" s="107">
        <f>IF($O31="",0,'General Inputs'!K$19)</f>
        <v>0</v>
      </c>
      <c r="V31" s="107">
        <f>IF($O31="",0,'General Inputs'!L$19)</f>
        <v>0</v>
      </c>
      <c r="W31" s="107">
        <f>IF($O31="",0,'General Inputs'!M$19)</f>
        <v>0</v>
      </c>
      <c r="X31" s="107">
        <f>IF($O31="",0,'General Inputs'!N$19)</f>
        <v>0</v>
      </c>
      <c r="Y31" s="26"/>
      <c r="Z31" s="26"/>
      <c r="AA31" s="26"/>
      <c r="AB31" s="26"/>
      <c r="AC31" s="26"/>
      <c r="AD31" s="26"/>
      <c r="AE31" s="26"/>
      <c r="AF31" s="107">
        <f>IF($O31="",0,'General Inputs'!U$19)</f>
        <v>0</v>
      </c>
      <c r="AG31" s="107">
        <f>IF($O31="",0,'General Inputs'!V$19)</f>
        <v>0</v>
      </c>
      <c r="AH31" s="107">
        <f>IF($O31="",0,'General Inputs'!W$19)</f>
        <v>0</v>
      </c>
      <c r="AI31" s="107">
        <f>IF($O31="",0,'General Inputs'!X$19)</f>
        <v>0</v>
      </c>
      <c r="AJ31" s="26"/>
      <c r="AK31" s="26"/>
      <c r="AL31" s="26"/>
      <c r="AM31" s="26"/>
      <c r="AN31" s="26"/>
      <c r="AO31" s="26"/>
      <c r="AP31" s="26"/>
    </row>
    <row r="32" spans="1:42" hidden="1" outlineLevel="1" x14ac:dyDescent="0.2">
      <c r="A32" s="26"/>
      <c r="B32" s="26"/>
      <c r="C32" s="86"/>
      <c r="D32" s="86"/>
      <c r="E32" s="43" t="s">
        <v>52</v>
      </c>
      <c r="F32" s="43"/>
      <c r="G32" s="50"/>
      <c r="H32" s="28"/>
      <c r="I32" s="87">
        <f t="shared" si="10"/>
        <v>0</v>
      </c>
      <c r="J32" s="87" t="e">
        <f t="shared" si="12"/>
        <v>#REF!</v>
      </c>
      <c r="K32" s="87" t="e">
        <f t="shared" si="13"/>
        <v>#REF!</v>
      </c>
      <c r="L32" s="87" t="e">
        <f t="shared" si="14"/>
        <v>#REF!</v>
      </c>
      <c r="M32" s="87" t="e">
        <f t="shared" si="11"/>
        <v>#REF!</v>
      </c>
      <c r="N32" s="28"/>
      <c r="O32" s="88"/>
      <c r="P32" s="89" t="e">
        <f>ROUND(ROUND(O32,2)*(1+'General Inputs'!K$17)*(1-U32)+'General Inputs'!#REF!,2)</f>
        <v>#REF!</v>
      </c>
      <c r="Q32" s="89" t="e">
        <f>ROUND(ROUND(P32,2)*(1+'General Inputs'!L$17)*(1-V32)+'General Inputs'!#REF!,2)</f>
        <v>#REF!</v>
      </c>
      <c r="R32" s="89" t="e">
        <f>ROUND(ROUND(Q32,2)*(1+'General Inputs'!M$17)*(1-W32)+'General Inputs'!#REF!,2)</f>
        <v>#REF!</v>
      </c>
      <c r="S32" s="89" t="e">
        <f>ROUND(ROUND(R32,2)*(1+'General Inputs'!N$17)*(1-X32)+'General Inputs'!#REF!,2)</f>
        <v>#REF!</v>
      </c>
      <c r="T32" s="90"/>
      <c r="U32" s="107">
        <f>IF($O32="",0,'General Inputs'!K$19)</f>
        <v>0</v>
      </c>
      <c r="V32" s="107">
        <f>IF($O32="",0,'General Inputs'!L$19)</f>
        <v>0</v>
      </c>
      <c r="W32" s="107">
        <f>IF($O32="",0,'General Inputs'!M$19)</f>
        <v>0</v>
      </c>
      <c r="X32" s="107">
        <f>IF($O32="",0,'General Inputs'!N$19)</f>
        <v>0</v>
      </c>
      <c r="Y32" s="26"/>
      <c r="Z32" s="26"/>
      <c r="AA32" s="26"/>
      <c r="AB32" s="26"/>
      <c r="AC32" s="26"/>
      <c r="AD32" s="26"/>
      <c r="AE32" s="26"/>
      <c r="AF32" s="107">
        <f>IF($O32="",0,'General Inputs'!U$19)</f>
        <v>0</v>
      </c>
      <c r="AG32" s="107">
        <f>IF($O32="",0,'General Inputs'!V$19)</f>
        <v>0</v>
      </c>
      <c r="AH32" s="107">
        <f>IF($O32="",0,'General Inputs'!W$19)</f>
        <v>0</v>
      </c>
      <c r="AI32" s="107">
        <f>IF($O32="",0,'General Inputs'!X$19)</f>
        <v>0</v>
      </c>
      <c r="AJ32" s="26"/>
      <c r="AK32" s="26"/>
      <c r="AL32" s="26"/>
      <c r="AM32" s="26"/>
      <c r="AN32" s="26"/>
      <c r="AO32" s="26"/>
      <c r="AP32" s="26"/>
    </row>
    <row r="33" spans="1:42" hidden="1" outlineLevel="1" x14ac:dyDescent="0.2">
      <c r="A33" s="26"/>
      <c r="B33" s="26"/>
      <c r="C33" s="86"/>
      <c r="D33" s="86"/>
      <c r="E33" s="43" t="s">
        <v>52</v>
      </c>
      <c r="F33" s="43"/>
      <c r="G33" s="50"/>
      <c r="H33" s="28"/>
      <c r="I33" s="87">
        <f t="shared" si="10"/>
        <v>0</v>
      </c>
      <c r="J33" s="87" t="e">
        <f t="shared" si="12"/>
        <v>#REF!</v>
      </c>
      <c r="K33" s="87" t="e">
        <f t="shared" si="13"/>
        <v>#REF!</v>
      </c>
      <c r="L33" s="87" t="e">
        <f t="shared" si="14"/>
        <v>#REF!</v>
      </c>
      <c r="M33" s="87" t="e">
        <f t="shared" si="11"/>
        <v>#REF!</v>
      </c>
      <c r="N33" s="28"/>
      <c r="O33" s="88"/>
      <c r="P33" s="89" t="e">
        <f>ROUND(ROUND(O33,2)*(1+'General Inputs'!K$17)*(1-U33)+'General Inputs'!#REF!,2)</f>
        <v>#REF!</v>
      </c>
      <c r="Q33" s="89" t="e">
        <f>ROUND(ROUND(P33,2)*(1+'General Inputs'!L$17)*(1-V33)+'General Inputs'!#REF!,2)</f>
        <v>#REF!</v>
      </c>
      <c r="R33" s="89" t="e">
        <f>ROUND(ROUND(Q33,2)*(1+'General Inputs'!M$17)*(1-W33)+'General Inputs'!#REF!,2)</f>
        <v>#REF!</v>
      </c>
      <c r="S33" s="89" t="e">
        <f>ROUND(ROUND(R33,2)*(1+'General Inputs'!N$17)*(1-X33)+'General Inputs'!#REF!,2)</f>
        <v>#REF!</v>
      </c>
      <c r="T33" s="90"/>
      <c r="U33" s="107">
        <f>IF($O33="",0,'General Inputs'!K$19)</f>
        <v>0</v>
      </c>
      <c r="V33" s="107">
        <f>IF($O33="",0,'General Inputs'!L$19)</f>
        <v>0</v>
      </c>
      <c r="W33" s="107">
        <f>IF($O33="",0,'General Inputs'!M$19)</f>
        <v>0</v>
      </c>
      <c r="X33" s="107">
        <f>IF($O33="",0,'General Inputs'!N$19)</f>
        <v>0</v>
      </c>
      <c r="Y33" s="26"/>
      <c r="Z33" s="26"/>
      <c r="AA33" s="26"/>
      <c r="AB33" s="26"/>
      <c r="AC33" s="26"/>
      <c r="AD33" s="26"/>
      <c r="AE33" s="26"/>
      <c r="AF33" s="107">
        <f>IF($O33="",0,'General Inputs'!U$19)</f>
        <v>0</v>
      </c>
      <c r="AG33" s="107">
        <f>IF($O33="",0,'General Inputs'!V$19)</f>
        <v>0</v>
      </c>
      <c r="AH33" s="107">
        <f>IF($O33="",0,'General Inputs'!W$19)</f>
        <v>0</v>
      </c>
      <c r="AI33" s="107">
        <f>IF($O33="",0,'General Inputs'!X$19)</f>
        <v>0</v>
      </c>
      <c r="AJ33" s="26"/>
      <c r="AK33" s="26"/>
      <c r="AL33" s="26"/>
      <c r="AM33" s="26"/>
      <c r="AN33" s="26"/>
      <c r="AO33" s="26"/>
      <c r="AP33" s="26"/>
    </row>
    <row r="34" spans="1:42" hidden="1" outlineLevel="1" x14ac:dyDescent="0.2">
      <c r="A34" s="26"/>
      <c r="B34" s="26"/>
      <c r="C34" s="86"/>
      <c r="D34" s="86"/>
      <c r="E34" s="43" t="s">
        <v>52</v>
      </c>
      <c r="F34" s="43"/>
      <c r="G34" s="50"/>
      <c r="H34" s="28"/>
      <c r="I34" s="87">
        <f t="shared" si="10"/>
        <v>0</v>
      </c>
      <c r="J34" s="87" t="e">
        <f t="shared" si="12"/>
        <v>#REF!</v>
      </c>
      <c r="K34" s="87" t="e">
        <f t="shared" si="13"/>
        <v>#REF!</v>
      </c>
      <c r="L34" s="87" t="e">
        <f t="shared" si="14"/>
        <v>#REF!</v>
      </c>
      <c r="M34" s="87" t="e">
        <f t="shared" si="11"/>
        <v>#REF!</v>
      </c>
      <c r="N34" s="28"/>
      <c r="O34" s="88"/>
      <c r="P34" s="89" t="e">
        <f>ROUND(ROUND(O34,2)*(1+'General Inputs'!K$17)*(1-U34)+'General Inputs'!#REF!,2)</f>
        <v>#REF!</v>
      </c>
      <c r="Q34" s="89" t="e">
        <f>ROUND(ROUND(P34,2)*(1+'General Inputs'!L$17)*(1-V34)+'General Inputs'!#REF!,2)</f>
        <v>#REF!</v>
      </c>
      <c r="R34" s="89" t="e">
        <f>ROUND(ROUND(Q34,2)*(1+'General Inputs'!M$17)*(1-W34)+'General Inputs'!#REF!,2)</f>
        <v>#REF!</v>
      </c>
      <c r="S34" s="89" t="e">
        <f>ROUND(ROUND(R34,2)*(1+'General Inputs'!N$17)*(1-X34)+'General Inputs'!#REF!,2)</f>
        <v>#REF!</v>
      </c>
      <c r="T34" s="90"/>
      <c r="U34" s="107">
        <f>IF($O34="",0,'General Inputs'!K$19)</f>
        <v>0</v>
      </c>
      <c r="V34" s="107">
        <f>IF($O34="",0,'General Inputs'!L$19)</f>
        <v>0</v>
      </c>
      <c r="W34" s="107">
        <f>IF($O34="",0,'General Inputs'!M$19)</f>
        <v>0</v>
      </c>
      <c r="X34" s="107">
        <f>IF($O34="",0,'General Inputs'!N$19)</f>
        <v>0</v>
      </c>
      <c r="Y34" s="26"/>
      <c r="Z34" s="26"/>
      <c r="AA34" s="26"/>
      <c r="AB34" s="26"/>
      <c r="AC34" s="26"/>
      <c r="AD34" s="26"/>
      <c r="AE34" s="26"/>
      <c r="AF34" s="107">
        <f>IF($O34="",0,'General Inputs'!U$19)</f>
        <v>0</v>
      </c>
      <c r="AG34" s="107">
        <f>IF($O34="",0,'General Inputs'!V$19)</f>
        <v>0</v>
      </c>
      <c r="AH34" s="107">
        <f>IF($O34="",0,'General Inputs'!W$19)</f>
        <v>0</v>
      </c>
      <c r="AI34" s="107">
        <f>IF($O34="",0,'General Inputs'!X$19)</f>
        <v>0</v>
      </c>
      <c r="AJ34" s="26"/>
      <c r="AK34" s="26"/>
      <c r="AL34" s="26"/>
      <c r="AM34" s="26"/>
      <c r="AN34" s="26"/>
      <c r="AO34" s="26"/>
      <c r="AP34" s="26"/>
    </row>
    <row r="35" spans="1:42" hidden="1" outlineLevel="1" x14ac:dyDescent="0.2">
      <c r="A35" s="26"/>
      <c r="B35" s="26"/>
      <c r="C35" s="86"/>
      <c r="D35" s="86"/>
      <c r="E35" s="43" t="s">
        <v>52</v>
      </c>
      <c r="F35" s="43"/>
      <c r="G35" s="50"/>
      <c r="H35" s="28"/>
      <c r="I35" s="87">
        <f t="shared" si="10"/>
        <v>0</v>
      </c>
      <c r="J35" s="87" t="e">
        <f t="shared" si="12"/>
        <v>#REF!</v>
      </c>
      <c r="K35" s="87" t="e">
        <f t="shared" si="13"/>
        <v>#REF!</v>
      </c>
      <c r="L35" s="87" t="e">
        <f t="shared" si="14"/>
        <v>#REF!</v>
      </c>
      <c r="M35" s="87" t="e">
        <f t="shared" si="11"/>
        <v>#REF!</v>
      </c>
      <c r="N35" s="28"/>
      <c r="O35" s="88"/>
      <c r="P35" s="89" t="e">
        <f>ROUND(ROUND(O35,2)*(1+'General Inputs'!K$17)*(1-U35)+'General Inputs'!#REF!,2)</f>
        <v>#REF!</v>
      </c>
      <c r="Q35" s="89" t="e">
        <f>ROUND(ROUND(P35,2)*(1+'General Inputs'!L$17)*(1-V35)+'General Inputs'!#REF!,2)</f>
        <v>#REF!</v>
      </c>
      <c r="R35" s="89" t="e">
        <f>ROUND(ROUND(Q35,2)*(1+'General Inputs'!M$17)*(1-W35)+'General Inputs'!#REF!,2)</f>
        <v>#REF!</v>
      </c>
      <c r="S35" s="89" t="e">
        <f>ROUND(ROUND(R35,2)*(1+'General Inputs'!N$17)*(1-X35)+'General Inputs'!#REF!,2)</f>
        <v>#REF!</v>
      </c>
      <c r="T35" s="90"/>
      <c r="U35" s="107">
        <f>IF($O35="",0,'General Inputs'!K$19)</f>
        <v>0</v>
      </c>
      <c r="V35" s="107">
        <f>IF($O35="",0,'General Inputs'!L$19)</f>
        <v>0</v>
      </c>
      <c r="W35" s="107">
        <f>IF($O35="",0,'General Inputs'!M$19)</f>
        <v>0</v>
      </c>
      <c r="X35" s="107">
        <f>IF($O35="",0,'General Inputs'!N$19)</f>
        <v>0</v>
      </c>
      <c r="Y35" s="26"/>
      <c r="Z35" s="26"/>
      <c r="AA35" s="26"/>
      <c r="AB35" s="26"/>
      <c r="AC35" s="26"/>
      <c r="AD35" s="26"/>
      <c r="AE35" s="26"/>
      <c r="AF35" s="107">
        <f>IF($O35="",0,'General Inputs'!U$19)</f>
        <v>0</v>
      </c>
      <c r="AG35" s="107">
        <f>IF($O35="",0,'General Inputs'!V$19)</f>
        <v>0</v>
      </c>
      <c r="AH35" s="107">
        <f>IF($O35="",0,'General Inputs'!W$19)</f>
        <v>0</v>
      </c>
      <c r="AI35" s="107">
        <f>IF($O35="",0,'General Inputs'!X$19)</f>
        <v>0</v>
      </c>
      <c r="AJ35" s="26"/>
      <c r="AK35" s="26"/>
      <c r="AL35" s="26"/>
      <c r="AM35" s="26"/>
      <c r="AN35" s="26"/>
      <c r="AO35" s="26"/>
      <c r="AP35" s="26"/>
    </row>
    <row r="36" spans="1:42" hidden="1" outlineLevel="1" x14ac:dyDescent="0.2">
      <c r="A36" s="26"/>
      <c r="B36" s="26"/>
      <c r="C36" s="86"/>
      <c r="D36" s="86"/>
      <c r="E36" s="43" t="s">
        <v>52</v>
      </c>
      <c r="F36" s="43"/>
      <c r="G36" s="50"/>
      <c r="H36" s="28"/>
      <c r="I36" s="87">
        <f t="shared" si="10"/>
        <v>0</v>
      </c>
      <c r="J36" s="87" t="e">
        <f t="shared" si="12"/>
        <v>#REF!</v>
      </c>
      <c r="K36" s="87" t="e">
        <f t="shared" si="13"/>
        <v>#REF!</v>
      </c>
      <c r="L36" s="87" t="e">
        <f t="shared" si="14"/>
        <v>#REF!</v>
      </c>
      <c r="M36" s="87" t="e">
        <f t="shared" si="11"/>
        <v>#REF!</v>
      </c>
      <c r="N36" s="28"/>
      <c r="O36" s="88"/>
      <c r="P36" s="89" t="e">
        <f>ROUND(ROUND(O36,2)*(1+'General Inputs'!K$17)*(1-U36)+'General Inputs'!#REF!,2)</f>
        <v>#REF!</v>
      </c>
      <c r="Q36" s="89" t="e">
        <f>ROUND(ROUND(P36,2)*(1+'General Inputs'!L$17)*(1-V36)+'General Inputs'!#REF!,2)</f>
        <v>#REF!</v>
      </c>
      <c r="R36" s="89" t="e">
        <f>ROUND(ROUND(Q36,2)*(1+'General Inputs'!M$17)*(1-W36)+'General Inputs'!#REF!,2)</f>
        <v>#REF!</v>
      </c>
      <c r="S36" s="89" t="e">
        <f>ROUND(ROUND(R36,2)*(1+'General Inputs'!N$17)*(1-X36)+'General Inputs'!#REF!,2)</f>
        <v>#REF!</v>
      </c>
      <c r="T36" s="90"/>
      <c r="U36" s="107">
        <f>IF($O36="",0,'General Inputs'!K$19)</f>
        <v>0</v>
      </c>
      <c r="V36" s="107">
        <f>IF($O36="",0,'General Inputs'!L$19)</f>
        <v>0</v>
      </c>
      <c r="W36" s="107">
        <f>IF($O36="",0,'General Inputs'!M$19)</f>
        <v>0</v>
      </c>
      <c r="X36" s="107">
        <f>IF($O36="",0,'General Inputs'!N$19)</f>
        <v>0</v>
      </c>
      <c r="Y36" s="26"/>
      <c r="Z36" s="26"/>
      <c r="AA36" s="26"/>
      <c r="AB36" s="26"/>
      <c r="AC36" s="26"/>
      <c r="AD36" s="26"/>
      <c r="AE36" s="26"/>
      <c r="AF36" s="107">
        <f>IF($O36="",0,'General Inputs'!U$19)</f>
        <v>0</v>
      </c>
      <c r="AG36" s="107">
        <f>IF($O36="",0,'General Inputs'!V$19)</f>
        <v>0</v>
      </c>
      <c r="AH36" s="107">
        <f>IF($O36="",0,'General Inputs'!W$19)</f>
        <v>0</v>
      </c>
      <c r="AI36" s="107">
        <f>IF($O36="",0,'General Inputs'!X$19)</f>
        <v>0</v>
      </c>
      <c r="AJ36" s="26"/>
      <c r="AK36" s="26"/>
      <c r="AL36" s="26"/>
      <c r="AM36" s="26"/>
      <c r="AN36" s="26"/>
      <c r="AO36" s="26"/>
      <c r="AP36" s="26"/>
    </row>
    <row r="37" spans="1:42" hidden="1" outlineLevel="1" x14ac:dyDescent="0.2">
      <c r="A37" s="26"/>
      <c r="B37" s="26"/>
      <c r="C37" s="86"/>
      <c r="D37" s="86"/>
      <c r="E37" s="43" t="s">
        <v>52</v>
      </c>
      <c r="F37" s="43"/>
      <c r="G37" s="50"/>
      <c r="H37" s="28"/>
      <c r="I37" s="87">
        <f t="shared" si="10"/>
        <v>0</v>
      </c>
      <c r="J37" s="87" t="e">
        <f t="shared" si="12"/>
        <v>#REF!</v>
      </c>
      <c r="K37" s="87" t="e">
        <f t="shared" si="13"/>
        <v>#REF!</v>
      </c>
      <c r="L37" s="87" t="e">
        <f t="shared" si="14"/>
        <v>#REF!</v>
      </c>
      <c r="M37" s="87" t="e">
        <f t="shared" si="11"/>
        <v>#REF!</v>
      </c>
      <c r="N37" s="28"/>
      <c r="O37" s="88"/>
      <c r="P37" s="89" t="e">
        <f>ROUND(ROUND(O37,2)*(1+'General Inputs'!K$17)*(1-U37)+'General Inputs'!#REF!,2)</f>
        <v>#REF!</v>
      </c>
      <c r="Q37" s="89" t="e">
        <f>ROUND(ROUND(P37,2)*(1+'General Inputs'!L$17)*(1-V37)+'General Inputs'!#REF!,2)</f>
        <v>#REF!</v>
      </c>
      <c r="R37" s="89" t="e">
        <f>ROUND(ROUND(Q37,2)*(1+'General Inputs'!M$17)*(1-W37)+'General Inputs'!#REF!,2)</f>
        <v>#REF!</v>
      </c>
      <c r="S37" s="89" t="e">
        <f>ROUND(ROUND(R37,2)*(1+'General Inputs'!N$17)*(1-X37)+'General Inputs'!#REF!,2)</f>
        <v>#REF!</v>
      </c>
      <c r="T37" s="90"/>
      <c r="U37" s="107">
        <f>IF($O37="",0,'General Inputs'!K$19)</f>
        <v>0</v>
      </c>
      <c r="V37" s="107">
        <f>IF($O37="",0,'General Inputs'!L$19)</f>
        <v>0</v>
      </c>
      <c r="W37" s="107">
        <f>IF($O37="",0,'General Inputs'!M$19)</f>
        <v>0</v>
      </c>
      <c r="X37" s="107">
        <f>IF($O37="",0,'General Inputs'!N$19)</f>
        <v>0</v>
      </c>
      <c r="Y37" s="26"/>
      <c r="Z37" s="26"/>
      <c r="AA37" s="26"/>
      <c r="AB37" s="26"/>
      <c r="AC37" s="26"/>
      <c r="AD37" s="26"/>
      <c r="AE37" s="26"/>
      <c r="AF37" s="107">
        <f>IF($O37="",0,'General Inputs'!U$19)</f>
        <v>0</v>
      </c>
      <c r="AG37" s="107">
        <f>IF($O37="",0,'General Inputs'!V$19)</f>
        <v>0</v>
      </c>
      <c r="AH37" s="107">
        <f>IF($O37="",0,'General Inputs'!W$19)</f>
        <v>0</v>
      </c>
      <c r="AI37" s="107">
        <f>IF($O37="",0,'General Inputs'!X$19)</f>
        <v>0</v>
      </c>
      <c r="AJ37" s="26"/>
      <c r="AK37" s="26"/>
      <c r="AL37" s="26"/>
      <c r="AM37" s="26"/>
      <c r="AN37" s="26"/>
      <c r="AO37" s="26"/>
      <c r="AP37" s="26"/>
    </row>
    <row r="38" spans="1:42" hidden="1" outlineLevel="1" x14ac:dyDescent="0.2">
      <c r="A38" s="26"/>
      <c r="B38" s="26"/>
      <c r="C38" s="86"/>
      <c r="D38" s="86"/>
      <c r="E38" s="43" t="s">
        <v>52</v>
      </c>
      <c r="F38" s="43"/>
      <c r="G38" s="50"/>
      <c r="H38" s="28"/>
      <c r="I38" s="87">
        <f t="shared" si="10"/>
        <v>0</v>
      </c>
      <c r="J38" s="87" t="e">
        <f t="shared" si="12"/>
        <v>#REF!</v>
      </c>
      <c r="K38" s="87" t="e">
        <f t="shared" si="13"/>
        <v>#REF!</v>
      </c>
      <c r="L38" s="87" t="e">
        <f t="shared" si="14"/>
        <v>#REF!</v>
      </c>
      <c r="M38" s="87" t="e">
        <f t="shared" si="11"/>
        <v>#REF!</v>
      </c>
      <c r="N38" s="28"/>
      <c r="O38" s="88"/>
      <c r="P38" s="89" t="e">
        <f>ROUND(ROUND(O38,2)*(1+'General Inputs'!K$17)*(1-U38)+'General Inputs'!#REF!,2)</f>
        <v>#REF!</v>
      </c>
      <c r="Q38" s="89" t="e">
        <f>ROUND(ROUND(P38,2)*(1+'General Inputs'!L$17)*(1-V38)+'General Inputs'!#REF!,2)</f>
        <v>#REF!</v>
      </c>
      <c r="R38" s="89" t="e">
        <f>ROUND(ROUND(Q38,2)*(1+'General Inputs'!M$17)*(1-W38)+'General Inputs'!#REF!,2)</f>
        <v>#REF!</v>
      </c>
      <c r="S38" s="89" t="e">
        <f>ROUND(ROUND(R38,2)*(1+'General Inputs'!N$17)*(1-X38)+'General Inputs'!#REF!,2)</f>
        <v>#REF!</v>
      </c>
      <c r="T38" s="90"/>
      <c r="U38" s="107">
        <f>IF($O38="",0,'General Inputs'!K$19)</f>
        <v>0</v>
      </c>
      <c r="V38" s="107">
        <f>IF($O38="",0,'General Inputs'!L$19)</f>
        <v>0</v>
      </c>
      <c r="W38" s="107">
        <f>IF($O38="",0,'General Inputs'!M$19)</f>
        <v>0</v>
      </c>
      <c r="X38" s="107">
        <f>IF($O38="",0,'General Inputs'!N$19)</f>
        <v>0</v>
      </c>
      <c r="Y38" s="26"/>
      <c r="Z38" s="26"/>
      <c r="AA38" s="26"/>
      <c r="AB38" s="26"/>
      <c r="AC38" s="26"/>
      <c r="AD38" s="26"/>
      <c r="AE38" s="26"/>
      <c r="AF38" s="107">
        <f>IF($O38="",0,'General Inputs'!U$19)</f>
        <v>0</v>
      </c>
      <c r="AG38" s="107">
        <f>IF($O38="",0,'General Inputs'!V$19)</f>
        <v>0</v>
      </c>
      <c r="AH38" s="107">
        <f>IF($O38="",0,'General Inputs'!W$19)</f>
        <v>0</v>
      </c>
      <c r="AI38" s="107">
        <f>IF($O38="",0,'General Inputs'!X$19)</f>
        <v>0</v>
      </c>
      <c r="AJ38" s="26"/>
      <c r="AK38" s="26"/>
      <c r="AL38" s="26"/>
      <c r="AM38" s="26"/>
      <c r="AN38" s="26"/>
      <c r="AO38" s="26"/>
      <c r="AP38" s="26"/>
    </row>
    <row r="39" spans="1:42" hidden="1" outlineLevel="1" x14ac:dyDescent="0.2">
      <c r="A39" s="26"/>
      <c r="B39" s="26"/>
      <c r="C39" s="86"/>
      <c r="D39" s="86"/>
      <c r="E39" s="43" t="s">
        <v>52</v>
      </c>
      <c r="F39" s="43"/>
      <c r="G39" s="50"/>
      <c r="H39" s="28"/>
      <c r="I39" s="87">
        <f t="shared" si="10"/>
        <v>0</v>
      </c>
      <c r="J39" s="87" t="e">
        <f t="shared" si="12"/>
        <v>#REF!</v>
      </c>
      <c r="K39" s="87" t="e">
        <f t="shared" si="13"/>
        <v>#REF!</v>
      </c>
      <c r="L39" s="87" t="e">
        <f t="shared" si="14"/>
        <v>#REF!</v>
      </c>
      <c r="M39" s="87" t="e">
        <f t="shared" si="11"/>
        <v>#REF!</v>
      </c>
      <c r="N39" s="28"/>
      <c r="O39" s="88"/>
      <c r="P39" s="89" t="e">
        <f>ROUND(ROUND(O39,2)*(1+'General Inputs'!K$17)*(1-U39)+'General Inputs'!#REF!,2)</f>
        <v>#REF!</v>
      </c>
      <c r="Q39" s="89" t="e">
        <f>ROUND(ROUND(P39,2)*(1+'General Inputs'!L$17)*(1-V39)+'General Inputs'!#REF!,2)</f>
        <v>#REF!</v>
      </c>
      <c r="R39" s="89" t="e">
        <f>ROUND(ROUND(Q39,2)*(1+'General Inputs'!M$17)*(1-W39)+'General Inputs'!#REF!,2)</f>
        <v>#REF!</v>
      </c>
      <c r="S39" s="89" t="e">
        <f>ROUND(ROUND(R39,2)*(1+'General Inputs'!N$17)*(1-X39)+'General Inputs'!#REF!,2)</f>
        <v>#REF!</v>
      </c>
      <c r="T39" s="90"/>
      <c r="U39" s="107">
        <f>IF($O39="",0,'General Inputs'!K$19)</f>
        <v>0</v>
      </c>
      <c r="V39" s="107">
        <f>IF($O39="",0,'General Inputs'!L$19)</f>
        <v>0</v>
      </c>
      <c r="W39" s="107">
        <f>IF($O39="",0,'General Inputs'!M$19)</f>
        <v>0</v>
      </c>
      <c r="X39" s="107">
        <f>IF($O39="",0,'General Inputs'!N$19)</f>
        <v>0</v>
      </c>
      <c r="Y39" s="26"/>
      <c r="Z39" s="26"/>
      <c r="AA39" s="26"/>
      <c r="AB39" s="26"/>
      <c r="AC39" s="26"/>
      <c r="AD39" s="26"/>
      <c r="AE39" s="26"/>
      <c r="AF39" s="107">
        <f>IF($O39="",0,'General Inputs'!U$19)</f>
        <v>0</v>
      </c>
      <c r="AG39" s="107">
        <f>IF($O39="",0,'General Inputs'!V$19)</f>
        <v>0</v>
      </c>
      <c r="AH39" s="107">
        <f>IF($O39="",0,'General Inputs'!W$19)</f>
        <v>0</v>
      </c>
      <c r="AI39" s="107">
        <f>IF($O39="",0,'General Inputs'!X$19)</f>
        <v>0</v>
      </c>
      <c r="AJ39" s="26"/>
      <c r="AK39" s="26"/>
      <c r="AL39" s="26"/>
      <c r="AM39" s="26"/>
      <c r="AN39" s="26"/>
      <c r="AO39" s="26"/>
      <c r="AP39" s="26"/>
    </row>
    <row r="40" spans="1:42" hidden="1" outlineLevel="1" x14ac:dyDescent="0.2">
      <c r="A40" s="26"/>
      <c r="B40" s="26"/>
      <c r="C40" s="86"/>
      <c r="D40" s="86"/>
      <c r="E40" s="43" t="s">
        <v>52</v>
      </c>
      <c r="F40" s="43"/>
      <c r="G40" s="50"/>
      <c r="H40" s="28"/>
      <c r="I40" s="87">
        <f t="shared" si="10"/>
        <v>0</v>
      </c>
      <c r="J40" s="87" t="e">
        <f t="shared" si="12"/>
        <v>#REF!</v>
      </c>
      <c r="K40" s="87" t="e">
        <f t="shared" si="13"/>
        <v>#REF!</v>
      </c>
      <c r="L40" s="87" t="e">
        <f t="shared" si="14"/>
        <v>#REF!</v>
      </c>
      <c r="M40" s="87" t="e">
        <f t="shared" si="11"/>
        <v>#REF!</v>
      </c>
      <c r="N40" s="28"/>
      <c r="O40" s="88"/>
      <c r="P40" s="89" t="e">
        <f>ROUND(ROUND(O40,2)*(1+'General Inputs'!K$17)*(1-U40)+'General Inputs'!#REF!,2)</f>
        <v>#REF!</v>
      </c>
      <c r="Q40" s="89" t="e">
        <f>ROUND(ROUND(P40,2)*(1+'General Inputs'!L$17)*(1-V40)+'General Inputs'!#REF!,2)</f>
        <v>#REF!</v>
      </c>
      <c r="R40" s="89" t="e">
        <f>ROUND(ROUND(Q40,2)*(1+'General Inputs'!M$17)*(1-W40)+'General Inputs'!#REF!,2)</f>
        <v>#REF!</v>
      </c>
      <c r="S40" s="89" t="e">
        <f>ROUND(ROUND(R40,2)*(1+'General Inputs'!N$17)*(1-X40)+'General Inputs'!#REF!,2)</f>
        <v>#REF!</v>
      </c>
      <c r="T40" s="90"/>
      <c r="U40" s="107">
        <f>IF($O40="",0,'General Inputs'!K$19)</f>
        <v>0</v>
      </c>
      <c r="V40" s="107">
        <f>IF($O40="",0,'General Inputs'!L$19)</f>
        <v>0</v>
      </c>
      <c r="W40" s="107">
        <f>IF($O40="",0,'General Inputs'!M$19)</f>
        <v>0</v>
      </c>
      <c r="X40" s="107">
        <f>IF($O40="",0,'General Inputs'!N$19)</f>
        <v>0</v>
      </c>
      <c r="Y40" s="26"/>
      <c r="Z40" s="26"/>
      <c r="AA40" s="26"/>
      <c r="AB40" s="26"/>
      <c r="AC40" s="26"/>
      <c r="AD40" s="26"/>
      <c r="AE40" s="26"/>
      <c r="AF40" s="107">
        <f>IF($O40="",0,'General Inputs'!U$19)</f>
        <v>0</v>
      </c>
      <c r="AG40" s="107">
        <f>IF($O40="",0,'General Inputs'!V$19)</f>
        <v>0</v>
      </c>
      <c r="AH40" s="107">
        <f>IF($O40="",0,'General Inputs'!W$19)</f>
        <v>0</v>
      </c>
      <c r="AI40" s="107">
        <f>IF($O40="",0,'General Inputs'!X$19)</f>
        <v>0</v>
      </c>
      <c r="AJ40" s="26"/>
      <c r="AK40" s="26"/>
      <c r="AL40" s="26"/>
      <c r="AM40" s="26"/>
      <c r="AN40" s="26"/>
      <c r="AO40" s="26"/>
      <c r="AP40" s="26"/>
    </row>
    <row r="41" spans="1:42" hidden="1" outlineLevel="1" x14ac:dyDescent="0.2">
      <c r="A41" s="26"/>
      <c r="B41" s="26"/>
      <c r="C41" s="86"/>
      <c r="D41" s="86"/>
      <c r="E41" s="43" t="s">
        <v>52</v>
      </c>
      <c r="F41" s="43"/>
      <c r="G41" s="50"/>
      <c r="H41" s="28"/>
      <c r="I41" s="87">
        <f t="shared" si="10"/>
        <v>0</v>
      </c>
      <c r="J41" s="87" t="e">
        <f t="shared" si="12"/>
        <v>#REF!</v>
      </c>
      <c r="K41" s="87" t="e">
        <f t="shared" si="13"/>
        <v>#REF!</v>
      </c>
      <c r="L41" s="87" t="e">
        <f t="shared" si="14"/>
        <v>#REF!</v>
      </c>
      <c r="M41" s="87" t="e">
        <f t="shared" si="11"/>
        <v>#REF!</v>
      </c>
      <c r="N41" s="28"/>
      <c r="O41" s="88"/>
      <c r="P41" s="89" t="e">
        <f>ROUND(ROUND(O41,2)*(1+'General Inputs'!K$17)*(1-U41)+'General Inputs'!#REF!,2)</f>
        <v>#REF!</v>
      </c>
      <c r="Q41" s="89" t="e">
        <f>ROUND(ROUND(P41,2)*(1+'General Inputs'!L$17)*(1-V41)+'General Inputs'!#REF!,2)</f>
        <v>#REF!</v>
      </c>
      <c r="R41" s="89" t="e">
        <f>ROUND(ROUND(Q41,2)*(1+'General Inputs'!M$17)*(1-W41)+'General Inputs'!#REF!,2)</f>
        <v>#REF!</v>
      </c>
      <c r="S41" s="89" t="e">
        <f>ROUND(ROUND(R41,2)*(1+'General Inputs'!N$17)*(1-X41)+'General Inputs'!#REF!,2)</f>
        <v>#REF!</v>
      </c>
      <c r="T41" s="90"/>
      <c r="U41" s="107">
        <f>IF($O41="",0,'General Inputs'!K$19)</f>
        <v>0</v>
      </c>
      <c r="V41" s="107">
        <f>IF($O41="",0,'General Inputs'!L$19)</f>
        <v>0</v>
      </c>
      <c r="W41" s="107">
        <f>IF($O41="",0,'General Inputs'!M$19)</f>
        <v>0</v>
      </c>
      <c r="X41" s="107">
        <f>IF($O41="",0,'General Inputs'!N$19)</f>
        <v>0</v>
      </c>
      <c r="Y41" s="26"/>
      <c r="Z41" s="26"/>
      <c r="AA41" s="26"/>
      <c r="AB41" s="26"/>
      <c r="AC41" s="26"/>
      <c r="AD41" s="26"/>
      <c r="AE41" s="26"/>
      <c r="AF41" s="107">
        <f>IF($O41="",0,'General Inputs'!U$19)</f>
        <v>0</v>
      </c>
      <c r="AG41" s="107">
        <f>IF($O41="",0,'General Inputs'!V$19)</f>
        <v>0</v>
      </c>
      <c r="AH41" s="107">
        <f>IF($O41="",0,'General Inputs'!W$19)</f>
        <v>0</v>
      </c>
      <c r="AI41" s="107">
        <f>IF($O41="",0,'General Inputs'!X$19)</f>
        <v>0</v>
      </c>
      <c r="AJ41" s="26"/>
      <c r="AK41" s="26"/>
      <c r="AL41" s="26"/>
      <c r="AM41" s="26"/>
      <c r="AN41" s="26"/>
      <c r="AO41" s="26"/>
      <c r="AP41" s="26"/>
    </row>
    <row r="42" spans="1:42" hidden="1" outlineLevel="1" x14ac:dyDescent="0.2">
      <c r="A42" s="26"/>
      <c r="B42" s="26"/>
      <c r="C42" s="86"/>
      <c r="D42" s="86"/>
      <c r="E42" s="43" t="s">
        <v>52</v>
      </c>
      <c r="F42" s="43"/>
      <c r="G42" s="50"/>
      <c r="H42" s="28"/>
      <c r="I42" s="87">
        <f t="shared" si="10"/>
        <v>0</v>
      </c>
      <c r="J42" s="87" t="e">
        <f t="shared" si="12"/>
        <v>#REF!</v>
      </c>
      <c r="K42" s="87" t="e">
        <f t="shared" si="13"/>
        <v>#REF!</v>
      </c>
      <c r="L42" s="87" t="e">
        <f t="shared" si="14"/>
        <v>#REF!</v>
      </c>
      <c r="M42" s="87" t="e">
        <f t="shared" si="11"/>
        <v>#REF!</v>
      </c>
      <c r="N42" s="28"/>
      <c r="O42" s="88"/>
      <c r="P42" s="89" t="e">
        <f>ROUND(ROUND(O42,2)*(1+'General Inputs'!K$17)*(1-U42)+'General Inputs'!#REF!,2)</f>
        <v>#REF!</v>
      </c>
      <c r="Q42" s="89" t="e">
        <f>ROUND(ROUND(P42,2)*(1+'General Inputs'!L$17)*(1-V42)+'General Inputs'!#REF!,2)</f>
        <v>#REF!</v>
      </c>
      <c r="R42" s="89" t="e">
        <f>ROUND(ROUND(Q42,2)*(1+'General Inputs'!M$17)*(1-W42)+'General Inputs'!#REF!,2)</f>
        <v>#REF!</v>
      </c>
      <c r="S42" s="89" t="e">
        <f>ROUND(ROUND(R42,2)*(1+'General Inputs'!N$17)*(1-X42)+'General Inputs'!#REF!,2)</f>
        <v>#REF!</v>
      </c>
      <c r="T42" s="90"/>
      <c r="U42" s="107">
        <f>IF($O42="",0,'General Inputs'!K$19)</f>
        <v>0</v>
      </c>
      <c r="V42" s="107">
        <f>IF($O42="",0,'General Inputs'!L$19)</f>
        <v>0</v>
      </c>
      <c r="W42" s="107">
        <f>IF($O42="",0,'General Inputs'!M$19)</f>
        <v>0</v>
      </c>
      <c r="X42" s="107">
        <f>IF($O42="",0,'General Inputs'!N$19)</f>
        <v>0</v>
      </c>
      <c r="Y42" s="26"/>
      <c r="Z42" s="26"/>
      <c r="AA42" s="26"/>
      <c r="AB42" s="26"/>
      <c r="AC42" s="26"/>
      <c r="AD42" s="26"/>
      <c r="AE42" s="26"/>
      <c r="AF42" s="107">
        <f>IF($O42="",0,'General Inputs'!U$19)</f>
        <v>0</v>
      </c>
      <c r="AG42" s="107">
        <f>IF($O42="",0,'General Inputs'!V$19)</f>
        <v>0</v>
      </c>
      <c r="AH42" s="107">
        <f>IF($O42="",0,'General Inputs'!W$19)</f>
        <v>0</v>
      </c>
      <c r="AI42" s="107">
        <f>IF($O42="",0,'General Inputs'!X$19)</f>
        <v>0</v>
      </c>
      <c r="AJ42" s="26"/>
      <c r="AK42" s="26"/>
      <c r="AL42" s="26"/>
      <c r="AM42" s="26"/>
      <c r="AN42" s="26"/>
      <c r="AO42" s="26"/>
      <c r="AP42" s="26"/>
    </row>
    <row r="43" spans="1:42" hidden="1" outlineLevel="1" x14ac:dyDescent="0.2">
      <c r="A43" s="26"/>
      <c r="B43" s="26"/>
      <c r="C43" s="86"/>
      <c r="D43" s="86"/>
      <c r="E43" s="43" t="s">
        <v>52</v>
      </c>
      <c r="F43" s="43"/>
      <c r="G43" s="50"/>
      <c r="H43" s="28"/>
      <c r="I43" s="87">
        <f t="shared" si="10"/>
        <v>0</v>
      </c>
      <c r="J43" s="87" t="e">
        <f t="shared" si="12"/>
        <v>#REF!</v>
      </c>
      <c r="K43" s="87" t="e">
        <f t="shared" si="13"/>
        <v>#REF!</v>
      </c>
      <c r="L43" s="87" t="e">
        <f t="shared" si="14"/>
        <v>#REF!</v>
      </c>
      <c r="M43" s="87" t="e">
        <f t="shared" si="11"/>
        <v>#REF!</v>
      </c>
      <c r="N43" s="28"/>
      <c r="O43" s="88"/>
      <c r="P43" s="89" t="e">
        <f>ROUND(ROUND(O43,2)*(1+'General Inputs'!K$17)*(1-U43)+'General Inputs'!#REF!,2)</f>
        <v>#REF!</v>
      </c>
      <c r="Q43" s="89" t="e">
        <f>ROUND(ROUND(P43,2)*(1+'General Inputs'!L$17)*(1-V43)+'General Inputs'!#REF!,2)</f>
        <v>#REF!</v>
      </c>
      <c r="R43" s="89" t="e">
        <f>ROUND(ROUND(Q43,2)*(1+'General Inputs'!M$17)*(1-W43)+'General Inputs'!#REF!,2)</f>
        <v>#REF!</v>
      </c>
      <c r="S43" s="89" t="e">
        <f>ROUND(ROUND(R43,2)*(1+'General Inputs'!N$17)*(1-X43)+'General Inputs'!#REF!,2)</f>
        <v>#REF!</v>
      </c>
      <c r="T43" s="90"/>
      <c r="U43" s="107">
        <f>IF($O43="",0,'General Inputs'!K$19)</f>
        <v>0</v>
      </c>
      <c r="V43" s="107">
        <f>IF($O43="",0,'General Inputs'!L$19)</f>
        <v>0</v>
      </c>
      <c r="W43" s="107">
        <f>IF($O43="",0,'General Inputs'!M$19)</f>
        <v>0</v>
      </c>
      <c r="X43" s="107">
        <f>IF($O43="",0,'General Inputs'!N$19)</f>
        <v>0</v>
      </c>
      <c r="Y43" s="26"/>
      <c r="Z43" s="26"/>
      <c r="AA43" s="26"/>
      <c r="AB43" s="26"/>
      <c r="AC43" s="26"/>
      <c r="AD43" s="26"/>
      <c r="AE43" s="26"/>
      <c r="AF43" s="107">
        <f>IF($O43="",0,'General Inputs'!U$19)</f>
        <v>0</v>
      </c>
      <c r="AG43" s="107">
        <f>IF($O43="",0,'General Inputs'!V$19)</f>
        <v>0</v>
      </c>
      <c r="AH43" s="107">
        <f>IF($O43="",0,'General Inputs'!W$19)</f>
        <v>0</v>
      </c>
      <c r="AI43" s="107">
        <f>IF($O43="",0,'General Inputs'!X$19)</f>
        <v>0</v>
      </c>
      <c r="AJ43" s="26"/>
      <c r="AK43" s="26"/>
      <c r="AL43" s="26"/>
      <c r="AM43" s="26"/>
      <c r="AN43" s="26"/>
      <c r="AO43" s="26"/>
      <c r="AP43" s="26"/>
    </row>
    <row r="44" spans="1:42" hidden="1" outlineLevel="1" x14ac:dyDescent="0.2">
      <c r="A44" s="26"/>
      <c r="B44" s="26"/>
      <c r="C44" s="86"/>
      <c r="D44" s="86"/>
      <c r="E44" s="43" t="s">
        <v>52</v>
      </c>
      <c r="F44" s="43"/>
      <c r="G44" s="50"/>
      <c r="H44" s="28"/>
      <c r="I44" s="87">
        <f t="shared" si="10"/>
        <v>0</v>
      </c>
      <c r="J44" s="87" t="e">
        <f t="shared" si="12"/>
        <v>#REF!</v>
      </c>
      <c r="K44" s="87" t="e">
        <f t="shared" si="13"/>
        <v>#REF!</v>
      </c>
      <c r="L44" s="87" t="e">
        <f t="shared" si="14"/>
        <v>#REF!</v>
      </c>
      <c r="M44" s="87" t="e">
        <f t="shared" si="11"/>
        <v>#REF!</v>
      </c>
      <c r="N44" s="28"/>
      <c r="O44" s="88"/>
      <c r="P44" s="89" t="e">
        <f>ROUND(ROUND(O44,2)*(1+'General Inputs'!K$17)*(1-U44)+'General Inputs'!#REF!,2)</f>
        <v>#REF!</v>
      </c>
      <c r="Q44" s="89" t="e">
        <f>ROUND(ROUND(P44,2)*(1+'General Inputs'!L$17)*(1-V44)+'General Inputs'!#REF!,2)</f>
        <v>#REF!</v>
      </c>
      <c r="R44" s="89" t="e">
        <f>ROUND(ROUND(Q44,2)*(1+'General Inputs'!M$17)*(1-W44)+'General Inputs'!#REF!,2)</f>
        <v>#REF!</v>
      </c>
      <c r="S44" s="89" t="e">
        <f>ROUND(ROUND(R44,2)*(1+'General Inputs'!N$17)*(1-X44)+'General Inputs'!#REF!,2)</f>
        <v>#REF!</v>
      </c>
      <c r="T44" s="90"/>
      <c r="U44" s="107">
        <f>IF($O44="",0,'General Inputs'!K$19)</f>
        <v>0</v>
      </c>
      <c r="V44" s="107">
        <f>IF($O44="",0,'General Inputs'!L$19)</f>
        <v>0</v>
      </c>
      <c r="W44" s="107">
        <f>IF($O44="",0,'General Inputs'!M$19)</f>
        <v>0</v>
      </c>
      <c r="X44" s="107">
        <f>IF($O44="",0,'General Inputs'!N$19)</f>
        <v>0</v>
      </c>
      <c r="Y44" s="26"/>
      <c r="Z44" s="26"/>
      <c r="AA44" s="26"/>
      <c r="AB44" s="26"/>
      <c r="AC44" s="26"/>
      <c r="AD44" s="26"/>
      <c r="AE44" s="26"/>
      <c r="AF44" s="107">
        <f>IF($O44="",0,'General Inputs'!U$19)</f>
        <v>0</v>
      </c>
      <c r="AG44" s="107">
        <f>IF($O44="",0,'General Inputs'!V$19)</f>
        <v>0</v>
      </c>
      <c r="AH44" s="107">
        <f>IF($O44="",0,'General Inputs'!W$19)</f>
        <v>0</v>
      </c>
      <c r="AI44" s="107">
        <f>IF($O44="",0,'General Inputs'!X$19)</f>
        <v>0</v>
      </c>
      <c r="AJ44" s="26"/>
      <c r="AK44" s="26"/>
      <c r="AL44" s="26"/>
      <c r="AM44" s="26"/>
      <c r="AN44" s="26"/>
      <c r="AO44" s="26"/>
      <c r="AP44" s="26"/>
    </row>
    <row r="45" spans="1:42" hidden="1" outlineLevel="1" x14ac:dyDescent="0.2">
      <c r="A45" s="26"/>
      <c r="B45" s="26"/>
      <c r="C45" s="86"/>
      <c r="D45" s="86"/>
      <c r="E45" s="43" t="s">
        <v>52</v>
      </c>
      <c r="F45" s="43"/>
      <c r="G45" s="50"/>
      <c r="H45" s="28"/>
      <c r="I45" s="87">
        <f t="shared" si="10"/>
        <v>0</v>
      </c>
      <c r="J45" s="87" t="e">
        <f t="shared" si="12"/>
        <v>#REF!</v>
      </c>
      <c r="K45" s="87" t="e">
        <f t="shared" si="13"/>
        <v>#REF!</v>
      </c>
      <c r="L45" s="87" t="e">
        <f t="shared" si="14"/>
        <v>#REF!</v>
      </c>
      <c r="M45" s="87" t="e">
        <f t="shared" si="11"/>
        <v>#REF!</v>
      </c>
      <c r="N45" s="28"/>
      <c r="O45" s="88"/>
      <c r="P45" s="89" t="e">
        <f>ROUND(ROUND(O45,2)*(1+'General Inputs'!K$17)*(1-U45)+'General Inputs'!#REF!,2)</f>
        <v>#REF!</v>
      </c>
      <c r="Q45" s="89" t="e">
        <f>ROUND(ROUND(P45,2)*(1+'General Inputs'!L$17)*(1-V45)+'General Inputs'!#REF!,2)</f>
        <v>#REF!</v>
      </c>
      <c r="R45" s="89" t="e">
        <f>ROUND(ROUND(Q45,2)*(1+'General Inputs'!M$17)*(1-W45)+'General Inputs'!#REF!,2)</f>
        <v>#REF!</v>
      </c>
      <c r="S45" s="89" t="e">
        <f>ROUND(ROUND(R45,2)*(1+'General Inputs'!N$17)*(1-X45)+'General Inputs'!#REF!,2)</f>
        <v>#REF!</v>
      </c>
      <c r="T45" s="90"/>
      <c r="U45" s="107">
        <f>IF($O45="",0,'General Inputs'!K$19)</f>
        <v>0</v>
      </c>
      <c r="V45" s="107">
        <f>IF($O45="",0,'General Inputs'!L$19)</f>
        <v>0</v>
      </c>
      <c r="W45" s="107">
        <f>IF($O45="",0,'General Inputs'!M$19)</f>
        <v>0</v>
      </c>
      <c r="X45" s="107">
        <f>IF($O45="",0,'General Inputs'!N$19)</f>
        <v>0</v>
      </c>
      <c r="Y45" s="26"/>
      <c r="Z45" s="26"/>
      <c r="AA45" s="26"/>
      <c r="AB45" s="26"/>
      <c r="AC45" s="26"/>
      <c r="AD45" s="26"/>
      <c r="AE45" s="26"/>
      <c r="AF45" s="107">
        <f>IF($O45="",0,'General Inputs'!U$19)</f>
        <v>0</v>
      </c>
      <c r="AG45" s="107">
        <f>IF($O45="",0,'General Inputs'!V$19)</f>
        <v>0</v>
      </c>
      <c r="AH45" s="107">
        <f>IF($O45="",0,'General Inputs'!W$19)</f>
        <v>0</v>
      </c>
      <c r="AI45" s="107">
        <f>IF($O45="",0,'General Inputs'!X$19)</f>
        <v>0</v>
      </c>
      <c r="AJ45" s="26"/>
      <c r="AK45" s="26"/>
      <c r="AL45" s="26"/>
      <c r="AM45" s="26"/>
      <c r="AN45" s="26"/>
      <c r="AO45" s="26"/>
      <c r="AP45" s="26"/>
    </row>
    <row r="46" spans="1:42" hidden="1" outlineLevel="1" x14ac:dyDescent="0.2">
      <c r="A46" s="26"/>
      <c r="B46" s="26"/>
      <c r="C46" s="86"/>
      <c r="D46" s="86"/>
      <c r="E46" s="43" t="s">
        <v>52</v>
      </c>
      <c r="F46" s="43"/>
      <c r="G46" s="50"/>
      <c r="H46" s="28"/>
      <c r="I46" s="87">
        <f t="shared" si="10"/>
        <v>0</v>
      </c>
      <c r="J46" s="87" t="e">
        <f t="shared" si="12"/>
        <v>#REF!</v>
      </c>
      <c r="K46" s="87" t="e">
        <f t="shared" si="13"/>
        <v>#REF!</v>
      </c>
      <c r="L46" s="87" t="e">
        <f t="shared" si="14"/>
        <v>#REF!</v>
      </c>
      <c r="M46" s="87" t="e">
        <f t="shared" si="11"/>
        <v>#REF!</v>
      </c>
      <c r="N46" s="28"/>
      <c r="O46" s="88"/>
      <c r="P46" s="89" t="e">
        <f>ROUND(ROUND(O46,2)*(1+'General Inputs'!K$17)*(1-U46)+'General Inputs'!#REF!,2)</f>
        <v>#REF!</v>
      </c>
      <c r="Q46" s="89" t="e">
        <f>ROUND(ROUND(P46,2)*(1+'General Inputs'!L$17)*(1-V46)+'General Inputs'!#REF!,2)</f>
        <v>#REF!</v>
      </c>
      <c r="R46" s="89" t="e">
        <f>ROUND(ROUND(Q46,2)*(1+'General Inputs'!M$17)*(1-W46)+'General Inputs'!#REF!,2)</f>
        <v>#REF!</v>
      </c>
      <c r="S46" s="89" t="e">
        <f>ROUND(ROUND(R46,2)*(1+'General Inputs'!N$17)*(1-X46)+'General Inputs'!#REF!,2)</f>
        <v>#REF!</v>
      </c>
      <c r="T46" s="90"/>
      <c r="U46" s="107">
        <f>IF($O46="",0,'General Inputs'!K$19)</f>
        <v>0</v>
      </c>
      <c r="V46" s="107">
        <f>IF($O46="",0,'General Inputs'!L$19)</f>
        <v>0</v>
      </c>
      <c r="W46" s="107">
        <f>IF($O46="",0,'General Inputs'!M$19)</f>
        <v>0</v>
      </c>
      <c r="X46" s="107">
        <f>IF($O46="",0,'General Inputs'!N$19)</f>
        <v>0</v>
      </c>
      <c r="Y46" s="26"/>
      <c r="Z46" s="26"/>
      <c r="AA46" s="26"/>
      <c r="AB46" s="26"/>
      <c r="AC46" s="26"/>
      <c r="AD46" s="26"/>
      <c r="AE46" s="26"/>
      <c r="AF46" s="107">
        <f>IF($O46="",0,'General Inputs'!U$19)</f>
        <v>0</v>
      </c>
      <c r="AG46" s="107">
        <f>IF($O46="",0,'General Inputs'!V$19)</f>
        <v>0</v>
      </c>
      <c r="AH46" s="107">
        <f>IF($O46="",0,'General Inputs'!W$19)</f>
        <v>0</v>
      </c>
      <c r="AI46" s="107">
        <f>IF($O46="",0,'General Inputs'!X$19)</f>
        <v>0</v>
      </c>
      <c r="AJ46" s="26"/>
      <c r="AK46" s="26"/>
      <c r="AL46" s="26"/>
      <c r="AM46" s="26"/>
      <c r="AN46" s="26"/>
      <c r="AO46" s="26"/>
      <c r="AP46" s="26"/>
    </row>
    <row r="47" spans="1:42" hidden="1" outlineLevel="1" x14ac:dyDescent="0.2">
      <c r="A47" s="26"/>
      <c r="B47" s="26"/>
      <c r="C47" s="86"/>
      <c r="D47" s="86"/>
      <c r="E47" s="43" t="s">
        <v>52</v>
      </c>
      <c r="F47" s="43"/>
      <c r="G47" s="50"/>
      <c r="H47" s="28"/>
      <c r="I47" s="87">
        <f t="shared" si="10"/>
        <v>0</v>
      </c>
      <c r="J47" s="87" t="e">
        <f t="shared" si="12"/>
        <v>#REF!</v>
      </c>
      <c r="K47" s="87" t="e">
        <f t="shared" si="13"/>
        <v>#REF!</v>
      </c>
      <c r="L47" s="87" t="e">
        <f t="shared" si="14"/>
        <v>#REF!</v>
      </c>
      <c r="M47" s="87" t="e">
        <f t="shared" si="11"/>
        <v>#REF!</v>
      </c>
      <c r="N47" s="28"/>
      <c r="O47" s="88"/>
      <c r="P47" s="89" t="e">
        <f>ROUND(ROUND(O47,2)*(1+'General Inputs'!K$17)*(1-U47)+'General Inputs'!#REF!,2)</f>
        <v>#REF!</v>
      </c>
      <c r="Q47" s="89" t="e">
        <f>ROUND(ROUND(P47,2)*(1+'General Inputs'!L$17)*(1-V47)+'General Inputs'!#REF!,2)</f>
        <v>#REF!</v>
      </c>
      <c r="R47" s="89" t="e">
        <f>ROUND(ROUND(Q47,2)*(1+'General Inputs'!M$17)*(1-W47)+'General Inputs'!#REF!,2)</f>
        <v>#REF!</v>
      </c>
      <c r="S47" s="89" t="e">
        <f>ROUND(ROUND(R47,2)*(1+'General Inputs'!N$17)*(1-X47)+'General Inputs'!#REF!,2)</f>
        <v>#REF!</v>
      </c>
      <c r="T47" s="90"/>
      <c r="U47" s="107">
        <f>IF($O47="",0,'General Inputs'!K$19)</f>
        <v>0</v>
      </c>
      <c r="V47" s="107">
        <f>IF($O47="",0,'General Inputs'!L$19)</f>
        <v>0</v>
      </c>
      <c r="W47" s="107">
        <f>IF($O47="",0,'General Inputs'!M$19)</f>
        <v>0</v>
      </c>
      <c r="X47" s="107">
        <f>IF($O47="",0,'General Inputs'!N$19)</f>
        <v>0</v>
      </c>
      <c r="Y47" s="26"/>
      <c r="Z47" s="26"/>
      <c r="AA47" s="26"/>
      <c r="AB47" s="26"/>
      <c r="AC47" s="26"/>
      <c r="AD47" s="26"/>
      <c r="AE47" s="26"/>
      <c r="AF47" s="107">
        <f>IF($O47="",0,'General Inputs'!U$19)</f>
        <v>0</v>
      </c>
      <c r="AG47" s="107">
        <f>IF($O47="",0,'General Inputs'!V$19)</f>
        <v>0</v>
      </c>
      <c r="AH47" s="107">
        <f>IF($O47="",0,'General Inputs'!W$19)</f>
        <v>0</v>
      </c>
      <c r="AI47" s="107">
        <f>IF($O47="",0,'General Inputs'!X$19)</f>
        <v>0</v>
      </c>
      <c r="AJ47" s="26"/>
      <c r="AK47" s="26"/>
      <c r="AL47" s="26"/>
      <c r="AM47" s="26"/>
      <c r="AN47" s="26"/>
      <c r="AO47" s="26"/>
      <c r="AP47" s="26"/>
    </row>
    <row r="48" spans="1:42" hidden="1" outlineLevel="1" x14ac:dyDescent="0.2">
      <c r="A48" s="26"/>
      <c r="B48" s="26"/>
      <c r="C48" s="86"/>
      <c r="D48" s="86"/>
      <c r="E48" s="43" t="s">
        <v>52</v>
      </c>
      <c r="F48" s="43"/>
      <c r="G48" s="50"/>
      <c r="H48" s="28"/>
      <c r="I48" s="87">
        <f t="shared" si="10"/>
        <v>0</v>
      </c>
      <c r="J48" s="87" t="e">
        <f t="shared" si="12"/>
        <v>#REF!</v>
      </c>
      <c r="K48" s="87" t="e">
        <f t="shared" si="13"/>
        <v>#REF!</v>
      </c>
      <c r="L48" s="87" t="e">
        <f t="shared" si="14"/>
        <v>#REF!</v>
      </c>
      <c r="M48" s="87" t="e">
        <f t="shared" si="11"/>
        <v>#REF!</v>
      </c>
      <c r="N48" s="28"/>
      <c r="O48" s="88"/>
      <c r="P48" s="89" t="e">
        <f>ROUND(ROUND(O48,2)*(1+'General Inputs'!K$17)*(1-U48)+'General Inputs'!#REF!,2)</f>
        <v>#REF!</v>
      </c>
      <c r="Q48" s="89" t="e">
        <f>ROUND(ROUND(P48,2)*(1+'General Inputs'!L$17)*(1-V48)+'General Inputs'!#REF!,2)</f>
        <v>#REF!</v>
      </c>
      <c r="R48" s="89" t="e">
        <f>ROUND(ROUND(Q48,2)*(1+'General Inputs'!M$17)*(1-W48)+'General Inputs'!#REF!,2)</f>
        <v>#REF!</v>
      </c>
      <c r="S48" s="89" t="e">
        <f>ROUND(ROUND(R48,2)*(1+'General Inputs'!N$17)*(1-X48)+'General Inputs'!#REF!,2)</f>
        <v>#REF!</v>
      </c>
      <c r="T48" s="90"/>
      <c r="U48" s="107">
        <f>IF($O48="",0,'General Inputs'!K$19)</f>
        <v>0</v>
      </c>
      <c r="V48" s="107">
        <f>IF($O48="",0,'General Inputs'!L$19)</f>
        <v>0</v>
      </c>
      <c r="W48" s="107">
        <f>IF($O48="",0,'General Inputs'!M$19)</f>
        <v>0</v>
      </c>
      <c r="X48" s="107">
        <f>IF($O48="",0,'General Inputs'!N$19)</f>
        <v>0</v>
      </c>
      <c r="Y48" s="26"/>
      <c r="Z48" s="26"/>
      <c r="AA48" s="26"/>
      <c r="AB48" s="26"/>
      <c r="AC48" s="26"/>
      <c r="AD48" s="26"/>
      <c r="AE48" s="26"/>
      <c r="AF48" s="107">
        <f>IF($O48="",0,'General Inputs'!U$19)</f>
        <v>0</v>
      </c>
      <c r="AG48" s="107">
        <f>IF($O48="",0,'General Inputs'!V$19)</f>
        <v>0</v>
      </c>
      <c r="AH48" s="107">
        <f>IF($O48="",0,'General Inputs'!W$19)</f>
        <v>0</v>
      </c>
      <c r="AI48" s="107">
        <f>IF($O48="",0,'General Inputs'!X$19)</f>
        <v>0</v>
      </c>
      <c r="AJ48" s="26"/>
      <c r="AK48" s="26"/>
      <c r="AL48" s="26"/>
      <c r="AM48" s="26"/>
      <c r="AN48" s="26"/>
      <c r="AO48" s="26"/>
      <c r="AP48" s="26"/>
    </row>
    <row r="49" spans="1:42" hidden="1" outlineLevel="1" x14ac:dyDescent="0.2">
      <c r="A49" s="26"/>
      <c r="B49" s="26"/>
      <c r="C49" s="86"/>
      <c r="D49" s="86"/>
      <c r="E49" s="43" t="s">
        <v>52</v>
      </c>
      <c r="F49" s="43"/>
      <c r="G49" s="50"/>
      <c r="H49" s="28"/>
      <c r="I49" s="87">
        <f t="shared" si="10"/>
        <v>0</v>
      </c>
      <c r="J49" s="87" t="e">
        <f t="shared" si="12"/>
        <v>#REF!</v>
      </c>
      <c r="K49" s="87" t="e">
        <f t="shared" si="13"/>
        <v>#REF!</v>
      </c>
      <c r="L49" s="87" t="e">
        <f t="shared" si="14"/>
        <v>#REF!</v>
      </c>
      <c r="M49" s="87" t="e">
        <f t="shared" si="11"/>
        <v>#REF!</v>
      </c>
      <c r="N49" s="28"/>
      <c r="O49" s="88"/>
      <c r="P49" s="89" t="e">
        <f>ROUND(ROUND(O49,2)*(1+'General Inputs'!K$17)*(1-U49)+'General Inputs'!#REF!,2)</f>
        <v>#REF!</v>
      </c>
      <c r="Q49" s="89" t="e">
        <f>ROUND(ROUND(P49,2)*(1+'General Inputs'!L$17)*(1-V49)+'General Inputs'!#REF!,2)</f>
        <v>#REF!</v>
      </c>
      <c r="R49" s="89" t="e">
        <f>ROUND(ROUND(Q49,2)*(1+'General Inputs'!M$17)*(1-W49)+'General Inputs'!#REF!,2)</f>
        <v>#REF!</v>
      </c>
      <c r="S49" s="89" t="e">
        <f>ROUND(ROUND(R49,2)*(1+'General Inputs'!N$17)*(1-X49)+'General Inputs'!#REF!,2)</f>
        <v>#REF!</v>
      </c>
      <c r="T49" s="90"/>
      <c r="U49" s="107">
        <f>IF($O49="",0,'General Inputs'!K$19)</f>
        <v>0</v>
      </c>
      <c r="V49" s="107">
        <f>IF($O49="",0,'General Inputs'!L$19)</f>
        <v>0</v>
      </c>
      <c r="W49" s="107">
        <f>IF($O49="",0,'General Inputs'!M$19)</f>
        <v>0</v>
      </c>
      <c r="X49" s="107">
        <f>IF($O49="",0,'General Inputs'!N$19)</f>
        <v>0</v>
      </c>
      <c r="Y49" s="26"/>
      <c r="Z49" s="26"/>
      <c r="AA49" s="26"/>
      <c r="AB49" s="26"/>
      <c r="AC49" s="26"/>
      <c r="AD49" s="26"/>
      <c r="AE49" s="26"/>
      <c r="AF49" s="107">
        <f>IF($O49="",0,'General Inputs'!U$19)</f>
        <v>0</v>
      </c>
      <c r="AG49" s="107">
        <f>IF($O49="",0,'General Inputs'!V$19)</f>
        <v>0</v>
      </c>
      <c r="AH49" s="107">
        <f>IF($O49="",0,'General Inputs'!W$19)</f>
        <v>0</v>
      </c>
      <c r="AI49" s="107">
        <f>IF($O49="",0,'General Inputs'!X$19)</f>
        <v>0</v>
      </c>
      <c r="AJ49" s="26"/>
      <c r="AK49" s="26"/>
      <c r="AL49" s="26"/>
      <c r="AM49" s="26"/>
      <c r="AN49" s="26"/>
      <c r="AO49" s="26"/>
      <c r="AP49" s="26"/>
    </row>
    <row r="50" spans="1:42" hidden="1" outlineLevel="1" x14ac:dyDescent="0.2">
      <c r="A50" s="26"/>
      <c r="B50" s="26"/>
      <c r="C50" s="86"/>
      <c r="D50" s="86"/>
      <c r="E50" s="43" t="s">
        <v>52</v>
      </c>
      <c r="F50" s="43"/>
      <c r="G50" s="50"/>
      <c r="H50" s="28"/>
      <c r="I50" s="87">
        <f t="shared" si="10"/>
        <v>0</v>
      </c>
      <c r="J50" s="87" t="e">
        <f t="shared" si="12"/>
        <v>#REF!</v>
      </c>
      <c r="K50" s="87" t="e">
        <f t="shared" si="13"/>
        <v>#REF!</v>
      </c>
      <c r="L50" s="87" t="e">
        <f t="shared" si="14"/>
        <v>#REF!</v>
      </c>
      <c r="M50" s="87" t="e">
        <f t="shared" si="11"/>
        <v>#REF!</v>
      </c>
      <c r="N50" s="28"/>
      <c r="O50" s="88"/>
      <c r="P50" s="89" t="e">
        <f>ROUND(ROUND(O50,2)*(1+'General Inputs'!K$17)*(1-U50)+'General Inputs'!#REF!,2)</f>
        <v>#REF!</v>
      </c>
      <c r="Q50" s="89" t="e">
        <f>ROUND(ROUND(P50,2)*(1+'General Inputs'!L$17)*(1-V50)+'General Inputs'!#REF!,2)</f>
        <v>#REF!</v>
      </c>
      <c r="R50" s="89" t="e">
        <f>ROUND(ROUND(Q50,2)*(1+'General Inputs'!M$17)*(1-W50)+'General Inputs'!#REF!,2)</f>
        <v>#REF!</v>
      </c>
      <c r="S50" s="89" t="e">
        <f>ROUND(ROUND(R50,2)*(1+'General Inputs'!N$17)*(1-X50)+'General Inputs'!#REF!,2)</f>
        <v>#REF!</v>
      </c>
      <c r="T50" s="90"/>
      <c r="U50" s="107">
        <f>IF($O50="",0,'General Inputs'!K$19)</f>
        <v>0</v>
      </c>
      <c r="V50" s="107">
        <f>IF($O50="",0,'General Inputs'!L$19)</f>
        <v>0</v>
      </c>
      <c r="W50" s="107">
        <f>IF($O50="",0,'General Inputs'!M$19)</f>
        <v>0</v>
      </c>
      <c r="X50" s="107">
        <f>IF($O50="",0,'General Inputs'!N$19)</f>
        <v>0</v>
      </c>
      <c r="Y50" s="26"/>
      <c r="Z50" s="26"/>
      <c r="AA50" s="26"/>
      <c r="AB50" s="26"/>
      <c r="AC50" s="26"/>
      <c r="AD50" s="26"/>
      <c r="AE50" s="26"/>
      <c r="AF50" s="107">
        <f>IF($O50="",0,'General Inputs'!U$19)</f>
        <v>0</v>
      </c>
      <c r="AG50" s="107">
        <f>IF($O50="",0,'General Inputs'!V$19)</f>
        <v>0</v>
      </c>
      <c r="AH50" s="107">
        <f>IF($O50="",0,'General Inputs'!W$19)</f>
        <v>0</v>
      </c>
      <c r="AI50" s="107">
        <f>IF($O50="",0,'General Inputs'!X$19)</f>
        <v>0</v>
      </c>
      <c r="AJ50" s="26"/>
      <c r="AK50" s="26"/>
      <c r="AL50" s="26"/>
      <c r="AM50" s="26"/>
      <c r="AN50" s="26"/>
      <c r="AO50" s="26"/>
      <c r="AP50" s="26"/>
    </row>
    <row r="51" spans="1:42" hidden="1" outlineLevel="1" x14ac:dyDescent="0.2">
      <c r="A51" s="26"/>
      <c r="B51" s="26"/>
      <c r="C51" s="86"/>
      <c r="D51" s="86"/>
      <c r="E51" s="43" t="s">
        <v>52</v>
      </c>
      <c r="F51" s="43"/>
      <c r="G51" s="50"/>
      <c r="H51" s="28"/>
      <c r="I51" s="87">
        <f t="shared" si="10"/>
        <v>0</v>
      </c>
      <c r="J51" s="87" t="e">
        <f t="shared" si="12"/>
        <v>#REF!</v>
      </c>
      <c r="K51" s="87" t="e">
        <f t="shared" si="13"/>
        <v>#REF!</v>
      </c>
      <c r="L51" s="87" t="e">
        <f t="shared" si="14"/>
        <v>#REF!</v>
      </c>
      <c r="M51" s="87" t="e">
        <f t="shared" si="11"/>
        <v>#REF!</v>
      </c>
      <c r="N51" s="28"/>
      <c r="O51" s="88"/>
      <c r="P51" s="89" t="e">
        <f>ROUND(ROUND(O51,2)*(1+'General Inputs'!K$17)*(1-U51)+'General Inputs'!#REF!,2)</f>
        <v>#REF!</v>
      </c>
      <c r="Q51" s="89" t="e">
        <f>ROUND(ROUND(P51,2)*(1+'General Inputs'!L$17)*(1-V51)+'General Inputs'!#REF!,2)</f>
        <v>#REF!</v>
      </c>
      <c r="R51" s="89" t="e">
        <f>ROUND(ROUND(Q51,2)*(1+'General Inputs'!M$17)*(1-W51)+'General Inputs'!#REF!,2)</f>
        <v>#REF!</v>
      </c>
      <c r="S51" s="89" t="e">
        <f>ROUND(ROUND(R51,2)*(1+'General Inputs'!N$17)*(1-X51)+'General Inputs'!#REF!,2)</f>
        <v>#REF!</v>
      </c>
      <c r="T51" s="90"/>
      <c r="U51" s="107">
        <f>IF($O51="",0,'General Inputs'!K$19)</f>
        <v>0</v>
      </c>
      <c r="V51" s="107">
        <f>IF($O51="",0,'General Inputs'!L$19)</f>
        <v>0</v>
      </c>
      <c r="W51" s="107">
        <f>IF($O51="",0,'General Inputs'!M$19)</f>
        <v>0</v>
      </c>
      <c r="X51" s="107">
        <f>IF($O51="",0,'General Inputs'!N$19)</f>
        <v>0</v>
      </c>
      <c r="Y51" s="26"/>
      <c r="Z51" s="26"/>
      <c r="AA51" s="26"/>
      <c r="AB51" s="26"/>
      <c r="AC51" s="26"/>
      <c r="AD51" s="26"/>
      <c r="AE51" s="26"/>
      <c r="AF51" s="107">
        <f>IF($O51="",0,'General Inputs'!U$19)</f>
        <v>0</v>
      </c>
      <c r="AG51" s="107">
        <f>IF($O51="",0,'General Inputs'!V$19)</f>
        <v>0</v>
      </c>
      <c r="AH51" s="107">
        <f>IF($O51="",0,'General Inputs'!W$19)</f>
        <v>0</v>
      </c>
      <c r="AI51" s="107">
        <f>IF($O51="",0,'General Inputs'!X$19)</f>
        <v>0</v>
      </c>
      <c r="AJ51" s="26"/>
      <c r="AK51" s="26"/>
      <c r="AL51" s="26"/>
      <c r="AM51" s="26"/>
      <c r="AN51" s="26"/>
      <c r="AO51" s="26"/>
      <c r="AP51" s="26"/>
    </row>
    <row r="52" spans="1:42" hidden="1" outlineLevel="1" x14ac:dyDescent="0.2">
      <c r="A52" s="26"/>
      <c r="B52" s="26"/>
      <c r="C52" s="86"/>
      <c r="D52" s="86"/>
      <c r="E52" s="43" t="s">
        <v>52</v>
      </c>
      <c r="F52" s="43"/>
      <c r="G52" s="50"/>
      <c r="H52" s="28"/>
      <c r="I52" s="87">
        <f t="shared" si="10"/>
        <v>0</v>
      </c>
      <c r="J52" s="87" t="e">
        <f t="shared" si="12"/>
        <v>#REF!</v>
      </c>
      <c r="K52" s="87" t="e">
        <f t="shared" si="13"/>
        <v>#REF!</v>
      </c>
      <c r="L52" s="87" t="e">
        <f t="shared" si="14"/>
        <v>#REF!</v>
      </c>
      <c r="M52" s="87" t="e">
        <f t="shared" si="11"/>
        <v>#REF!</v>
      </c>
      <c r="N52" s="28"/>
      <c r="O52" s="88"/>
      <c r="P52" s="89" t="e">
        <f>ROUND(ROUND(O52,2)*(1+'General Inputs'!K$17)*(1-U52)+'General Inputs'!#REF!,2)</f>
        <v>#REF!</v>
      </c>
      <c r="Q52" s="89" t="e">
        <f>ROUND(ROUND(P52,2)*(1+'General Inputs'!L$17)*(1-V52)+'General Inputs'!#REF!,2)</f>
        <v>#REF!</v>
      </c>
      <c r="R52" s="89" t="e">
        <f>ROUND(ROUND(Q52,2)*(1+'General Inputs'!M$17)*(1-W52)+'General Inputs'!#REF!,2)</f>
        <v>#REF!</v>
      </c>
      <c r="S52" s="89" t="e">
        <f>ROUND(ROUND(R52,2)*(1+'General Inputs'!N$17)*(1-X52)+'General Inputs'!#REF!,2)</f>
        <v>#REF!</v>
      </c>
      <c r="T52" s="90"/>
      <c r="U52" s="107">
        <f>IF($O52="",0,'General Inputs'!K$19)</f>
        <v>0</v>
      </c>
      <c r="V52" s="107">
        <f>IF($O52="",0,'General Inputs'!L$19)</f>
        <v>0</v>
      </c>
      <c r="W52" s="107">
        <f>IF($O52="",0,'General Inputs'!M$19)</f>
        <v>0</v>
      </c>
      <c r="X52" s="107">
        <f>IF($O52="",0,'General Inputs'!N$19)</f>
        <v>0</v>
      </c>
      <c r="Y52" s="26"/>
      <c r="Z52" s="26"/>
      <c r="AA52" s="26"/>
      <c r="AB52" s="26"/>
      <c r="AC52" s="26"/>
      <c r="AD52" s="26"/>
      <c r="AE52" s="26"/>
      <c r="AF52" s="107">
        <f>IF($O52="",0,'General Inputs'!U$19)</f>
        <v>0</v>
      </c>
      <c r="AG52" s="107">
        <f>IF($O52="",0,'General Inputs'!V$19)</f>
        <v>0</v>
      </c>
      <c r="AH52" s="107">
        <f>IF($O52="",0,'General Inputs'!W$19)</f>
        <v>0</v>
      </c>
      <c r="AI52" s="107">
        <f>IF($O52="",0,'General Inputs'!X$19)</f>
        <v>0</v>
      </c>
      <c r="AJ52" s="26"/>
      <c r="AK52" s="26"/>
      <c r="AL52" s="26"/>
      <c r="AM52" s="26"/>
      <c r="AN52" s="26"/>
      <c r="AO52" s="26"/>
      <c r="AP52" s="26"/>
    </row>
    <row r="53" spans="1:42" hidden="1" outlineLevel="1" x14ac:dyDescent="0.2">
      <c r="A53" s="26"/>
      <c r="B53" s="26"/>
      <c r="C53" s="86"/>
      <c r="D53" s="86"/>
      <c r="E53" s="43" t="s">
        <v>52</v>
      </c>
      <c r="F53" s="43"/>
      <c r="G53" s="50"/>
      <c r="H53" s="28"/>
      <c r="I53" s="87">
        <f t="shared" si="10"/>
        <v>0</v>
      </c>
      <c r="J53" s="87" t="e">
        <f t="shared" si="12"/>
        <v>#REF!</v>
      </c>
      <c r="K53" s="87" t="e">
        <f t="shared" si="13"/>
        <v>#REF!</v>
      </c>
      <c r="L53" s="87" t="e">
        <f t="shared" si="14"/>
        <v>#REF!</v>
      </c>
      <c r="M53" s="87" t="e">
        <f t="shared" si="11"/>
        <v>#REF!</v>
      </c>
      <c r="N53" s="28"/>
      <c r="O53" s="88"/>
      <c r="P53" s="89" t="e">
        <f>ROUND(ROUND(O53,2)*(1+'General Inputs'!K$17)*(1-U53)+'General Inputs'!#REF!,2)</f>
        <v>#REF!</v>
      </c>
      <c r="Q53" s="89" t="e">
        <f>ROUND(ROUND(P53,2)*(1+'General Inputs'!L$17)*(1-V53)+'General Inputs'!#REF!,2)</f>
        <v>#REF!</v>
      </c>
      <c r="R53" s="89" t="e">
        <f>ROUND(ROUND(Q53,2)*(1+'General Inputs'!M$17)*(1-W53)+'General Inputs'!#REF!,2)</f>
        <v>#REF!</v>
      </c>
      <c r="S53" s="89" t="e">
        <f>ROUND(ROUND(R53,2)*(1+'General Inputs'!N$17)*(1-X53)+'General Inputs'!#REF!,2)</f>
        <v>#REF!</v>
      </c>
      <c r="T53" s="90"/>
      <c r="U53" s="107">
        <f>IF($O53="",0,'General Inputs'!K$19)</f>
        <v>0</v>
      </c>
      <c r="V53" s="107">
        <f>IF($O53="",0,'General Inputs'!L$19)</f>
        <v>0</v>
      </c>
      <c r="W53" s="107">
        <f>IF($O53="",0,'General Inputs'!M$19)</f>
        <v>0</v>
      </c>
      <c r="X53" s="107">
        <f>IF($O53="",0,'General Inputs'!N$19)</f>
        <v>0</v>
      </c>
      <c r="Y53" s="26"/>
      <c r="Z53" s="26"/>
      <c r="AA53" s="26"/>
      <c r="AB53" s="26"/>
      <c r="AC53" s="26"/>
      <c r="AD53" s="26"/>
      <c r="AE53" s="26"/>
      <c r="AF53" s="107">
        <f>IF($O53="",0,'General Inputs'!U$19)</f>
        <v>0</v>
      </c>
      <c r="AG53" s="107">
        <f>IF($O53="",0,'General Inputs'!V$19)</f>
        <v>0</v>
      </c>
      <c r="AH53" s="107">
        <f>IF($O53="",0,'General Inputs'!W$19)</f>
        <v>0</v>
      </c>
      <c r="AI53" s="107">
        <f>IF($O53="",0,'General Inputs'!X$19)</f>
        <v>0</v>
      </c>
      <c r="AJ53" s="26"/>
      <c r="AK53" s="26"/>
      <c r="AL53" s="26"/>
      <c r="AM53" s="26"/>
      <c r="AN53" s="26"/>
      <c r="AO53" s="26"/>
      <c r="AP53" s="26"/>
    </row>
    <row r="54" spans="1:42" hidden="1" outlineLevel="1" x14ac:dyDescent="0.2">
      <c r="A54" s="26"/>
      <c r="B54" s="26"/>
      <c r="C54" s="86"/>
      <c r="D54" s="86"/>
      <c r="E54" s="43" t="s">
        <v>52</v>
      </c>
      <c r="F54" s="43"/>
      <c r="G54" s="50"/>
      <c r="H54" s="28"/>
      <c r="I54" s="87">
        <f t="shared" si="10"/>
        <v>0</v>
      </c>
      <c r="J54" s="87" t="e">
        <f t="shared" si="12"/>
        <v>#REF!</v>
      </c>
      <c r="K54" s="87" t="e">
        <f t="shared" si="13"/>
        <v>#REF!</v>
      </c>
      <c r="L54" s="87" t="e">
        <f t="shared" si="14"/>
        <v>#REF!</v>
      </c>
      <c r="M54" s="87" t="e">
        <f t="shared" si="11"/>
        <v>#REF!</v>
      </c>
      <c r="N54" s="28"/>
      <c r="O54" s="88"/>
      <c r="P54" s="89" t="e">
        <f>ROUND(ROUND(O54,2)*(1+'General Inputs'!K$17)*(1-U54)+'General Inputs'!#REF!,2)</f>
        <v>#REF!</v>
      </c>
      <c r="Q54" s="89" t="e">
        <f>ROUND(ROUND(P54,2)*(1+'General Inputs'!L$17)*(1-V54)+'General Inputs'!#REF!,2)</f>
        <v>#REF!</v>
      </c>
      <c r="R54" s="89" t="e">
        <f>ROUND(ROUND(Q54,2)*(1+'General Inputs'!M$17)*(1-W54)+'General Inputs'!#REF!,2)</f>
        <v>#REF!</v>
      </c>
      <c r="S54" s="89" t="e">
        <f>ROUND(ROUND(R54,2)*(1+'General Inputs'!N$17)*(1-X54)+'General Inputs'!#REF!,2)</f>
        <v>#REF!</v>
      </c>
      <c r="T54" s="90"/>
      <c r="U54" s="107">
        <f>IF($O54="",0,'General Inputs'!K$19)</f>
        <v>0</v>
      </c>
      <c r="V54" s="107">
        <f>IF($O54="",0,'General Inputs'!L$19)</f>
        <v>0</v>
      </c>
      <c r="W54" s="107">
        <f>IF($O54="",0,'General Inputs'!M$19)</f>
        <v>0</v>
      </c>
      <c r="X54" s="107">
        <f>IF($O54="",0,'General Inputs'!N$19)</f>
        <v>0</v>
      </c>
      <c r="Y54" s="26"/>
      <c r="Z54" s="26"/>
      <c r="AA54" s="26"/>
      <c r="AB54" s="26"/>
      <c r="AC54" s="26"/>
      <c r="AD54" s="26"/>
      <c r="AE54" s="26"/>
      <c r="AF54" s="107">
        <f>IF($O54="",0,'General Inputs'!U$19)</f>
        <v>0</v>
      </c>
      <c r="AG54" s="107">
        <f>IF($O54="",0,'General Inputs'!V$19)</f>
        <v>0</v>
      </c>
      <c r="AH54" s="107">
        <f>IF($O54="",0,'General Inputs'!W$19)</f>
        <v>0</v>
      </c>
      <c r="AI54" s="107">
        <f>IF($O54="",0,'General Inputs'!X$19)</f>
        <v>0</v>
      </c>
      <c r="AJ54" s="26"/>
      <c r="AK54" s="26"/>
      <c r="AL54" s="26"/>
      <c r="AM54" s="26"/>
      <c r="AN54" s="26"/>
      <c r="AO54" s="26"/>
      <c r="AP54" s="26"/>
    </row>
    <row r="55" spans="1:42" hidden="1" outlineLevel="1" x14ac:dyDescent="0.2">
      <c r="A55" s="26"/>
      <c r="B55" s="26"/>
      <c r="C55" s="86"/>
      <c r="D55" s="86"/>
      <c r="E55" s="43" t="s">
        <v>52</v>
      </c>
      <c r="F55" s="43"/>
      <c r="G55" s="50"/>
      <c r="H55" s="28"/>
      <c r="I55" s="87">
        <f t="shared" si="10"/>
        <v>0</v>
      </c>
      <c r="J55" s="87" t="e">
        <f t="shared" si="12"/>
        <v>#REF!</v>
      </c>
      <c r="K55" s="87" t="e">
        <f t="shared" si="13"/>
        <v>#REF!</v>
      </c>
      <c r="L55" s="87" t="e">
        <f t="shared" si="14"/>
        <v>#REF!</v>
      </c>
      <c r="M55" s="87" t="e">
        <f t="shared" si="11"/>
        <v>#REF!</v>
      </c>
      <c r="N55" s="28"/>
      <c r="O55" s="88"/>
      <c r="P55" s="89" t="e">
        <f>ROUND(ROUND(O55,2)*(1+'General Inputs'!K$17)*(1-U55)+'General Inputs'!#REF!,2)</f>
        <v>#REF!</v>
      </c>
      <c r="Q55" s="89" t="e">
        <f>ROUND(ROUND(P55,2)*(1+'General Inputs'!L$17)*(1-V55)+'General Inputs'!#REF!,2)</f>
        <v>#REF!</v>
      </c>
      <c r="R55" s="89" t="e">
        <f>ROUND(ROUND(Q55,2)*(1+'General Inputs'!M$17)*(1-W55)+'General Inputs'!#REF!,2)</f>
        <v>#REF!</v>
      </c>
      <c r="S55" s="89" t="e">
        <f>ROUND(ROUND(R55,2)*(1+'General Inputs'!N$17)*(1-X55)+'General Inputs'!#REF!,2)</f>
        <v>#REF!</v>
      </c>
      <c r="T55" s="90"/>
      <c r="U55" s="107">
        <f>IF($O55="",0,'General Inputs'!K$19)</f>
        <v>0</v>
      </c>
      <c r="V55" s="107">
        <f>IF($O55="",0,'General Inputs'!L$19)</f>
        <v>0</v>
      </c>
      <c r="W55" s="107">
        <f>IF($O55="",0,'General Inputs'!M$19)</f>
        <v>0</v>
      </c>
      <c r="X55" s="107">
        <f>IF($O55="",0,'General Inputs'!N$19)</f>
        <v>0</v>
      </c>
      <c r="Y55" s="26"/>
      <c r="Z55" s="26"/>
      <c r="AA55" s="26"/>
      <c r="AB55" s="26"/>
      <c r="AC55" s="26"/>
      <c r="AD55" s="26"/>
      <c r="AE55" s="26"/>
      <c r="AF55" s="107">
        <f>IF($O55="",0,'General Inputs'!U$19)</f>
        <v>0</v>
      </c>
      <c r="AG55" s="107">
        <f>IF($O55="",0,'General Inputs'!V$19)</f>
        <v>0</v>
      </c>
      <c r="AH55" s="107">
        <f>IF($O55="",0,'General Inputs'!W$19)</f>
        <v>0</v>
      </c>
      <c r="AI55" s="107">
        <f>IF($O55="",0,'General Inputs'!X$19)</f>
        <v>0</v>
      </c>
      <c r="AJ55" s="26"/>
      <c r="AK55" s="26"/>
      <c r="AL55" s="26"/>
      <c r="AM55" s="26"/>
      <c r="AN55" s="26"/>
      <c r="AO55" s="26"/>
      <c r="AP55" s="26"/>
    </row>
    <row r="56" spans="1:42" hidden="1" outlineLevel="1" x14ac:dyDescent="0.2">
      <c r="A56" s="26"/>
      <c r="B56" s="26"/>
      <c r="C56" s="86"/>
      <c r="D56" s="86"/>
      <c r="E56" s="43" t="s">
        <v>52</v>
      </c>
      <c r="F56" s="43"/>
      <c r="G56" s="50"/>
      <c r="H56" s="28"/>
      <c r="I56" s="87">
        <f t="shared" si="10"/>
        <v>0</v>
      </c>
      <c r="J56" s="87" t="e">
        <f t="shared" si="12"/>
        <v>#REF!</v>
      </c>
      <c r="K56" s="87" t="e">
        <f t="shared" si="13"/>
        <v>#REF!</v>
      </c>
      <c r="L56" s="87" t="e">
        <f t="shared" si="14"/>
        <v>#REF!</v>
      </c>
      <c r="M56" s="87" t="e">
        <f t="shared" si="11"/>
        <v>#REF!</v>
      </c>
      <c r="N56" s="28"/>
      <c r="O56" s="88"/>
      <c r="P56" s="89" t="e">
        <f>ROUND(ROUND(O56,2)*(1+'General Inputs'!K$17)*(1-U56)+'General Inputs'!#REF!,2)</f>
        <v>#REF!</v>
      </c>
      <c r="Q56" s="89" t="e">
        <f>ROUND(ROUND(P56,2)*(1+'General Inputs'!L$17)*(1-V56)+'General Inputs'!#REF!,2)</f>
        <v>#REF!</v>
      </c>
      <c r="R56" s="89" t="e">
        <f>ROUND(ROUND(Q56,2)*(1+'General Inputs'!M$17)*(1-W56)+'General Inputs'!#REF!,2)</f>
        <v>#REF!</v>
      </c>
      <c r="S56" s="89" t="e">
        <f>ROUND(ROUND(R56,2)*(1+'General Inputs'!N$17)*(1-X56)+'General Inputs'!#REF!,2)</f>
        <v>#REF!</v>
      </c>
      <c r="T56" s="90"/>
      <c r="U56" s="107">
        <f>IF($O56="",0,'General Inputs'!K$19)</f>
        <v>0</v>
      </c>
      <c r="V56" s="107">
        <f>IF($O56="",0,'General Inputs'!L$19)</f>
        <v>0</v>
      </c>
      <c r="W56" s="107">
        <f>IF($O56="",0,'General Inputs'!M$19)</f>
        <v>0</v>
      </c>
      <c r="X56" s="107">
        <f>IF($O56="",0,'General Inputs'!N$19)</f>
        <v>0</v>
      </c>
      <c r="Y56" s="26"/>
      <c r="Z56" s="26"/>
      <c r="AA56" s="26"/>
      <c r="AB56" s="26"/>
      <c r="AC56" s="26"/>
      <c r="AD56" s="26"/>
      <c r="AE56" s="26"/>
      <c r="AF56" s="107">
        <f>IF($O56="",0,'General Inputs'!U$19)</f>
        <v>0</v>
      </c>
      <c r="AG56" s="107">
        <f>IF($O56="",0,'General Inputs'!V$19)</f>
        <v>0</v>
      </c>
      <c r="AH56" s="107">
        <f>IF($O56="",0,'General Inputs'!W$19)</f>
        <v>0</v>
      </c>
      <c r="AI56" s="107">
        <f>IF($O56="",0,'General Inputs'!X$19)</f>
        <v>0</v>
      </c>
      <c r="AJ56" s="26"/>
      <c r="AK56" s="26"/>
      <c r="AL56" s="26"/>
      <c r="AM56" s="26"/>
      <c r="AN56" s="26"/>
      <c r="AO56" s="26"/>
      <c r="AP56" s="26"/>
    </row>
    <row r="57" spans="1:42" hidden="1" outlineLevel="1" x14ac:dyDescent="0.2">
      <c r="A57" s="26"/>
      <c r="B57" s="26"/>
      <c r="C57" s="86"/>
      <c r="D57" s="86"/>
      <c r="E57" s="43" t="s">
        <v>52</v>
      </c>
      <c r="F57" s="43"/>
      <c r="G57" s="50"/>
      <c r="H57" s="28"/>
      <c r="I57" s="87">
        <f t="shared" si="10"/>
        <v>0</v>
      </c>
      <c r="J57" s="87" t="e">
        <f t="shared" si="12"/>
        <v>#REF!</v>
      </c>
      <c r="K57" s="87" t="e">
        <f t="shared" si="13"/>
        <v>#REF!</v>
      </c>
      <c r="L57" s="87" t="e">
        <f t="shared" si="14"/>
        <v>#REF!</v>
      </c>
      <c r="M57" s="87" t="e">
        <f t="shared" si="11"/>
        <v>#REF!</v>
      </c>
      <c r="N57" s="28"/>
      <c r="O57" s="88"/>
      <c r="P57" s="89" t="e">
        <f>ROUND(ROUND(O57,2)*(1+'General Inputs'!K$17)*(1-U57)+'General Inputs'!#REF!,2)</f>
        <v>#REF!</v>
      </c>
      <c r="Q57" s="89" t="e">
        <f>ROUND(ROUND(P57,2)*(1+'General Inputs'!L$17)*(1-V57)+'General Inputs'!#REF!,2)</f>
        <v>#REF!</v>
      </c>
      <c r="R57" s="89" t="e">
        <f>ROUND(ROUND(Q57,2)*(1+'General Inputs'!M$17)*(1-W57)+'General Inputs'!#REF!,2)</f>
        <v>#REF!</v>
      </c>
      <c r="S57" s="89" t="e">
        <f>ROUND(ROUND(R57,2)*(1+'General Inputs'!N$17)*(1-X57)+'General Inputs'!#REF!,2)</f>
        <v>#REF!</v>
      </c>
      <c r="T57" s="90"/>
      <c r="U57" s="107">
        <f>IF($O57="",0,'General Inputs'!K$19)</f>
        <v>0</v>
      </c>
      <c r="V57" s="107">
        <f>IF($O57="",0,'General Inputs'!L$19)</f>
        <v>0</v>
      </c>
      <c r="W57" s="107">
        <f>IF($O57="",0,'General Inputs'!M$19)</f>
        <v>0</v>
      </c>
      <c r="X57" s="107">
        <f>IF($O57="",0,'General Inputs'!N$19)</f>
        <v>0</v>
      </c>
      <c r="Y57" s="26"/>
      <c r="Z57" s="26"/>
      <c r="AA57" s="26"/>
      <c r="AB57" s="26"/>
      <c r="AC57" s="26"/>
      <c r="AD57" s="26"/>
      <c r="AE57" s="26"/>
      <c r="AF57" s="107">
        <f>IF($O57="",0,'General Inputs'!U$19)</f>
        <v>0</v>
      </c>
      <c r="AG57" s="107">
        <f>IF($O57="",0,'General Inputs'!V$19)</f>
        <v>0</v>
      </c>
      <c r="AH57" s="107">
        <f>IF($O57="",0,'General Inputs'!W$19)</f>
        <v>0</v>
      </c>
      <c r="AI57" s="107">
        <f>IF($O57="",0,'General Inputs'!X$19)</f>
        <v>0</v>
      </c>
      <c r="AJ57" s="26"/>
      <c r="AK57" s="26"/>
      <c r="AL57" s="26"/>
      <c r="AM57" s="26"/>
      <c r="AN57" s="26"/>
      <c r="AO57" s="26"/>
      <c r="AP57" s="26"/>
    </row>
    <row r="58" spans="1:42" hidden="1" outlineLevel="1" x14ac:dyDescent="0.2">
      <c r="A58" s="26"/>
      <c r="B58" s="26"/>
      <c r="C58" s="86"/>
      <c r="D58" s="86"/>
      <c r="E58" s="43" t="s">
        <v>52</v>
      </c>
      <c r="F58" s="43"/>
      <c r="G58" s="50"/>
      <c r="H58" s="28"/>
      <c r="I58" s="87">
        <f t="shared" si="10"/>
        <v>0</v>
      </c>
      <c r="J58" s="87" t="e">
        <f t="shared" si="12"/>
        <v>#REF!</v>
      </c>
      <c r="K58" s="87" t="e">
        <f t="shared" si="13"/>
        <v>#REF!</v>
      </c>
      <c r="L58" s="87" t="e">
        <f t="shared" si="14"/>
        <v>#REF!</v>
      </c>
      <c r="M58" s="87" t="e">
        <f t="shared" si="11"/>
        <v>#REF!</v>
      </c>
      <c r="N58" s="28"/>
      <c r="O58" s="88"/>
      <c r="P58" s="89" t="e">
        <f>ROUND(ROUND(O58,2)*(1+'General Inputs'!K$17)*(1-U58)+'General Inputs'!#REF!,2)</f>
        <v>#REF!</v>
      </c>
      <c r="Q58" s="89" t="e">
        <f>ROUND(ROUND(P58,2)*(1+'General Inputs'!L$17)*(1-V58)+'General Inputs'!#REF!,2)</f>
        <v>#REF!</v>
      </c>
      <c r="R58" s="89" t="e">
        <f>ROUND(ROUND(Q58,2)*(1+'General Inputs'!M$17)*(1-W58)+'General Inputs'!#REF!,2)</f>
        <v>#REF!</v>
      </c>
      <c r="S58" s="89" t="e">
        <f>ROUND(ROUND(R58,2)*(1+'General Inputs'!N$17)*(1-X58)+'General Inputs'!#REF!,2)</f>
        <v>#REF!</v>
      </c>
      <c r="T58" s="90"/>
      <c r="U58" s="107">
        <f>IF($O58="",0,'General Inputs'!K$19)</f>
        <v>0</v>
      </c>
      <c r="V58" s="107">
        <f>IF($O58="",0,'General Inputs'!L$19)</f>
        <v>0</v>
      </c>
      <c r="W58" s="107">
        <f>IF($O58="",0,'General Inputs'!M$19)</f>
        <v>0</v>
      </c>
      <c r="X58" s="107">
        <f>IF($O58="",0,'General Inputs'!N$19)</f>
        <v>0</v>
      </c>
      <c r="Y58" s="26"/>
      <c r="Z58" s="26"/>
      <c r="AA58" s="26"/>
      <c r="AB58" s="26"/>
      <c r="AC58" s="26"/>
      <c r="AD58" s="26"/>
      <c r="AE58" s="26"/>
      <c r="AF58" s="107">
        <f>IF($O58="",0,'General Inputs'!U$19)</f>
        <v>0</v>
      </c>
      <c r="AG58" s="107">
        <f>IF($O58="",0,'General Inputs'!V$19)</f>
        <v>0</v>
      </c>
      <c r="AH58" s="107">
        <f>IF($O58="",0,'General Inputs'!W$19)</f>
        <v>0</v>
      </c>
      <c r="AI58" s="107">
        <f>IF($O58="",0,'General Inputs'!X$19)</f>
        <v>0</v>
      </c>
      <c r="AJ58" s="26"/>
      <c r="AK58" s="26"/>
      <c r="AL58" s="26"/>
      <c r="AM58" s="26"/>
      <c r="AN58" s="26"/>
      <c r="AO58" s="26"/>
      <c r="AP58" s="26"/>
    </row>
    <row r="59" spans="1:42" hidden="1" outlineLevel="1" x14ac:dyDescent="0.2">
      <c r="A59" s="26"/>
      <c r="B59" s="26"/>
      <c r="C59" s="86"/>
      <c r="D59" s="86"/>
      <c r="E59" s="43" t="s">
        <v>52</v>
      </c>
      <c r="F59" s="43"/>
      <c r="G59" s="50"/>
      <c r="H59" s="28"/>
      <c r="I59" s="87">
        <f t="shared" si="10"/>
        <v>0</v>
      </c>
      <c r="J59" s="87" t="e">
        <f t="shared" si="12"/>
        <v>#REF!</v>
      </c>
      <c r="K59" s="87" t="e">
        <f t="shared" si="13"/>
        <v>#REF!</v>
      </c>
      <c r="L59" s="87" t="e">
        <f t="shared" si="14"/>
        <v>#REF!</v>
      </c>
      <c r="M59" s="87" t="e">
        <f t="shared" si="11"/>
        <v>#REF!</v>
      </c>
      <c r="N59" s="28"/>
      <c r="O59" s="88"/>
      <c r="P59" s="89" t="e">
        <f>ROUND(ROUND(O59,2)*(1+'General Inputs'!K$17)*(1-U59)+'General Inputs'!#REF!,2)</f>
        <v>#REF!</v>
      </c>
      <c r="Q59" s="89" t="e">
        <f>ROUND(ROUND(P59,2)*(1+'General Inputs'!L$17)*(1-V59)+'General Inputs'!#REF!,2)</f>
        <v>#REF!</v>
      </c>
      <c r="R59" s="89" t="e">
        <f>ROUND(ROUND(Q59,2)*(1+'General Inputs'!M$17)*(1-W59)+'General Inputs'!#REF!,2)</f>
        <v>#REF!</v>
      </c>
      <c r="S59" s="89" t="e">
        <f>ROUND(ROUND(R59,2)*(1+'General Inputs'!N$17)*(1-X59)+'General Inputs'!#REF!,2)</f>
        <v>#REF!</v>
      </c>
      <c r="T59" s="90"/>
      <c r="U59" s="107">
        <f>IF($O59="",0,'General Inputs'!K$19)</f>
        <v>0</v>
      </c>
      <c r="V59" s="107">
        <f>IF($O59="",0,'General Inputs'!L$19)</f>
        <v>0</v>
      </c>
      <c r="W59" s="107">
        <f>IF($O59="",0,'General Inputs'!M$19)</f>
        <v>0</v>
      </c>
      <c r="X59" s="107">
        <f>IF($O59="",0,'General Inputs'!N$19)</f>
        <v>0</v>
      </c>
      <c r="Y59" s="26"/>
      <c r="Z59" s="26"/>
      <c r="AA59" s="26"/>
      <c r="AB59" s="26"/>
      <c r="AC59" s="26"/>
      <c r="AD59" s="26"/>
      <c r="AE59" s="26"/>
      <c r="AF59" s="107">
        <f>IF($O59="",0,'General Inputs'!U$19)</f>
        <v>0</v>
      </c>
      <c r="AG59" s="107">
        <f>IF($O59="",0,'General Inputs'!V$19)</f>
        <v>0</v>
      </c>
      <c r="AH59" s="107">
        <f>IF($O59="",0,'General Inputs'!W$19)</f>
        <v>0</v>
      </c>
      <c r="AI59" s="107">
        <f>IF($O59="",0,'General Inputs'!X$19)</f>
        <v>0</v>
      </c>
      <c r="AJ59" s="26"/>
      <c r="AK59" s="26"/>
      <c r="AL59" s="26"/>
      <c r="AM59" s="26"/>
      <c r="AN59" s="26"/>
      <c r="AO59" s="26"/>
      <c r="AP59" s="26"/>
    </row>
    <row r="60" spans="1:42" hidden="1" outlineLevel="1" x14ac:dyDescent="0.2">
      <c r="A60" s="26"/>
      <c r="B60" s="26"/>
      <c r="C60" s="86"/>
      <c r="D60" s="86"/>
      <c r="E60" s="43" t="s">
        <v>52</v>
      </c>
      <c r="F60" s="43"/>
      <c r="G60" s="50"/>
      <c r="H60" s="28"/>
      <c r="I60" s="87">
        <f t="shared" ref="I60:I123" si="15">O60</f>
        <v>0</v>
      </c>
      <c r="J60" s="87" t="e">
        <f t="shared" ref="J60:J123" si="16">P60</f>
        <v>#REF!</v>
      </c>
      <c r="K60" s="87" t="e">
        <f t="shared" ref="K60:K123" si="17">Q60</f>
        <v>#REF!</v>
      </c>
      <c r="L60" s="87" t="e">
        <f t="shared" ref="L60:L123" si="18">R60</f>
        <v>#REF!</v>
      </c>
      <c r="M60" s="87" t="e">
        <f t="shared" ref="M60:M123" si="19">S60</f>
        <v>#REF!</v>
      </c>
      <c r="N60" s="28"/>
      <c r="O60" s="88"/>
      <c r="P60" s="89" t="e">
        <f>ROUND(ROUND(O60,2)*(1+'General Inputs'!K$17)*(1-U60)+'General Inputs'!#REF!,2)</f>
        <v>#REF!</v>
      </c>
      <c r="Q60" s="89" t="e">
        <f>ROUND(ROUND(P60,2)*(1+'General Inputs'!L$17)*(1-V60)+'General Inputs'!#REF!,2)</f>
        <v>#REF!</v>
      </c>
      <c r="R60" s="89" t="e">
        <f>ROUND(ROUND(Q60,2)*(1+'General Inputs'!M$17)*(1-W60)+'General Inputs'!#REF!,2)</f>
        <v>#REF!</v>
      </c>
      <c r="S60" s="89" t="e">
        <f>ROUND(ROUND(R60,2)*(1+'General Inputs'!N$17)*(1-X60)+'General Inputs'!#REF!,2)</f>
        <v>#REF!</v>
      </c>
      <c r="T60" s="90"/>
      <c r="U60" s="107">
        <f>IF($O60="",0,'General Inputs'!K$19)</f>
        <v>0</v>
      </c>
      <c r="V60" s="107">
        <f>IF($O60="",0,'General Inputs'!L$19)</f>
        <v>0</v>
      </c>
      <c r="W60" s="107">
        <f>IF($O60="",0,'General Inputs'!M$19)</f>
        <v>0</v>
      </c>
      <c r="X60" s="107">
        <f>IF($O60="",0,'General Inputs'!N$19)</f>
        <v>0</v>
      </c>
      <c r="Y60" s="26"/>
      <c r="Z60" s="26"/>
      <c r="AA60" s="26"/>
      <c r="AB60" s="26"/>
      <c r="AC60" s="26"/>
      <c r="AD60" s="26"/>
      <c r="AE60" s="26"/>
      <c r="AF60" s="107">
        <f>IF($O60="",0,'General Inputs'!U$19)</f>
        <v>0</v>
      </c>
      <c r="AG60" s="107">
        <f>IF($O60="",0,'General Inputs'!V$19)</f>
        <v>0</v>
      </c>
      <c r="AH60" s="107">
        <f>IF($O60="",0,'General Inputs'!W$19)</f>
        <v>0</v>
      </c>
      <c r="AI60" s="107">
        <f>IF($O60="",0,'General Inputs'!X$19)</f>
        <v>0</v>
      </c>
      <c r="AJ60" s="26"/>
      <c r="AK60" s="26"/>
      <c r="AL60" s="26"/>
      <c r="AM60" s="26"/>
      <c r="AN60" s="26"/>
      <c r="AO60" s="26"/>
      <c r="AP60" s="26"/>
    </row>
    <row r="61" spans="1:42" hidden="1" outlineLevel="1" x14ac:dyDescent="0.2">
      <c r="A61" s="26"/>
      <c r="B61" s="26"/>
      <c r="C61" s="86"/>
      <c r="D61" s="86"/>
      <c r="E61" s="43" t="s">
        <v>52</v>
      </c>
      <c r="F61" s="43"/>
      <c r="G61" s="50"/>
      <c r="H61" s="28"/>
      <c r="I61" s="87">
        <f t="shared" si="15"/>
        <v>0</v>
      </c>
      <c r="J61" s="87" t="e">
        <f t="shared" si="16"/>
        <v>#REF!</v>
      </c>
      <c r="K61" s="87" t="e">
        <f t="shared" si="17"/>
        <v>#REF!</v>
      </c>
      <c r="L61" s="87" t="e">
        <f t="shared" si="18"/>
        <v>#REF!</v>
      </c>
      <c r="M61" s="87" t="e">
        <f t="shared" si="19"/>
        <v>#REF!</v>
      </c>
      <c r="N61" s="28"/>
      <c r="O61" s="88"/>
      <c r="P61" s="89" t="e">
        <f>ROUND(ROUND(O61,2)*(1+'General Inputs'!K$17)*(1-U61)+'General Inputs'!#REF!,2)</f>
        <v>#REF!</v>
      </c>
      <c r="Q61" s="89" t="e">
        <f>ROUND(ROUND(P61,2)*(1+'General Inputs'!L$17)*(1-V61)+'General Inputs'!#REF!,2)</f>
        <v>#REF!</v>
      </c>
      <c r="R61" s="89" t="e">
        <f>ROUND(ROUND(Q61,2)*(1+'General Inputs'!M$17)*(1-W61)+'General Inputs'!#REF!,2)</f>
        <v>#REF!</v>
      </c>
      <c r="S61" s="89" t="e">
        <f>ROUND(ROUND(R61,2)*(1+'General Inputs'!N$17)*(1-X61)+'General Inputs'!#REF!,2)</f>
        <v>#REF!</v>
      </c>
      <c r="T61" s="90"/>
      <c r="U61" s="107">
        <f>IF($O61="",0,'General Inputs'!K$19)</f>
        <v>0</v>
      </c>
      <c r="V61" s="107">
        <f>IF($O61="",0,'General Inputs'!L$19)</f>
        <v>0</v>
      </c>
      <c r="W61" s="107">
        <f>IF($O61="",0,'General Inputs'!M$19)</f>
        <v>0</v>
      </c>
      <c r="X61" s="107">
        <f>IF($O61="",0,'General Inputs'!N$19)</f>
        <v>0</v>
      </c>
      <c r="Y61" s="26"/>
      <c r="Z61" s="26"/>
      <c r="AA61" s="26"/>
      <c r="AB61" s="26"/>
      <c r="AC61" s="26"/>
      <c r="AD61" s="26"/>
      <c r="AE61" s="26"/>
      <c r="AF61" s="107">
        <f>IF($O61="",0,'General Inputs'!U$19)</f>
        <v>0</v>
      </c>
      <c r="AG61" s="107">
        <f>IF($O61="",0,'General Inputs'!V$19)</f>
        <v>0</v>
      </c>
      <c r="AH61" s="107">
        <f>IF($O61="",0,'General Inputs'!W$19)</f>
        <v>0</v>
      </c>
      <c r="AI61" s="107">
        <f>IF($O61="",0,'General Inputs'!X$19)</f>
        <v>0</v>
      </c>
      <c r="AJ61" s="26"/>
      <c r="AK61" s="26"/>
      <c r="AL61" s="26"/>
      <c r="AM61" s="26"/>
      <c r="AN61" s="26"/>
      <c r="AO61" s="26"/>
      <c r="AP61" s="26"/>
    </row>
    <row r="62" spans="1:42" hidden="1" outlineLevel="1" x14ac:dyDescent="0.2">
      <c r="A62" s="26"/>
      <c r="B62" s="26"/>
      <c r="C62" s="86"/>
      <c r="D62" s="86"/>
      <c r="E62" s="43" t="s">
        <v>52</v>
      </c>
      <c r="F62" s="43"/>
      <c r="G62" s="50"/>
      <c r="H62" s="28"/>
      <c r="I62" s="87">
        <f t="shared" si="15"/>
        <v>0</v>
      </c>
      <c r="J62" s="87" t="e">
        <f t="shared" si="16"/>
        <v>#REF!</v>
      </c>
      <c r="K62" s="87" t="e">
        <f t="shared" si="17"/>
        <v>#REF!</v>
      </c>
      <c r="L62" s="87" t="e">
        <f t="shared" si="18"/>
        <v>#REF!</v>
      </c>
      <c r="M62" s="87" t="e">
        <f t="shared" si="19"/>
        <v>#REF!</v>
      </c>
      <c r="N62" s="28"/>
      <c r="O62" s="88"/>
      <c r="P62" s="89" t="e">
        <f>ROUND(ROUND(O62,2)*(1+'General Inputs'!K$17)*(1-U62)+'General Inputs'!#REF!,2)</f>
        <v>#REF!</v>
      </c>
      <c r="Q62" s="89" t="e">
        <f>ROUND(ROUND(P62,2)*(1+'General Inputs'!L$17)*(1-V62)+'General Inputs'!#REF!,2)</f>
        <v>#REF!</v>
      </c>
      <c r="R62" s="89" t="e">
        <f>ROUND(ROUND(Q62,2)*(1+'General Inputs'!M$17)*(1-W62)+'General Inputs'!#REF!,2)</f>
        <v>#REF!</v>
      </c>
      <c r="S62" s="89" t="e">
        <f>ROUND(ROUND(R62,2)*(1+'General Inputs'!N$17)*(1-X62)+'General Inputs'!#REF!,2)</f>
        <v>#REF!</v>
      </c>
      <c r="T62" s="90"/>
      <c r="U62" s="107">
        <f>IF($O62="",0,'General Inputs'!K$19)</f>
        <v>0</v>
      </c>
      <c r="V62" s="107">
        <f>IF($O62="",0,'General Inputs'!L$19)</f>
        <v>0</v>
      </c>
      <c r="W62" s="107">
        <f>IF($O62="",0,'General Inputs'!M$19)</f>
        <v>0</v>
      </c>
      <c r="X62" s="107">
        <f>IF($O62="",0,'General Inputs'!N$19)</f>
        <v>0</v>
      </c>
      <c r="Y62" s="26"/>
      <c r="Z62" s="26"/>
      <c r="AA62" s="26"/>
      <c r="AB62" s="26"/>
      <c r="AC62" s="26"/>
      <c r="AD62" s="26"/>
      <c r="AE62" s="26"/>
      <c r="AF62" s="107">
        <f>IF($O62="",0,'General Inputs'!U$19)</f>
        <v>0</v>
      </c>
      <c r="AG62" s="107">
        <f>IF($O62="",0,'General Inputs'!V$19)</f>
        <v>0</v>
      </c>
      <c r="AH62" s="107">
        <f>IF($O62="",0,'General Inputs'!W$19)</f>
        <v>0</v>
      </c>
      <c r="AI62" s="107">
        <f>IF($O62="",0,'General Inputs'!X$19)</f>
        <v>0</v>
      </c>
      <c r="AJ62" s="26"/>
      <c r="AK62" s="26"/>
      <c r="AL62" s="26"/>
      <c r="AM62" s="26"/>
      <c r="AN62" s="26"/>
      <c r="AO62" s="26"/>
      <c r="AP62" s="26"/>
    </row>
    <row r="63" spans="1:42" hidden="1" outlineLevel="1" x14ac:dyDescent="0.2">
      <c r="A63" s="26"/>
      <c r="B63" s="26"/>
      <c r="C63" s="86"/>
      <c r="D63" s="86"/>
      <c r="E63" s="43" t="s">
        <v>52</v>
      </c>
      <c r="F63" s="43"/>
      <c r="G63" s="50"/>
      <c r="H63" s="28"/>
      <c r="I63" s="87">
        <f t="shared" si="15"/>
        <v>0</v>
      </c>
      <c r="J63" s="87" t="e">
        <f t="shared" si="16"/>
        <v>#REF!</v>
      </c>
      <c r="K63" s="87" t="e">
        <f t="shared" si="17"/>
        <v>#REF!</v>
      </c>
      <c r="L63" s="87" t="e">
        <f t="shared" si="18"/>
        <v>#REF!</v>
      </c>
      <c r="M63" s="87" t="e">
        <f t="shared" si="19"/>
        <v>#REF!</v>
      </c>
      <c r="N63" s="28"/>
      <c r="O63" s="88"/>
      <c r="P63" s="89" t="e">
        <f>ROUND(ROUND(O63,2)*(1+'General Inputs'!K$17)*(1-U63)+'General Inputs'!#REF!,2)</f>
        <v>#REF!</v>
      </c>
      <c r="Q63" s="89" t="e">
        <f>ROUND(ROUND(P63,2)*(1+'General Inputs'!L$17)*(1-V63)+'General Inputs'!#REF!,2)</f>
        <v>#REF!</v>
      </c>
      <c r="R63" s="89" t="e">
        <f>ROUND(ROUND(Q63,2)*(1+'General Inputs'!M$17)*(1-W63)+'General Inputs'!#REF!,2)</f>
        <v>#REF!</v>
      </c>
      <c r="S63" s="89" t="e">
        <f>ROUND(ROUND(R63,2)*(1+'General Inputs'!N$17)*(1-X63)+'General Inputs'!#REF!,2)</f>
        <v>#REF!</v>
      </c>
      <c r="T63" s="90"/>
      <c r="U63" s="107">
        <f>IF($O63="",0,'General Inputs'!K$19)</f>
        <v>0</v>
      </c>
      <c r="V63" s="107">
        <f>IF($O63="",0,'General Inputs'!L$19)</f>
        <v>0</v>
      </c>
      <c r="W63" s="107">
        <f>IF($O63="",0,'General Inputs'!M$19)</f>
        <v>0</v>
      </c>
      <c r="X63" s="107">
        <f>IF($O63="",0,'General Inputs'!N$19)</f>
        <v>0</v>
      </c>
      <c r="Y63" s="26"/>
      <c r="Z63" s="26"/>
      <c r="AA63" s="26"/>
      <c r="AB63" s="26"/>
      <c r="AC63" s="26"/>
      <c r="AD63" s="26"/>
      <c r="AE63" s="26"/>
      <c r="AF63" s="107">
        <f>IF($O63="",0,'General Inputs'!U$19)</f>
        <v>0</v>
      </c>
      <c r="AG63" s="107">
        <f>IF($O63="",0,'General Inputs'!V$19)</f>
        <v>0</v>
      </c>
      <c r="AH63" s="107">
        <f>IF($O63="",0,'General Inputs'!W$19)</f>
        <v>0</v>
      </c>
      <c r="AI63" s="107">
        <f>IF($O63="",0,'General Inputs'!X$19)</f>
        <v>0</v>
      </c>
      <c r="AJ63" s="26"/>
      <c r="AK63" s="26"/>
      <c r="AL63" s="26"/>
      <c r="AM63" s="26"/>
      <c r="AN63" s="26"/>
      <c r="AO63" s="26"/>
      <c r="AP63" s="26"/>
    </row>
    <row r="64" spans="1:42" hidden="1" outlineLevel="1" x14ac:dyDescent="0.2">
      <c r="A64" s="26"/>
      <c r="B64" s="26"/>
      <c r="C64" s="86"/>
      <c r="D64" s="86"/>
      <c r="E64" s="43" t="s">
        <v>52</v>
      </c>
      <c r="F64" s="43"/>
      <c r="G64" s="50"/>
      <c r="H64" s="28"/>
      <c r="I64" s="87">
        <f t="shared" si="15"/>
        <v>0</v>
      </c>
      <c r="J64" s="87" t="e">
        <f t="shared" si="16"/>
        <v>#REF!</v>
      </c>
      <c r="K64" s="87" t="e">
        <f t="shared" si="17"/>
        <v>#REF!</v>
      </c>
      <c r="L64" s="87" t="e">
        <f t="shared" si="18"/>
        <v>#REF!</v>
      </c>
      <c r="M64" s="87" t="e">
        <f t="shared" si="19"/>
        <v>#REF!</v>
      </c>
      <c r="N64" s="28"/>
      <c r="O64" s="88"/>
      <c r="P64" s="89" t="e">
        <f>ROUND(ROUND(O64,2)*(1+'General Inputs'!K$17)*(1-U64)+'General Inputs'!#REF!,2)</f>
        <v>#REF!</v>
      </c>
      <c r="Q64" s="89" t="e">
        <f>ROUND(ROUND(P64,2)*(1+'General Inputs'!L$17)*(1-V64)+'General Inputs'!#REF!,2)</f>
        <v>#REF!</v>
      </c>
      <c r="R64" s="89" t="e">
        <f>ROUND(ROUND(Q64,2)*(1+'General Inputs'!M$17)*(1-W64)+'General Inputs'!#REF!,2)</f>
        <v>#REF!</v>
      </c>
      <c r="S64" s="89" t="e">
        <f>ROUND(ROUND(R64,2)*(1+'General Inputs'!N$17)*(1-X64)+'General Inputs'!#REF!,2)</f>
        <v>#REF!</v>
      </c>
      <c r="T64" s="90"/>
      <c r="U64" s="107">
        <f>IF($O64="",0,'General Inputs'!K$19)</f>
        <v>0</v>
      </c>
      <c r="V64" s="107">
        <f>IF($O64="",0,'General Inputs'!L$19)</f>
        <v>0</v>
      </c>
      <c r="W64" s="107">
        <f>IF($O64="",0,'General Inputs'!M$19)</f>
        <v>0</v>
      </c>
      <c r="X64" s="107">
        <f>IF($O64="",0,'General Inputs'!N$19)</f>
        <v>0</v>
      </c>
      <c r="Y64" s="26"/>
      <c r="Z64" s="26"/>
      <c r="AA64" s="26"/>
      <c r="AB64" s="26"/>
      <c r="AC64" s="26"/>
      <c r="AD64" s="26"/>
      <c r="AE64" s="26"/>
      <c r="AF64" s="107">
        <f>IF($O64="",0,'General Inputs'!U$19)</f>
        <v>0</v>
      </c>
      <c r="AG64" s="107">
        <f>IF($O64="",0,'General Inputs'!V$19)</f>
        <v>0</v>
      </c>
      <c r="AH64" s="107">
        <f>IF($O64="",0,'General Inputs'!W$19)</f>
        <v>0</v>
      </c>
      <c r="AI64" s="107">
        <f>IF($O64="",0,'General Inputs'!X$19)</f>
        <v>0</v>
      </c>
      <c r="AJ64" s="26"/>
      <c r="AK64" s="26"/>
      <c r="AL64" s="26"/>
      <c r="AM64" s="26"/>
      <c r="AN64" s="26"/>
      <c r="AO64" s="26"/>
      <c r="AP64" s="26"/>
    </row>
    <row r="65" spans="1:42" hidden="1" outlineLevel="1" x14ac:dyDescent="0.2">
      <c r="A65" s="26"/>
      <c r="B65" s="26"/>
      <c r="C65" s="86"/>
      <c r="D65" s="86"/>
      <c r="E65" s="43" t="s">
        <v>52</v>
      </c>
      <c r="F65" s="43"/>
      <c r="G65" s="50"/>
      <c r="H65" s="28"/>
      <c r="I65" s="87">
        <f t="shared" si="15"/>
        <v>0</v>
      </c>
      <c r="J65" s="87" t="e">
        <f t="shared" si="16"/>
        <v>#REF!</v>
      </c>
      <c r="K65" s="87" t="e">
        <f t="shared" si="17"/>
        <v>#REF!</v>
      </c>
      <c r="L65" s="87" t="e">
        <f t="shared" si="18"/>
        <v>#REF!</v>
      </c>
      <c r="M65" s="87" t="e">
        <f t="shared" si="19"/>
        <v>#REF!</v>
      </c>
      <c r="N65" s="28"/>
      <c r="O65" s="88"/>
      <c r="P65" s="89" t="e">
        <f>ROUND(ROUND(O65,2)*(1+'General Inputs'!K$17)*(1-U65)+'General Inputs'!#REF!,2)</f>
        <v>#REF!</v>
      </c>
      <c r="Q65" s="89" t="e">
        <f>ROUND(ROUND(P65,2)*(1+'General Inputs'!L$17)*(1-V65)+'General Inputs'!#REF!,2)</f>
        <v>#REF!</v>
      </c>
      <c r="R65" s="89" t="e">
        <f>ROUND(ROUND(Q65,2)*(1+'General Inputs'!M$17)*(1-W65)+'General Inputs'!#REF!,2)</f>
        <v>#REF!</v>
      </c>
      <c r="S65" s="89" t="e">
        <f>ROUND(ROUND(R65,2)*(1+'General Inputs'!N$17)*(1-X65)+'General Inputs'!#REF!,2)</f>
        <v>#REF!</v>
      </c>
      <c r="T65" s="90"/>
      <c r="U65" s="107">
        <f>IF($O65="",0,'General Inputs'!K$19)</f>
        <v>0</v>
      </c>
      <c r="V65" s="107">
        <f>IF($O65="",0,'General Inputs'!L$19)</f>
        <v>0</v>
      </c>
      <c r="W65" s="107">
        <f>IF($O65="",0,'General Inputs'!M$19)</f>
        <v>0</v>
      </c>
      <c r="X65" s="107">
        <f>IF($O65="",0,'General Inputs'!N$19)</f>
        <v>0</v>
      </c>
      <c r="Y65" s="26"/>
      <c r="Z65" s="26"/>
      <c r="AA65" s="26"/>
      <c r="AB65" s="26"/>
      <c r="AC65" s="26"/>
      <c r="AD65" s="26"/>
      <c r="AE65" s="26"/>
      <c r="AF65" s="107">
        <f>IF($O65="",0,'General Inputs'!U$19)</f>
        <v>0</v>
      </c>
      <c r="AG65" s="107">
        <f>IF($O65="",0,'General Inputs'!V$19)</f>
        <v>0</v>
      </c>
      <c r="AH65" s="107">
        <f>IF($O65="",0,'General Inputs'!W$19)</f>
        <v>0</v>
      </c>
      <c r="AI65" s="107">
        <f>IF($O65="",0,'General Inputs'!X$19)</f>
        <v>0</v>
      </c>
      <c r="AJ65" s="26"/>
      <c r="AK65" s="26"/>
      <c r="AL65" s="26"/>
      <c r="AM65" s="26"/>
      <c r="AN65" s="26"/>
      <c r="AO65" s="26"/>
      <c r="AP65" s="26"/>
    </row>
    <row r="66" spans="1:42" hidden="1" outlineLevel="1" x14ac:dyDescent="0.2">
      <c r="A66" s="26"/>
      <c r="B66" s="26"/>
      <c r="C66" s="86"/>
      <c r="D66" s="86"/>
      <c r="E66" s="43" t="s">
        <v>52</v>
      </c>
      <c r="F66" s="43"/>
      <c r="G66" s="50"/>
      <c r="H66" s="28"/>
      <c r="I66" s="87">
        <f t="shared" si="15"/>
        <v>0</v>
      </c>
      <c r="J66" s="87" t="e">
        <f t="shared" si="16"/>
        <v>#REF!</v>
      </c>
      <c r="K66" s="87" t="e">
        <f t="shared" si="17"/>
        <v>#REF!</v>
      </c>
      <c r="L66" s="87" t="e">
        <f t="shared" si="18"/>
        <v>#REF!</v>
      </c>
      <c r="M66" s="87" t="e">
        <f t="shared" si="19"/>
        <v>#REF!</v>
      </c>
      <c r="N66" s="28"/>
      <c r="O66" s="88"/>
      <c r="P66" s="89" t="e">
        <f>ROUND(ROUND(O66,2)*(1+'General Inputs'!K$17)*(1-U66)+'General Inputs'!#REF!,2)</f>
        <v>#REF!</v>
      </c>
      <c r="Q66" s="89" t="e">
        <f>ROUND(ROUND(P66,2)*(1+'General Inputs'!L$17)*(1-V66)+'General Inputs'!#REF!,2)</f>
        <v>#REF!</v>
      </c>
      <c r="R66" s="89" t="e">
        <f>ROUND(ROUND(Q66,2)*(1+'General Inputs'!M$17)*(1-W66)+'General Inputs'!#REF!,2)</f>
        <v>#REF!</v>
      </c>
      <c r="S66" s="89" t="e">
        <f>ROUND(ROUND(R66,2)*(1+'General Inputs'!N$17)*(1-X66)+'General Inputs'!#REF!,2)</f>
        <v>#REF!</v>
      </c>
      <c r="T66" s="90"/>
      <c r="U66" s="107">
        <f>IF($O66="",0,'General Inputs'!K$19)</f>
        <v>0</v>
      </c>
      <c r="V66" s="107">
        <f>IF($O66="",0,'General Inputs'!L$19)</f>
        <v>0</v>
      </c>
      <c r="W66" s="107">
        <f>IF($O66="",0,'General Inputs'!M$19)</f>
        <v>0</v>
      </c>
      <c r="X66" s="107">
        <f>IF($O66="",0,'General Inputs'!N$19)</f>
        <v>0</v>
      </c>
      <c r="Y66" s="26"/>
      <c r="Z66" s="26"/>
      <c r="AA66" s="26"/>
      <c r="AB66" s="26"/>
      <c r="AC66" s="26"/>
      <c r="AD66" s="26"/>
      <c r="AE66" s="26"/>
      <c r="AF66" s="107">
        <f>IF($O66="",0,'General Inputs'!U$19)</f>
        <v>0</v>
      </c>
      <c r="AG66" s="107">
        <f>IF($O66="",0,'General Inputs'!V$19)</f>
        <v>0</v>
      </c>
      <c r="AH66" s="107">
        <f>IF($O66="",0,'General Inputs'!W$19)</f>
        <v>0</v>
      </c>
      <c r="AI66" s="107">
        <f>IF($O66="",0,'General Inputs'!X$19)</f>
        <v>0</v>
      </c>
      <c r="AJ66" s="26"/>
      <c r="AK66" s="26"/>
      <c r="AL66" s="26"/>
      <c r="AM66" s="26"/>
      <c r="AN66" s="26"/>
      <c r="AO66" s="26"/>
      <c r="AP66" s="26"/>
    </row>
    <row r="67" spans="1:42" hidden="1" outlineLevel="1" x14ac:dyDescent="0.2">
      <c r="A67" s="26"/>
      <c r="B67" s="26"/>
      <c r="C67" s="86"/>
      <c r="D67" s="86"/>
      <c r="E67" s="43" t="s">
        <v>52</v>
      </c>
      <c r="F67" s="43"/>
      <c r="G67" s="50"/>
      <c r="H67" s="28"/>
      <c r="I67" s="87">
        <f t="shared" si="15"/>
        <v>0</v>
      </c>
      <c r="J67" s="87" t="e">
        <f t="shared" si="16"/>
        <v>#REF!</v>
      </c>
      <c r="K67" s="87" t="e">
        <f t="shared" si="17"/>
        <v>#REF!</v>
      </c>
      <c r="L67" s="87" t="e">
        <f t="shared" si="18"/>
        <v>#REF!</v>
      </c>
      <c r="M67" s="87" t="e">
        <f t="shared" si="19"/>
        <v>#REF!</v>
      </c>
      <c r="N67" s="28"/>
      <c r="O67" s="88"/>
      <c r="P67" s="89" t="e">
        <f>ROUND(ROUND(O67,2)*(1+'General Inputs'!K$17)*(1-U67)+'General Inputs'!#REF!,2)</f>
        <v>#REF!</v>
      </c>
      <c r="Q67" s="89" t="e">
        <f>ROUND(ROUND(P67,2)*(1+'General Inputs'!L$17)*(1-V67)+'General Inputs'!#REF!,2)</f>
        <v>#REF!</v>
      </c>
      <c r="R67" s="89" t="e">
        <f>ROUND(ROUND(Q67,2)*(1+'General Inputs'!M$17)*(1-W67)+'General Inputs'!#REF!,2)</f>
        <v>#REF!</v>
      </c>
      <c r="S67" s="89" t="e">
        <f>ROUND(ROUND(R67,2)*(1+'General Inputs'!N$17)*(1-X67)+'General Inputs'!#REF!,2)</f>
        <v>#REF!</v>
      </c>
      <c r="T67" s="90"/>
      <c r="U67" s="107">
        <f>IF($O67="",0,'General Inputs'!K$19)</f>
        <v>0</v>
      </c>
      <c r="V67" s="107">
        <f>IF($O67="",0,'General Inputs'!L$19)</f>
        <v>0</v>
      </c>
      <c r="W67" s="107">
        <f>IF($O67="",0,'General Inputs'!M$19)</f>
        <v>0</v>
      </c>
      <c r="X67" s="107">
        <f>IF($O67="",0,'General Inputs'!N$19)</f>
        <v>0</v>
      </c>
      <c r="Y67" s="26"/>
      <c r="Z67" s="26"/>
      <c r="AA67" s="26"/>
      <c r="AB67" s="26"/>
      <c r="AC67" s="26"/>
      <c r="AD67" s="26"/>
      <c r="AE67" s="26"/>
      <c r="AF67" s="107">
        <f>IF($O67="",0,'General Inputs'!U$19)</f>
        <v>0</v>
      </c>
      <c r="AG67" s="107">
        <f>IF($O67="",0,'General Inputs'!V$19)</f>
        <v>0</v>
      </c>
      <c r="AH67" s="107">
        <f>IF($O67="",0,'General Inputs'!W$19)</f>
        <v>0</v>
      </c>
      <c r="AI67" s="107">
        <f>IF($O67="",0,'General Inputs'!X$19)</f>
        <v>0</v>
      </c>
      <c r="AJ67" s="26"/>
      <c r="AK67" s="26"/>
      <c r="AL67" s="26"/>
      <c r="AM67" s="26"/>
      <c r="AN67" s="26"/>
      <c r="AO67" s="26"/>
      <c r="AP67" s="26"/>
    </row>
    <row r="68" spans="1:42" hidden="1" outlineLevel="1" x14ac:dyDescent="0.2">
      <c r="A68" s="26"/>
      <c r="B68" s="26"/>
      <c r="C68" s="86"/>
      <c r="D68" s="86"/>
      <c r="E68" s="43" t="s">
        <v>52</v>
      </c>
      <c r="F68" s="43"/>
      <c r="G68" s="50"/>
      <c r="H68" s="28"/>
      <c r="I68" s="87">
        <f t="shared" si="15"/>
        <v>0</v>
      </c>
      <c r="J68" s="87" t="e">
        <f t="shared" si="16"/>
        <v>#REF!</v>
      </c>
      <c r="K68" s="87" t="e">
        <f t="shared" si="17"/>
        <v>#REF!</v>
      </c>
      <c r="L68" s="87" t="e">
        <f t="shared" si="18"/>
        <v>#REF!</v>
      </c>
      <c r="M68" s="87" t="e">
        <f t="shared" si="19"/>
        <v>#REF!</v>
      </c>
      <c r="N68" s="28"/>
      <c r="O68" s="88"/>
      <c r="P68" s="89" t="e">
        <f>ROUND(ROUND(O68,2)*(1+'General Inputs'!K$17)*(1-U68)+'General Inputs'!#REF!,2)</f>
        <v>#REF!</v>
      </c>
      <c r="Q68" s="89" t="e">
        <f>ROUND(ROUND(P68,2)*(1+'General Inputs'!L$17)*(1-V68)+'General Inputs'!#REF!,2)</f>
        <v>#REF!</v>
      </c>
      <c r="R68" s="89" t="e">
        <f>ROUND(ROUND(Q68,2)*(1+'General Inputs'!M$17)*(1-W68)+'General Inputs'!#REF!,2)</f>
        <v>#REF!</v>
      </c>
      <c r="S68" s="89" t="e">
        <f>ROUND(ROUND(R68,2)*(1+'General Inputs'!N$17)*(1-X68)+'General Inputs'!#REF!,2)</f>
        <v>#REF!</v>
      </c>
      <c r="T68" s="90"/>
      <c r="U68" s="107">
        <f>IF($O68="",0,'General Inputs'!K$19)</f>
        <v>0</v>
      </c>
      <c r="V68" s="107">
        <f>IF($O68="",0,'General Inputs'!L$19)</f>
        <v>0</v>
      </c>
      <c r="W68" s="107">
        <f>IF($O68="",0,'General Inputs'!M$19)</f>
        <v>0</v>
      </c>
      <c r="X68" s="107">
        <f>IF($O68="",0,'General Inputs'!N$19)</f>
        <v>0</v>
      </c>
      <c r="Y68" s="26"/>
      <c r="Z68" s="26"/>
      <c r="AA68" s="26"/>
      <c r="AB68" s="26"/>
      <c r="AC68" s="26"/>
      <c r="AD68" s="26"/>
      <c r="AE68" s="26"/>
      <c r="AF68" s="107">
        <f>IF($O68="",0,'General Inputs'!U$19)</f>
        <v>0</v>
      </c>
      <c r="AG68" s="107">
        <f>IF($O68="",0,'General Inputs'!V$19)</f>
        <v>0</v>
      </c>
      <c r="AH68" s="107">
        <f>IF($O68="",0,'General Inputs'!W$19)</f>
        <v>0</v>
      </c>
      <c r="AI68" s="107">
        <f>IF($O68="",0,'General Inputs'!X$19)</f>
        <v>0</v>
      </c>
      <c r="AJ68" s="26"/>
      <c r="AK68" s="26"/>
      <c r="AL68" s="26"/>
      <c r="AM68" s="26"/>
      <c r="AN68" s="26"/>
      <c r="AO68" s="26"/>
      <c r="AP68" s="26"/>
    </row>
    <row r="69" spans="1:42" hidden="1" outlineLevel="1" x14ac:dyDescent="0.2">
      <c r="A69" s="26"/>
      <c r="B69" s="26"/>
      <c r="C69" s="86"/>
      <c r="D69" s="86"/>
      <c r="E69" s="43" t="s">
        <v>52</v>
      </c>
      <c r="F69" s="43"/>
      <c r="G69" s="50"/>
      <c r="H69" s="28"/>
      <c r="I69" s="87">
        <f t="shared" si="15"/>
        <v>0</v>
      </c>
      <c r="J69" s="87" t="e">
        <f t="shared" si="16"/>
        <v>#REF!</v>
      </c>
      <c r="K69" s="87" t="e">
        <f t="shared" si="17"/>
        <v>#REF!</v>
      </c>
      <c r="L69" s="87" t="e">
        <f t="shared" si="18"/>
        <v>#REF!</v>
      </c>
      <c r="M69" s="87" t="e">
        <f t="shared" si="19"/>
        <v>#REF!</v>
      </c>
      <c r="N69" s="28"/>
      <c r="O69" s="88"/>
      <c r="P69" s="89" t="e">
        <f>ROUND(ROUND(O69,2)*(1+'General Inputs'!K$17)*(1-U69)+'General Inputs'!#REF!,2)</f>
        <v>#REF!</v>
      </c>
      <c r="Q69" s="89" t="e">
        <f>ROUND(ROUND(P69,2)*(1+'General Inputs'!L$17)*(1-V69)+'General Inputs'!#REF!,2)</f>
        <v>#REF!</v>
      </c>
      <c r="R69" s="89" t="e">
        <f>ROUND(ROUND(Q69,2)*(1+'General Inputs'!M$17)*(1-W69)+'General Inputs'!#REF!,2)</f>
        <v>#REF!</v>
      </c>
      <c r="S69" s="89" t="e">
        <f>ROUND(ROUND(R69,2)*(1+'General Inputs'!N$17)*(1-X69)+'General Inputs'!#REF!,2)</f>
        <v>#REF!</v>
      </c>
      <c r="T69" s="90"/>
      <c r="U69" s="107">
        <f>IF($O69="",0,'General Inputs'!K$19)</f>
        <v>0</v>
      </c>
      <c r="V69" s="107">
        <f>IF($O69="",0,'General Inputs'!L$19)</f>
        <v>0</v>
      </c>
      <c r="W69" s="107">
        <f>IF($O69="",0,'General Inputs'!M$19)</f>
        <v>0</v>
      </c>
      <c r="X69" s="107">
        <f>IF($O69="",0,'General Inputs'!N$19)</f>
        <v>0</v>
      </c>
      <c r="Y69" s="26"/>
      <c r="Z69" s="26"/>
      <c r="AA69" s="26"/>
      <c r="AB69" s="26"/>
      <c r="AC69" s="26"/>
      <c r="AD69" s="26"/>
      <c r="AE69" s="26"/>
      <c r="AF69" s="107">
        <f>IF($O69="",0,'General Inputs'!U$19)</f>
        <v>0</v>
      </c>
      <c r="AG69" s="107">
        <f>IF($O69="",0,'General Inputs'!V$19)</f>
        <v>0</v>
      </c>
      <c r="AH69" s="107">
        <f>IF($O69="",0,'General Inputs'!W$19)</f>
        <v>0</v>
      </c>
      <c r="AI69" s="107">
        <f>IF($O69="",0,'General Inputs'!X$19)</f>
        <v>0</v>
      </c>
      <c r="AJ69" s="26"/>
      <c r="AK69" s="26"/>
      <c r="AL69" s="26"/>
      <c r="AM69" s="26"/>
      <c r="AN69" s="26"/>
      <c r="AO69" s="26"/>
      <c r="AP69" s="26"/>
    </row>
    <row r="70" spans="1:42" hidden="1" outlineLevel="1" x14ac:dyDescent="0.2">
      <c r="A70" s="26"/>
      <c r="B70" s="26"/>
      <c r="C70" s="86"/>
      <c r="D70" s="86"/>
      <c r="E70" s="43" t="s">
        <v>52</v>
      </c>
      <c r="F70" s="43"/>
      <c r="G70" s="50"/>
      <c r="H70" s="28"/>
      <c r="I70" s="87">
        <f t="shared" si="15"/>
        <v>0</v>
      </c>
      <c r="J70" s="87" t="e">
        <f t="shared" si="16"/>
        <v>#REF!</v>
      </c>
      <c r="K70" s="87" t="e">
        <f t="shared" si="17"/>
        <v>#REF!</v>
      </c>
      <c r="L70" s="87" t="e">
        <f t="shared" si="18"/>
        <v>#REF!</v>
      </c>
      <c r="M70" s="87" t="e">
        <f t="shared" si="19"/>
        <v>#REF!</v>
      </c>
      <c r="N70" s="28"/>
      <c r="O70" s="88"/>
      <c r="P70" s="89" t="e">
        <f>ROUND(ROUND(O70,2)*(1+'General Inputs'!K$17)*(1-U70)+'General Inputs'!#REF!,2)</f>
        <v>#REF!</v>
      </c>
      <c r="Q70" s="89" t="e">
        <f>ROUND(ROUND(P70,2)*(1+'General Inputs'!L$17)*(1-V70)+'General Inputs'!#REF!,2)</f>
        <v>#REF!</v>
      </c>
      <c r="R70" s="89" t="e">
        <f>ROUND(ROUND(Q70,2)*(1+'General Inputs'!M$17)*(1-W70)+'General Inputs'!#REF!,2)</f>
        <v>#REF!</v>
      </c>
      <c r="S70" s="89" t="e">
        <f>ROUND(ROUND(R70,2)*(1+'General Inputs'!N$17)*(1-X70)+'General Inputs'!#REF!,2)</f>
        <v>#REF!</v>
      </c>
      <c r="T70" s="90"/>
      <c r="U70" s="107">
        <f>IF($O70="",0,'General Inputs'!K$19)</f>
        <v>0</v>
      </c>
      <c r="V70" s="107">
        <f>IF($O70="",0,'General Inputs'!L$19)</f>
        <v>0</v>
      </c>
      <c r="W70" s="107">
        <f>IF($O70="",0,'General Inputs'!M$19)</f>
        <v>0</v>
      </c>
      <c r="X70" s="107">
        <f>IF($O70="",0,'General Inputs'!N$19)</f>
        <v>0</v>
      </c>
      <c r="Y70" s="26"/>
      <c r="Z70" s="26"/>
      <c r="AA70" s="26"/>
      <c r="AB70" s="26"/>
      <c r="AC70" s="26"/>
      <c r="AD70" s="26"/>
      <c r="AE70" s="26"/>
      <c r="AF70" s="107">
        <f>IF($O70="",0,'General Inputs'!U$19)</f>
        <v>0</v>
      </c>
      <c r="AG70" s="107">
        <f>IF($O70="",0,'General Inputs'!V$19)</f>
        <v>0</v>
      </c>
      <c r="AH70" s="107">
        <f>IF($O70="",0,'General Inputs'!W$19)</f>
        <v>0</v>
      </c>
      <c r="AI70" s="107">
        <f>IF($O70="",0,'General Inputs'!X$19)</f>
        <v>0</v>
      </c>
      <c r="AJ70" s="26"/>
      <c r="AK70" s="26"/>
      <c r="AL70" s="26"/>
      <c r="AM70" s="26"/>
      <c r="AN70" s="26"/>
      <c r="AO70" s="26"/>
      <c r="AP70" s="26"/>
    </row>
    <row r="71" spans="1:42" hidden="1" outlineLevel="1" x14ac:dyDescent="0.2">
      <c r="A71" s="26"/>
      <c r="B71" s="26"/>
      <c r="C71" s="86"/>
      <c r="D71" s="86"/>
      <c r="E71" s="43" t="s">
        <v>52</v>
      </c>
      <c r="F71" s="43"/>
      <c r="G71" s="50"/>
      <c r="H71" s="28"/>
      <c r="I71" s="87">
        <f t="shared" si="15"/>
        <v>0</v>
      </c>
      <c r="J71" s="87" t="e">
        <f t="shared" si="16"/>
        <v>#REF!</v>
      </c>
      <c r="K71" s="87" t="e">
        <f t="shared" si="17"/>
        <v>#REF!</v>
      </c>
      <c r="L71" s="87" t="e">
        <f t="shared" si="18"/>
        <v>#REF!</v>
      </c>
      <c r="M71" s="87" t="e">
        <f t="shared" si="19"/>
        <v>#REF!</v>
      </c>
      <c r="N71" s="28"/>
      <c r="O71" s="88"/>
      <c r="P71" s="89" t="e">
        <f>ROUND(ROUND(O71,2)*(1+'General Inputs'!K$17)*(1-U71)+'General Inputs'!#REF!,2)</f>
        <v>#REF!</v>
      </c>
      <c r="Q71" s="89" t="e">
        <f>ROUND(ROUND(P71,2)*(1+'General Inputs'!L$17)*(1-V71)+'General Inputs'!#REF!,2)</f>
        <v>#REF!</v>
      </c>
      <c r="R71" s="89" t="e">
        <f>ROUND(ROUND(Q71,2)*(1+'General Inputs'!M$17)*(1-W71)+'General Inputs'!#REF!,2)</f>
        <v>#REF!</v>
      </c>
      <c r="S71" s="89" t="e">
        <f>ROUND(ROUND(R71,2)*(1+'General Inputs'!N$17)*(1-X71)+'General Inputs'!#REF!,2)</f>
        <v>#REF!</v>
      </c>
      <c r="T71" s="90"/>
      <c r="U71" s="107">
        <f>IF($O71="",0,'General Inputs'!K$19)</f>
        <v>0</v>
      </c>
      <c r="V71" s="107">
        <f>IF($O71="",0,'General Inputs'!L$19)</f>
        <v>0</v>
      </c>
      <c r="W71" s="107">
        <f>IF($O71="",0,'General Inputs'!M$19)</f>
        <v>0</v>
      </c>
      <c r="X71" s="107">
        <f>IF($O71="",0,'General Inputs'!N$19)</f>
        <v>0</v>
      </c>
      <c r="Y71" s="26"/>
      <c r="Z71" s="26"/>
      <c r="AA71" s="26"/>
      <c r="AB71" s="26"/>
      <c r="AC71" s="26"/>
      <c r="AD71" s="26"/>
      <c r="AE71" s="26"/>
      <c r="AF71" s="107">
        <f>IF($O71="",0,'General Inputs'!U$19)</f>
        <v>0</v>
      </c>
      <c r="AG71" s="107">
        <f>IF($O71="",0,'General Inputs'!V$19)</f>
        <v>0</v>
      </c>
      <c r="AH71" s="107">
        <f>IF($O71="",0,'General Inputs'!W$19)</f>
        <v>0</v>
      </c>
      <c r="AI71" s="107">
        <f>IF($O71="",0,'General Inputs'!X$19)</f>
        <v>0</v>
      </c>
      <c r="AJ71" s="26"/>
      <c r="AK71" s="26"/>
      <c r="AL71" s="26"/>
      <c r="AM71" s="26"/>
      <c r="AN71" s="26"/>
      <c r="AO71" s="26"/>
      <c r="AP71" s="26"/>
    </row>
    <row r="72" spans="1:42" hidden="1" outlineLevel="1" x14ac:dyDescent="0.2">
      <c r="A72" s="26"/>
      <c r="B72" s="26"/>
      <c r="C72" s="86"/>
      <c r="D72" s="86"/>
      <c r="E72" s="43" t="s">
        <v>52</v>
      </c>
      <c r="F72" s="43"/>
      <c r="G72" s="50"/>
      <c r="H72" s="28"/>
      <c r="I72" s="87">
        <f t="shared" si="15"/>
        <v>0</v>
      </c>
      <c r="J72" s="87" t="e">
        <f t="shared" si="16"/>
        <v>#REF!</v>
      </c>
      <c r="K72" s="87" t="e">
        <f t="shared" si="17"/>
        <v>#REF!</v>
      </c>
      <c r="L72" s="87" t="e">
        <f t="shared" si="18"/>
        <v>#REF!</v>
      </c>
      <c r="M72" s="87" t="e">
        <f t="shared" si="19"/>
        <v>#REF!</v>
      </c>
      <c r="N72" s="28"/>
      <c r="O72" s="88"/>
      <c r="P72" s="89" t="e">
        <f>ROUND(ROUND(O72,2)*(1+'General Inputs'!K$17)*(1-U72)+'General Inputs'!#REF!,2)</f>
        <v>#REF!</v>
      </c>
      <c r="Q72" s="89" t="e">
        <f>ROUND(ROUND(P72,2)*(1+'General Inputs'!L$17)*(1-V72)+'General Inputs'!#REF!,2)</f>
        <v>#REF!</v>
      </c>
      <c r="R72" s="89" t="e">
        <f>ROUND(ROUND(Q72,2)*(1+'General Inputs'!M$17)*(1-W72)+'General Inputs'!#REF!,2)</f>
        <v>#REF!</v>
      </c>
      <c r="S72" s="89" t="e">
        <f>ROUND(ROUND(R72,2)*(1+'General Inputs'!N$17)*(1-X72)+'General Inputs'!#REF!,2)</f>
        <v>#REF!</v>
      </c>
      <c r="T72" s="90"/>
      <c r="U72" s="107">
        <f>IF($O72="",0,'General Inputs'!K$19)</f>
        <v>0</v>
      </c>
      <c r="V72" s="107">
        <f>IF($O72="",0,'General Inputs'!L$19)</f>
        <v>0</v>
      </c>
      <c r="W72" s="107">
        <f>IF($O72="",0,'General Inputs'!M$19)</f>
        <v>0</v>
      </c>
      <c r="X72" s="107">
        <f>IF($O72="",0,'General Inputs'!N$19)</f>
        <v>0</v>
      </c>
      <c r="Y72" s="26"/>
      <c r="Z72" s="26"/>
      <c r="AA72" s="26"/>
      <c r="AB72" s="26"/>
      <c r="AC72" s="26"/>
      <c r="AD72" s="26"/>
      <c r="AE72" s="26"/>
      <c r="AF72" s="107">
        <f>IF($O72="",0,'General Inputs'!U$19)</f>
        <v>0</v>
      </c>
      <c r="AG72" s="107">
        <f>IF($O72="",0,'General Inputs'!V$19)</f>
        <v>0</v>
      </c>
      <c r="AH72" s="107">
        <f>IF($O72="",0,'General Inputs'!W$19)</f>
        <v>0</v>
      </c>
      <c r="AI72" s="107">
        <f>IF($O72="",0,'General Inputs'!X$19)</f>
        <v>0</v>
      </c>
      <c r="AJ72" s="26"/>
      <c r="AK72" s="26"/>
      <c r="AL72" s="26"/>
      <c r="AM72" s="26"/>
      <c r="AN72" s="26"/>
      <c r="AO72" s="26"/>
      <c r="AP72" s="26"/>
    </row>
    <row r="73" spans="1:42" hidden="1" outlineLevel="1" x14ac:dyDescent="0.2">
      <c r="A73" s="26"/>
      <c r="B73" s="26"/>
      <c r="C73" s="86"/>
      <c r="D73" s="86"/>
      <c r="E73" s="43" t="s">
        <v>52</v>
      </c>
      <c r="F73" s="43"/>
      <c r="G73" s="50"/>
      <c r="H73" s="28"/>
      <c r="I73" s="87">
        <f t="shared" si="15"/>
        <v>0</v>
      </c>
      <c r="J73" s="87" t="e">
        <f t="shared" si="16"/>
        <v>#REF!</v>
      </c>
      <c r="K73" s="87" t="e">
        <f t="shared" si="17"/>
        <v>#REF!</v>
      </c>
      <c r="L73" s="87" t="e">
        <f t="shared" si="18"/>
        <v>#REF!</v>
      </c>
      <c r="M73" s="87" t="e">
        <f t="shared" si="19"/>
        <v>#REF!</v>
      </c>
      <c r="N73" s="28"/>
      <c r="O73" s="88"/>
      <c r="P73" s="89" t="e">
        <f>ROUND(ROUND(O73,2)*(1+'General Inputs'!K$17)*(1-U73)+'General Inputs'!#REF!,2)</f>
        <v>#REF!</v>
      </c>
      <c r="Q73" s="89" t="e">
        <f>ROUND(ROUND(P73,2)*(1+'General Inputs'!L$17)*(1-V73)+'General Inputs'!#REF!,2)</f>
        <v>#REF!</v>
      </c>
      <c r="R73" s="89" t="e">
        <f>ROUND(ROUND(Q73,2)*(1+'General Inputs'!M$17)*(1-W73)+'General Inputs'!#REF!,2)</f>
        <v>#REF!</v>
      </c>
      <c r="S73" s="89" t="e">
        <f>ROUND(ROUND(R73,2)*(1+'General Inputs'!N$17)*(1-X73)+'General Inputs'!#REF!,2)</f>
        <v>#REF!</v>
      </c>
      <c r="T73" s="90"/>
      <c r="U73" s="107">
        <f>IF($O73="",0,'General Inputs'!K$19)</f>
        <v>0</v>
      </c>
      <c r="V73" s="107">
        <f>IF($O73="",0,'General Inputs'!L$19)</f>
        <v>0</v>
      </c>
      <c r="W73" s="107">
        <f>IF($O73="",0,'General Inputs'!M$19)</f>
        <v>0</v>
      </c>
      <c r="X73" s="107">
        <f>IF($O73="",0,'General Inputs'!N$19)</f>
        <v>0</v>
      </c>
      <c r="Y73" s="26"/>
      <c r="Z73" s="26"/>
      <c r="AA73" s="26"/>
      <c r="AB73" s="26"/>
      <c r="AC73" s="26"/>
      <c r="AD73" s="26"/>
      <c r="AE73" s="26"/>
      <c r="AF73" s="107">
        <f>IF($O73="",0,'General Inputs'!U$19)</f>
        <v>0</v>
      </c>
      <c r="AG73" s="107">
        <f>IF($O73="",0,'General Inputs'!V$19)</f>
        <v>0</v>
      </c>
      <c r="AH73" s="107">
        <f>IF($O73="",0,'General Inputs'!W$19)</f>
        <v>0</v>
      </c>
      <c r="AI73" s="107">
        <f>IF($O73="",0,'General Inputs'!X$19)</f>
        <v>0</v>
      </c>
      <c r="AJ73" s="26"/>
      <c r="AK73" s="26"/>
      <c r="AL73" s="26"/>
      <c r="AM73" s="26"/>
      <c r="AN73" s="26"/>
      <c r="AO73" s="26"/>
      <c r="AP73" s="26"/>
    </row>
    <row r="74" spans="1:42" hidden="1" outlineLevel="1" x14ac:dyDescent="0.2">
      <c r="A74" s="26"/>
      <c r="B74" s="26"/>
      <c r="C74" s="86"/>
      <c r="D74" s="86"/>
      <c r="E74" s="43" t="s">
        <v>52</v>
      </c>
      <c r="F74" s="43"/>
      <c r="G74" s="50"/>
      <c r="H74" s="28"/>
      <c r="I74" s="87">
        <f t="shared" si="15"/>
        <v>0</v>
      </c>
      <c r="J74" s="87" t="e">
        <f t="shared" si="16"/>
        <v>#REF!</v>
      </c>
      <c r="K74" s="87" t="e">
        <f t="shared" si="17"/>
        <v>#REF!</v>
      </c>
      <c r="L74" s="87" t="e">
        <f t="shared" si="18"/>
        <v>#REF!</v>
      </c>
      <c r="M74" s="87" t="e">
        <f t="shared" si="19"/>
        <v>#REF!</v>
      </c>
      <c r="N74" s="28"/>
      <c r="O74" s="88"/>
      <c r="P74" s="89" t="e">
        <f>ROUND(ROUND(O74,2)*(1+'General Inputs'!K$17)*(1-U74)+'General Inputs'!#REF!,2)</f>
        <v>#REF!</v>
      </c>
      <c r="Q74" s="89" t="e">
        <f>ROUND(ROUND(P74,2)*(1+'General Inputs'!L$17)*(1-V74)+'General Inputs'!#REF!,2)</f>
        <v>#REF!</v>
      </c>
      <c r="R74" s="89" t="e">
        <f>ROUND(ROUND(Q74,2)*(1+'General Inputs'!M$17)*(1-W74)+'General Inputs'!#REF!,2)</f>
        <v>#REF!</v>
      </c>
      <c r="S74" s="89" t="e">
        <f>ROUND(ROUND(R74,2)*(1+'General Inputs'!N$17)*(1-X74)+'General Inputs'!#REF!,2)</f>
        <v>#REF!</v>
      </c>
      <c r="T74" s="90"/>
      <c r="U74" s="107">
        <f>IF($O74="",0,'General Inputs'!K$19)</f>
        <v>0</v>
      </c>
      <c r="V74" s="107">
        <f>IF($O74="",0,'General Inputs'!L$19)</f>
        <v>0</v>
      </c>
      <c r="W74" s="107">
        <f>IF($O74="",0,'General Inputs'!M$19)</f>
        <v>0</v>
      </c>
      <c r="X74" s="107">
        <f>IF($O74="",0,'General Inputs'!N$19)</f>
        <v>0</v>
      </c>
      <c r="Y74" s="26"/>
      <c r="Z74" s="26"/>
      <c r="AA74" s="26"/>
      <c r="AB74" s="26"/>
      <c r="AC74" s="26"/>
      <c r="AD74" s="26"/>
      <c r="AE74" s="26"/>
      <c r="AF74" s="107">
        <f>IF($O74="",0,'General Inputs'!U$19)</f>
        <v>0</v>
      </c>
      <c r="AG74" s="107">
        <f>IF($O74="",0,'General Inputs'!V$19)</f>
        <v>0</v>
      </c>
      <c r="AH74" s="107">
        <f>IF($O74="",0,'General Inputs'!W$19)</f>
        <v>0</v>
      </c>
      <c r="AI74" s="107">
        <f>IF($O74="",0,'General Inputs'!X$19)</f>
        <v>0</v>
      </c>
      <c r="AJ74" s="26"/>
      <c r="AK74" s="26"/>
      <c r="AL74" s="26"/>
      <c r="AM74" s="26"/>
      <c r="AN74" s="26"/>
      <c r="AO74" s="26"/>
      <c r="AP74" s="26"/>
    </row>
    <row r="75" spans="1:42" hidden="1" outlineLevel="1" x14ac:dyDescent="0.2">
      <c r="A75" s="26"/>
      <c r="B75" s="26"/>
      <c r="C75" s="86"/>
      <c r="D75" s="86"/>
      <c r="E75" s="43" t="s">
        <v>52</v>
      </c>
      <c r="F75" s="43"/>
      <c r="G75" s="50"/>
      <c r="H75" s="28"/>
      <c r="I75" s="87">
        <f t="shared" si="15"/>
        <v>0</v>
      </c>
      <c r="J75" s="87" t="e">
        <f t="shared" si="16"/>
        <v>#REF!</v>
      </c>
      <c r="K75" s="87" t="e">
        <f t="shared" si="17"/>
        <v>#REF!</v>
      </c>
      <c r="L75" s="87" t="e">
        <f t="shared" si="18"/>
        <v>#REF!</v>
      </c>
      <c r="M75" s="87" t="e">
        <f t="shared" si="19"/>
        <v>#REF!</v>
      </c>
      <c r="N75" s="28"/>
      <c r="O75" s="88"/>
      <c r="P75" s="89" t="e">
        <f>ROUND(ROUND(O75,2)*(1+'General Inputs'!K$17)*(1-U75)+'General Inputs'!#REF!,2)</f>
        <v>#REF!</v>
      </c>
      <c r="Q75" s="89" t="e">
        <f>ROUND(ROUND(P75,2)*(1+'General Inputs'!L$17)*(1-V75)+'General Inputs'!#REF!,2)</f>
        <v>#REF!</v>
      </c>
      <c r="R75" s="89" t="e">
        <f>ROUND(ROUND(Q75,2)*(1+'General Inputs'!M$17)*(1-W75)+'General Inputs'!#REF!,2)</f>
        <v>#REF!</v>
      </c>
      <c r="S75" s="89" t="e">
        <f>ROUND(ROUND(R75,2)*(1+'General Inputs'!N$17)*(1-X75)+'General Inputs'!#REF!,2)</f>
        <v>#REF!</v>
      </c>
      <c r="T75" s="90"/>
      <c r="U75" s="107">
        <f>IF($O75="",0,'General Inputs'!K$19)</f>
        <v>0</v>
      </c>
      <c r="V75" s="107">
        <f>IF($O75="",0,'General Inputs'!L$19)</f>
        <v>0</v>
      </c>
      <c r="W75" s="107">
        <f>IF($O75="",0,'General Inputs'!M$19)</f>
        <v>0</v>
      </c>
      <c r="X75" s="107">
        <f>IF($O75="",0,'General Inputs'!N$19)</f>
        <v>0</v>
      </c>
      <c r="Y75" s="26"/>
      <c r="Z75" s="26"/>
      <c r="AA75" s="26"/>
      <c r="AB75" s="26"/>
      <c r="AC75" s="26"/>
      <c r="AD75" s="26"/>
      <c r="AE75" s="26"/>
      <c r="AF75" s="107">
        <f>IF($O75="",0,'General Inputs'!U$19)</f>
        <v>0</v>
      </c>
      <c r="AG75" s="107">
        <f>IF($O75="",0,'General Inputs'!V$19)</f>
        <v>0</v>
      </c>
      <c r="AH75" s="107">
        <f>IF($O75="",0,'General Inputs'!W$19)</f>
        <v>0</v>
      </c>
      <c r="AI75" s="107">
        <f>IF($O75="",0,'General Inputs'!X$19)</f>
        <v>0</v>
      </c>
      <c r="AJ75" s="26"/>
      <c r="AK75" s="26"/>
      <c r="AL75" s="26"/>
      <c r="AM75" s="26"/>
      <c r="AN75" s="26"/>
      <c r="AO75" s="26"/>
      <c r="AP75" s="26"/>
    </row>
    <row r="76" spans="1:42" hidden="1" outlineLevel="1" x14ac:dyDescent="0.2">
      <c r="A76" s="26"/>
      <c r="B76" s="26"/>
      <c r="C76" s="86"/>
      <c r="D76" s="86"/>
      <c r="E76" s="43" t="s">
        <v>52</v>
      </c>
      <c r="F76" s="43"/>
      <c r="G76" s="50"/>
      <c r="H76" s="28"/>
      <c r="I76" s="87">
        <f t="shared" si="15"/>
        <v>0</v>
      </c>
      <c r="J76" s="87" t="e">
        <f t="shared" si="16"/>
        <v>#REF!</v>
      </c>
      <c r="K76" s="87" t="e">
        <f t="shared" si="17"/>
        <v>#REF!</v>
      </c>
      <c r="L76" s="87" t="e">
        <f t="shared" si="18"/>
        <v>#REF!</v>
      </c>
      <c r="M76" s="87" t="e">
        <f t="shared" si="19"/>
        <v>#REF!</v>
      </c>
      <c r="N76" s="28"/>
      <c r="O76" s="88"/>
      <c r="P76" s="89" t="e">
        <f>ROUND(ROUND(O76,2)*(1+'General Inputs'!K$17)*(1-U76)+'General Inputs'!#REF!,2)</f>
        <v>#REF!</v>
      </c>
      <c r="Q76" s="89" t="e">
        <f>ROUND(ROUND(P76,2)*(1+'General Inputs'!L$17)*(1-V76)+'General Inputs'!#REF!,2)</f>
        <v>#REF!</v>
      </c>
      <c r="R76" s="89" t="e">
        <f>ROUND(ROUND(Q76,2)*(1+'General Inputs'!M$17)*(1-W76)+'General Inputs'!#REF!,2)</f>
        <v>#REF!</v>
      </c>
      <c r="S76" s="89" t="e">
        <f>ROUND(ROUND(R76,2)*(1+'General Inputs'!N$17)*(1-X76)+'General Inputs'!#REF!,2)</f>
        <v>#REF!</v>
      </c>
      <c r="T76" s="90"/>
      <c r="U76" s="107">
        <f>IF($O76="",0,'General Inputs'!K$19)</f>
        <v>0</v>
      </c>
      <c r="V76" s="107">
        <f>IF($O76="",0,'General Inputs'!L$19)</f>
        <v>0</v>
      </c>
      <c r="W76" s="107">
        <f>IF($O76="",0,'General Inputs'!M$19)</f>
        <v>0</v>
      </c>
      <c r="X76" s="107">
        <f>IF($O76="",0,'General Inputs'!N$19)</f>
        <v>0</v>
      </c>
      <c r="Y76" s="26"/>
      <c r="Z76" s="26"/>
      <c r="AA76" s="26"/>
      <c r="AB76" s="26"/>
      <c r="AC76" s="26"/>
      <c r="AD76" s="26"/>
      <c r="AE76" s="26"/>
      <c r="AF76" s="107">
        <f>IF($O76="",0,'General Inputs'!U$19)</f>
        <v>0</v>
      </c>
      <c r="AG76" s="107">
        <f>IF($O76="",0,'General Inputs'!V$19)</f>
        <v>0</v>
      </c>
      <c r="AH76" s="107">
        <f>IF($O76="",0,'General Inputs'!W$19)</f>
        <v>0</v>
      </c>
      <c r="AI76" s="107">
        <f>IF($O76="",0,'General Inputs'!X$19)</f>
        <v>0</v>
      </c>
      <c r="AJ76" s="26"/>
      <c r="AK76" s="26"/>
      <c r="AL76" s="26"/>
      <c r="AM76" s="26"/>
      <c r="AN76" s="26"/>
      <c r="AO76" s="26"/>
      <c r="AP76" s="26"/>
    </row>
    <row r="77" spans="1:42" hidden="1" outlineLevel="1" x14ac:dyDescent="0.2">
      <c r="A77" s="26"/>
      <c r="B77" s="26"/>
      <c r="C77" s="86"/>
      <c r="D77" s="86"/>
      <c r="E77" s="43" t="s">
        <v>52</v>
      </c>
      <c r="F77" s="43"/>
      <c r="G77" s="50"/>
      <c r="H77" s="28"/>
      <c r="I77" s="87">
        <f t="shared" si="15"/>
        <v>0</v>
      </c>
      <c r="J77" s="87" t="e">
        <f t="shared" si="16"/>
        <v>#REF!</v>
      </c>
      <c r="K77" s="87" t="e">
        <f t="shared" si="17"/>
        <v>#REF!</v>
      </c>
      <c r="L77" s="87" t="e">
        <f t="shared" si="18"/>
        <v>#REF!</v>
      </c>
      <c r="M77" s="87" t="e">
        <f t="shared" si="19"/>
        <v>#REF!</v>
      </c>
      <c r="N77" s="28"/>
      <c r="O77" s="88"/>
      <c r="P77" s="89" t="e">
        <f>ROUND(ROUND(O77,2)*(1+'General Inputs'!K$17)*(1-U77)+'General Inputs'!#REF!,2)</f>
        <v>#REF!</v>
      </c>
      <c r="Q77" s="89" t="e">
        <f>ROUND(ROUND(P77,2)*(1+'General Inputs'!L$17)*(1-V77)+'General Inputs'!#REF!,2)</f>
        <v>#REF!</v>
      </c>
      <c r="R77" s="89" t="e">
        <f>ROUND(ROUND(Q77,2)*(1+'General Inputs'!M$17)*(1-W77)+'General Inputs'!#REF!,2)</f>
        <v>#REF!</v>
      </c>
      <c r="S77" s="89" t="e">
        <f>ROUND(ROUND(R77,2)*(1+'General Inputs'!N$17)*(1-X77)+'General Inputs'!#REF!,2)</f>
        <v>#REF!</v>
      </c>
      <c r="T77" s="90"/>
      <c r="U77" s="107">
        <f>IF($O77="",0,'General Inputs'!K$19)</f>
        <v>0</v>
      </c>
      <c r="V77" s="107">
        <f>IF($O77="",0,'General Inputs'!L$19)</f>
        <v>0</v>
      </c>
      <c r="W77" s="107">
        <f>IF($O77="",0,'General Inputs'!M$19)</f>
        <v>0</v>
      </c>
      <c r="X77" s="107">
        <f>IF($O77="",0,'General Inputs'!N$19)</f>
        <v>0</v>
      </c>
      <c r="Y77" s="26"/>
      <c r="Z77" s="26"/>
      <c r="AA77" s="26"/>
      <c r="AB77" s="26"/>
      <c r="AC77" s="26"/>
      <c r="AD77" s="26"/>
      <c r="AE77" s="26"/>
      <c r="AF77" s="107">
        <f>IF($O77="",0,'General Inputs'!U$19)</f>
        <v>0</v>
      </c>
      <c r="AG77" s="107">
        <f>IF($O77="",0,'General Inputs'!V$19)</f>
        <v>0</v>
      </c>
      <c r="AH77" s="107">
        <f>IF($O77="",0,'General Inputs'!W$19)</f>
        <v>0</v>
      </c>
      <c r="AI77" s="107">
        <f>IF($O77="",0,'General Inputs'!X$19)</f>
        <v>0</v>
      </c>
      <c r="AJ77" s="26"/>
      <c r="AK77" s="26"/>
      <c r="AL77" s="26"/>
      <c r="AM77" s="26"/>
      <c r="AN77" s="26"/>
      <c r="AO77" s="26"/>
      <c r="AP77" s="26"/>
    </row>
    <row r="78" spans="1:42" hidden="1" outlineLevel="1" x14ac:dyDescent="0.2">
      <c r="A78" s="26"/>
      <c r="B78" s="26"/>
      <c r="C78" s="86"/>
      <c r="D78" s="86"/>
      <c r="E78" s="43" t="s">
        <v>52</v>
      </c>
      <c r="F78" s="43"/>
      <c r="G78" s="50"/>
      <c r="H78" s="28"/>
      <c r="I78" s="87">
        <f t="shared" si="15"/>
        <v>0</v>
      </c>
      <c r="J78" s="87" t="e">
        <f t="shared" si="16"/>
        <v>#REF!</v>
      </c>
      <c r="K78" s="87" t="e">
        <f t="shared" si="17"/>
        <v>#REF!</v>
      </c>
      <c r="L78" s="87" t="e">
        <f t="shared" si="18"/>
        <v>#REF!</v>
      </c>
      <c r="M78" s="87" t="e">
        <f t="shared" si="19"/>
        <v>#REF!</v>
      </c>
      <c r="N78" s="28"/>
      <c r="O78" s="88"/>
      <c r="P78" s="89" t="e">
        <f>ROUND(ROUND(O78,2)*(1+'General Inputs'!K$17)*(1-U78)+'General Inputs'!#REF!,2)</f>
        <v>#REF!</v>
      </c>
      <c r="Q78" s="89" t="e">
        <f>ROUND(ROUND(P78,2)*(1+'General Inputs'!L$17)*(1-V78)+'General Inputs'!#REF!,2)</f>
        <v>#REF!</v>
      </c>
      <c r="R78" s="89" t="e">
        <f>ROUND(ROUND(Q78,2)*(1+'General Inputs'!M$17)*(1-W78)+'General Inputs'!#REF!,2)</f>
        <v>#REF!</v>
      </c>
      <c r="S78" s="89" t="e">
        <f>ROUND(ROUND(R78,2)*(1+'General Inputs'!N$17)*(1-X78)+'General Inputs'!#REF!,2)</f>
        <v>#REF!</v>
      </c>
      <c r="T78" s="90"/>
      <c r="U78" s="107">
        <f>IF($O78="",0,'General Inputs'!K$19)</f>
        <v>0</v>
      </c>
      <c r="V78" s="107">
        <f>IF($O78="",0,'General Inputs'!L$19)</f>
        <v>0</v>
      </c>
      <c r="W78" s="107">
        <f>IF($O78="",0,'General Inputs'!M$19)</f>
        <v>0</v>
      </c>
      <c r="X78" s="107">
        <f>IF($O78="",0,'General Inputs'!N$19)</f>
        <v>0</v>
      </c>
      <c r="Y78" s="26"/>
      <c r="Z78" s="26"/>
      <c r="AA78" s="26"/>
      <c r="AB78" s="26"/>
      <c r="AC78" s="26"/>
      <c r="AD78" s="26"/>
      <c r="AE78" s="26"/>
      <c r="AF78" s="107">
        <f>IF($O78="",0,'General Inputs'!U$19)</f>
        <v>0</v>
      </c>
      <c r="AG78" s="107">
        <f>IF($O78="",0,'General Inputs'!V$19)</f>
        <v>0</v>
      </c>
      <c r="AH78" s="107">
        <f>IF($O78="",0,'General Inputs'!W$19)</f>
        <v>0</v>
      </c>
      <c r="AI78" s="107">
        <f>IF($O78="",0,'General Inputs'!X$19)</f>
        <v>0</v>
      </c>
      <c r="AJ78" s="26"/>
      <c r="AK78" s="26"/>
      <c r="AL78" s="26"/>
      <c r="AM78" s="26"/>
      <c r="AN78" s="26"/>
      <c r="AO78" s="26"/>
      <c r="AP78" s="26"/>
    </row>
    <row r="79" spans="1:42" hidden="1" outlineLevel="1" x14ac:dyDescent="0.2">
      <c r="A79" s="26"/>
      <c r="B79" s="26"/>
      <c r="C79" s="86"/>
      <c r="D79" s="86"/>
      <c r="E79" s="43" t="s">
        <v>52</v>
      </c>
      <c r="F79" s="43"/>
      <c r="G79" s="50"/>
      <c r="H79" s="28"/>
      <c r="I79" s="87">
        <f t="shared" si="15"/>
        <v>0</v>
      </c>
      <c r="J79" s="87" t="e">
        <f t="shared" si="16"/>
        <v>#REF!</v>
      </c>
      <c r="K79" s="87" t="e">
        <f t="shared" si="17"/>
        <v>#REF!</v>
      </c>
      <c r="L79" s="87" t="e">
        <f t="shared" si="18"/>
        <v>#REF!</v>
      </c>
      <c r="M79" s="87" t="e">
        <f t="shared" si="19"/>
        <v>#REF!</v>
      </c>
      <c r="N79" s="28"/>
      <c r="O79" s="88"/>
      <c r="P79" s="89" t="e">
        <f>ROUND(ROUND(O79,2)*(1+'General Inputs'!K$17)*(1-U79)+'General Inputs'!#REF!,2)</f>
        <v>#REF!</v>
      </c>
      <c r="Q79" s="89" t="e">
        <f>ROUND(ROUND(P79,2)*(1+'General Inputs'!L$17)*(1-V79)+'General Inputs'!#REF!,2)</f>
        <v>#REF!</v>
      </c>
      <c r="R79" s="89" t="e">
        <f>ROUND(ROUND(Q79,2)*(1+'General Inputs'!M$17)*(1-W79)+'General Inputs'!#REF!,2)</f>
        <v>#REF!</v>
      </c>
      <c r="S79" s="89" t="e">
        <f>ROUND(ROUND(R79,2)*(1+'General Inputs'!N$17)*(1-X79)+'General Inputs'!#REF!,2)</f>
        <v>#REF!</v>
      </c>
      <c r="T79" s="90"/>
      <c r="U79" s="107">
        <f>IF($O79="",0,'General Inputs'!K$19)</f>
        <v>0</v>
      </c>
      <c r="V79" s="107">
        <f>IF($O79="",0,'General Inputs'!L$19)</f>
        <v>0</v>
      </c>
      <c r="W79" s="107">
        <f>IF($O79="",0,'General Inputs'!M$19)</f>
        <v>0</v>
      </c>
      <c r="X79" s="107">
        <f>IF($O79="",0,'General Inputs'!N$19)</f>
        <v>0</v>
      </c>
      <c r="Y79" s="26"/>
      <c r="Z79" s="26"/>
      <c r="AA79" s="26"/>
      <c r="AB79" s="26"/>
      <c r="AC79" s="26"/>
      <c r="AD79" s="26"/>
      <c r="AE79" s="26"/>
      <c r="AF79" s="107">
        <f>IF($O79="",0,'General Inputs'!U$19)</f>
        <v>0</v>
      </c>
      <c r="AG79" s="107">
        <f>IF($O79="",0,'General Inputs'!V$19)</f>
        <v>0</v>
      </c>
      <c r="AH79" s="107">
        <f>IF($O79="",0,'General Inputs'!W$19)</f>
        <v>0</v>
      </c>
      <c r="AI79" s="107">
        <f>IF($O79="",0,'General Inputs'!X$19)</f>
        <v>0</v>
      </c>
      <c r="AJ79" s="26"/>
      <c r="AK79" s="26"/>
      <c r="AL79" s="26"/>
      <c r="AM79" s="26"/>
      <c r="AN79" s="26"/>
      <c r="AO79" s="26"/>
      <c r="AP79" s="26"/>
    </row>
    <row r="80" spans="1:42" hidden="1" outlineLevel="1" x14ac:dyDescent="0.2">
      <c r="A80" s="26"/>
      <c r="B80" s="26"/>
      <c r="C80" s="86"/>
      <c r="D80" s="86"/>
      <c r="E80" s="43" t="s">
        <v>52</v>
      </c>
      <c r="F80" s="43"/>
      <c r="G80" s="50"/>
      <c r="H80" s="28"/>
      <c r="I80" s="87">
        <f t="shared" si="15"/>
        <v>0</v>
      </c>
      <c r="J80" s="87" t="e">
        <f t="shared" si="16"/>
        <v>#REF!</v>
      </c>
      <c r="K80" s="87" t="e">
        <f t="shared" si="17"/>
        <v>#REF!</v>
      </c>
      <c r="L80" s="87" t="e">
        <f t="shared" si="18"/>
        <v>#REF!</v>
      </c>
      <c r="M80" s="87" t="e">
        <f t="shared" si="19"/>
        <v>#REF!</v>
      </c>
      <c r="N80" s="28"/>
      <c r="O80" s="88"/>
      <c r="P80" s="89" t="e">
        <f>ROUND(ROUND(O80,2)*(1+'General Inputs'!K$17)*(1-U80)+'General Inputs'!#REF!,2)</f>
        <v>#REF!</v>
      </c>
      <c r="Q80" s="89" t="e">
        <f>ROUND(ROUND(P80,2)*(1+'General Inputs'!L$17)*(1-V80)+'General Inputs'!#REF!,2)</f>
        <v>#REF!</v>
      </c>
      <c r="R80" s="89" t="e">
        <f>ROUND(ROUND(Q80,2)*(1+'General Inputs'!M$17)*(1-W80)+'General Inputs'!#REF!,2)</f>
        <v>#REF!</v>
      </c>
      <c r="S80" s="89" t="e">
        <f>ROUND(ROUND(R80,2)*(1+'General Inputs'!N$17)*(1-X80)+'General Inputs'!#REF!,2)</f>
        <v>#REF!</v>
      </c>
      <c r="T80" s="90"/>
      <c r="U80" s="107">
        <f>IF($O80="",0,'General Inputs'!K$19)</f>
        <v>0</v>
      </c>
      <c r="V80" s="107">
        <f>IF($O80="",0,'General Inputs'!L$19)</f>
        <v>0</v>
      </c>
      <c r="W80" s="107">
        <f>IF($O80="",0,'General Inputs'!M$19)</f>
        <v>0</v>
      </c>
      <c r="X80" s="107">
        <f>IF($O80="",0,'General Inputs'!N$19)</f>
        <v>0</v>
      </c>
      <c r="Y80" s="26"/>
      <c r="Z80" s="26"/>
      <c r="AA80" s="26"/>
      <c r="AB80" s="26"/>
      <c r="AC80" s="26"/>
      <c r="AD80" s="26"/>
      <c r="AE80" s="26"/>
      <c r="AF80" s="107">
        <f>IF($O80="",0,'General Inputs'!U$19)</f>
        <v>0</v>
      </c>
      <c r="AG80" s="107">
        <f>IF($O80="",0,'General Inputs'!V$19)</f>
        <v>0</v>
      </c>
      <c r="AH80" s="107">
        <f>IF($O80="",0,'General Inputs'!W$19)</f>
        <v>0</v>
      </c>
      <c r="AI80" s="107">
        <f>IF($O80="",0,'General Inputs'!X$19)</f>
        <v>0</v>
      </c>
      <c r="AJ80" s="26"/>
      <c r="AK80" s="26"/>
      <c r="AL80" s="26"/>
      <c r="AM80" s="26"/>
      <c r="AN80" s="26"/>
      <c r="AO80" s="26"/>
      <c r="AP80" s="26"/>
    </row>
    <row r="81" spans="1:42" hidden="1" outlineLevel="1" x14ac:dyDescent="0.2">
      <c r="A81" s="26"/>
      <c r="B81" s="26"/>
      <c r="C81" s="86"/>
      <c r="D81" s="86"/>
      <c r="E81" s="43" t="s">
        <v>52</v>
      </c>
      <c r="F81" s="43"/>
      <c r="G81" s="50"/>
      <c r="H81" s="28"/>
      <c r="I81" s="87">
        <f t="shared" si="15"/>
        <v>0</v>
      </c>
      <c r="J81" s="87" t="e">
        <f t="shared" si="16"/>
        <v>#REF!</v>
      </c>
      <c r="K81" s="87" t="e">
        <f t="shared" si="17"/>
        <v>#REF!</v>
      </c>
      <c r="L81" s="87" t="e">
        <f t="shared" si="18"/>
        <v>#REF!</v>
      </c>
      <c r="M81" s="87" t="e">
        <f t="shared" si="19"/>
        <v>#REF!</v>
      </c>
      <c r="N81" s="28"/>
      <c r="O81" s="88"/>
      <c r="P81" s="89" t="e">
        <f>ROUND(ROUND(O81,2)*(1+'General Inputs'!K$17)*(1-U81)+'General Inputs'!#REF!,2)</f>
        <v>#REF!</v>
      </c>
      <c r="Q81" s="89" t="e">
        <f>ROUND(ROUND(P81,2)*(1+'General Inputs'!L$17)*(1-V81)+'General Inputs'!#REF!,2)</f>
        <v>#REF!</v>
      </c>
      <c r="R81" s="89" t="e">
        <f>ROUND(ROUND(Q81,2)*(1+'General Inputs'!M$17)*(1-W81)+'General Inputs'!#REF!,2)</f>
        <v>#REF!</v>
      </c>
      <c r="S81" s="89" t="e">
        <f>ROUND(ROUND(R81,2)*(1+'General Inputs'!N$17)*(1-X81)+'General Inputs'!#REF!,2)</f>
        <v>#REF!</v>
      </c>
      <c r="T81" s="90"/>
      <c r="U81" s="107">
        <f>IF($O81="",0,'General Inputs'!K$19)</f>
        <v>0</v>
      </c>
      <c r="V81" s="107">
        <f>IF($O81="",0,'General Inputs'!L$19)</f>
        <v>0</v>
      </c>
      <c r="W81" s="107">
        <f>IF($O81="",0,'General Inputs'!M$19)</f>
        <v>0</v>
      </c>
      <c r="X81" s="107">
        <f>IF($O81="",0,'General Inputs'!N$19)</f>
        <v>0</v>
      </c>
      <c r="Y81" s="26"/>
      <c r="Z81" s="26"/>
      <c r="AA81" s="26"/>
      <c r="AB81" s="26"/>
      <c r="AC81" s="26"/>
      <c r="AD81" s="26"/>
      <c r="AE81" s="26"/>
      <c r="AF81" s="107">
        <f>IF($O81="",0,'General Inputs'!U$19)</f>
        <v>0</v>
      </c>
      <c r="AG81" s="107">
        <f>IF($O81="",0,'General Inputs'!V$19)</f>
        <v>0</v>
      </c>
      <c r="AH81" s="107">
        <f>IF($O81="",0,'General Inputs'!W$19)</f>
        <v>0</v>
      </c>
      <c r="AI81" s="107">
        <f>IF($O81="",0,'General Inputs'!X$19)</f>
        <v>0</v>
      </c>
      <c r="AJ81" s="26"/>
      <c r="AK81" s="26"/>
      <c r="AL81" s="26"/>
      <c r="AM81" s="26"/>
      <c r="AN81" s="26"/>
      <c r="AO81" s="26"/>
      <c r="AP81" s="26"/>
    </row>
    <row r="82" spans="1:42" hidden="1" outlineLevel="1" x14ac:dyDescent="0.2">
      <c r="A82" s="26"/>
      <c r="B82" s="26"/>
      <c r="C82" s="86"/>
      <c r="D82" s="86"/>
      <c r="E82" s="43" t="s">
        <v>52</v>
      </c>
      <c r="F82" s="43"/>
      <c r="G82" s="50"/>
      <c r="H82" s="28"/>
      <c r="I82" s="87">
        <f t="shared" si="15"/>
        <v>0</v>
      </c>
      <c r="J82" s="87" t="e">
        <f t="shared" si="16"/>
        <v>#REF!</v>
      </c>
      <c r="K82" s="87" t="e">
        <f t="shared" si="17"/>
        <v>#REF!</v>
      </c>
      <c r="L82" s="87" t="e">
        <f t="shared" si="18"/>
        <v>#REF!</v>
      </c>
      <c r="M82" s="87" t="e">
        <f t="shared" si="19"/>
        <v>#REF!</v>
      </c>
      <c r="N82" s="28"/>
      <c r="O82" s="88"/>
      <c r="P82" s="89" t="e">
        <f>ROUND(ROUND(O82,2)*(1+'General Inputs'!K$17)*(1-U82)+'General Inputs'!#REF!,2)</f>
        <v>#REF!</v>
      </c>
      <c r="Q82" s="89" t="e">
        <f>ROUND(ROUND(P82,2)*(1+'General Inputs'!L$17)*(1-V82)+'General Inputs'!#REF!,2)</f>
        <v>#REF!</v>
      </c>
      <c r="R82" s="89" t="e">
        <f>ROUND(ROUND(Q82,2)*(1+'General Inputs'!M$17)*(1-W82)+'General Inputs'!#REF!,2)</f>
        <v>#REF!</v>
      </c>
      <c r="S82" s="89" t="e">
        <f>ROUND(ROUND(R82,2)*(1+'General Inputs'!N$17)*(1-X82)+'General Inputs'!#REF!,2)</f>
        <v>#REF!</v>
      </c>
      <c r="T82" s="90"/>
      <c r="U82" s="107">
        <f>IF($O82="",0,'General Inputs'!K$19)</f>
        <v>0</v>
      </c>
      <c r="V82" s="107">
        <f>IF($O82="",0,'General Inputs'!L$19)</f>
        <v>0</v>
      </c>
      <c r="W82" s="107">
        <f>IF($O82="",0,'General Inputs'!M$19)</f>
        <v>0</v>
      </c>
      <c r="X82" s="107">
        <f>IF($O82="",0,'General Inputs'!N$19)</f>
        <v>0</v>
      </c>
      <c r="Y82" s="26"/>
      <c r="Z82" s="26"/>
      <c r="AA82" s="26"/>
      <c r="AB82" s="26"/>
      <c r="AC82" s="26"/>
      <c r="AD82" s="26"/>
      <c r="AE82" s="26"/>
      <c r="AF82" s="107">
        <f>IF($O82="",0,'General Inputs'!U$19)</f>
        <v>0</v>
      </c>
      <c r="AG82" s="107">
        <f>IF($O82="",0,'General Inputs'!V$19)</f>
        <v>0</v>
      </c>
      <c r="AH82" s="107">
        <f>IF($O82="",0,'General Inputs'!W$19)</f>
        <v>0</v>
      </c>
      <c r="AI82" s="107">
        <f>IF($O82="",0,'General Inputs'!X$19)</f>
        <v>0</v>
      </c>
      <c r="AJ82" s="26"/>
      <c r="AK82" s="26"/>
      <c r="AL82" s="26"/>
      <c r="AM82" s="26"/>
      <c r="AN82" s="26"/>
      <c r="AO82" s="26"/>
      <c r="AP82" s="26"/>
    </row>
    <row r="83" spans="1:42" hidden="1" outlineLevel="1" x14ac:dyDescent="0.2">
      <c r="A83" s="26"/>
      <c r="B83" s="26"/>
      <c r="C83" s="86"/>
      <c r="D83" s="86"/>
      <c r="E83" s="43" t="s">
        <v>52</v>
      </c>
      <c r="F83" s="43"/>
      <c r="G83" s="50"/>
      <c r="H83" s="28"/>
      <c r="I83" s="87">
        <f t="shared" si="15"/>
        <v>0</v>
      </c>
      <c r="J83" s="87" t="e">
        <f t="shared" si="16"/>
        <v>#REF!</v>
      </c>
      <c r="K83" s="87" t="e">
        <f t="shared" si="17"/>
        <v>#REF!</v>
      </c>
      <c r="L83" s="87" t="e">
        <f t="shared" si="18"/>
        <v>#REF!</v>
      </c>
      <c r="M83" s="87" t="e">
        <f t="shared" si="19"/>
        <v>#REF!</v>
      </c>
      <c r="N83" s="28"/>
      <c r="O83" s="88"/>
      <c r="P83" s="89" t="e">
        <f>ROUND(ROUND(O83,2)*(1+'General Inputs'!K$17)*(1-U83)+'General Inputs'!#REF!,2)</f>
        <v>#REF!</v>
      </c>
      <c r="Q83" s="89" t="e">
        <f>ROUND(ROUND(P83,2)*(1+'General Inputs'!L$17)*(1-V83)+'General Inputs'!#REF!,2)</f>
        <v>#REF!</v>
      </c>
      <c r="R83" s="89" t="e">
        <f>ROUND(ROUND(Q83,2)*(1+'General Inputs'!M$17)*(1-W83)+'General Inputs'!#REF!,2)</f>
        <v>#REF!</v>
      </c>
      <c r="S83" s="89" t="e">
        <f>ROUND(ROUND(R83,2)*(1+'General Inputs'!N$17)*(1-X83)+'General Inputs'!#REF!,2)</f>
        <v>#REF!</v>
      </c>
      <c r="T83" s="90"/>
      <c r="U83" s="107">
        <f>IF($O83="",0,'General Inputs'!K$19)</f>
        <v>0</v>
      </c>
      <c r="V83" s="107">
        <f>IF($O83="",0,'General Inputs'!L$19)</f>
        <v>0</v>
      </c>
      <c r="W83" s="107">
        <f>IF($O83="",0,'General Inputs'!M$19)</f>
        <v>0</v>
      </c>
      <c r="X83" s="107">
        <f>IF($O83="",0,'General Inputs'!N$19)</f>
        <v>0</v>
      </c>
      <c r="Y83" s="26"/>
      <c r="Z83" s="26"/>
      <c r="AA83" s="26"/>
      <c r="AB83" s="26"/>
      <c r="AC83" s="26"/>
      <c r="AD83" s="26"/>
      <c r="AE83" s="26"/>
      <c r="AF83" s="107">
        <f>IF($O83="",0,'General Inputs'!U$19)</f>
        <v>0</v>
      </c>
      <c r="AG83" s="107">
        <f>IF($O83="",0,'General Inputs'!V$19)</f>
        <v>0</v>
      </c>
      <c r="AH83" s="107">
        <f>IF($O83="",0,'General Inputs'!W$19)</f>
        <v>0</v>
      </c>
      <c r="AI83" s="107">
        <f>IF($O83="",0,'General Inputs'!X$19)</f>
        <v>0</v>
      </c>
      <c r="AJ83" s="26"/>
      <c r="AK83" s="26"/>
      <c r="AL83" s="26"/>
      <c r="AM83" s="26"/>
      <c r="AN83" s="26"/>
      <c r="AO83" s="26"/>
      <c r="AP83" s="26"/>
    </row>
    <row r="84" spans="1:42" hidden="1" outlineLevel="1" x14ac:dyDescent="0.2">
      <c r="A84" s="26"/>
      <c r="B84" s="26"/>
      <c r="C84" s="86"/>
      <c r="D84" s="86"/>
      <c r="E84" s="43" t="s">
        <v>52</v>
      </c>
      <c r="F84" s="43"/>
      <c r="G84" s="50"/>
      <c r="H84" s="28"/>
      <c r="I84" s="87">
        <f t="shared" si="15"/>
        <v>0</v>
      </c>
      <c r="J84" s="87" t="e">
        <f t="shared" si="16"/>
        <v>#REF!</v>
      </c>
      <c r="K84" s="87" t="e">
        <f t="shared" si="17"/>
        <v>#REF!</v>
      </c>
      <c r="L84" s="87" t="e">
        <f t="shared" si="18"/>
        <v>#REF!</v>
      </c>
      <c r="M84" s="87" t="e">
        <f t="shared" si="19"/>
        <v>#REF!</v>
      </c>
      <c r="N84" s="28"/>
      <c r="O84" s="88"/>
      <c r="P84" s="89" t="e">
        <f>ROUND(ROUND(O84,2)*(1+'General Inputs'!K$17)*(1-U84)+'General Inputs'!#REF!,2)</f>
        <v>#REF!</v>
      </c>
      <c r="Q84" s="89" t="e">
        <f>ROUND(ROUND(P84,2)*(1+'General Inputs'!L$17)*(1-V84)+'General Inputs'!#REF!,2)</f>
        <v>#REF!</v>
      </c>
      <c r="R84" s="89" t="e">
        <f>ROUND(ROUND(Q84,2)*(1+'General Inputs'!M$17)*(1-W84)+'General Inputs'!#REF!,2)</f>
        <v>#REF!</v>
      </c>
      <c r="S84" s="89" t="e">
        <f>ROUND(ROUND(R84,2)*(1+'General Inputs'!N$17)*(1-X84)+'General Inputs'!#REF!,2)</f>
        <v>#REF!</v>
      </c>
      <c r="T84" s="90"/>
      <c r="U84" s="107">
        <f>IF($O84="",0,'General Inputs'!K$19)</f>
        <v>0</v>
      </c>
      <c r="V84" s="107">
        <f>IF($O84="",0,'General Inputs'!L$19)</f>
        <v>0</v>
      </c>
      <c r="W84" s="107">
        <f>IF($O84="",0,'General Inputs'!M$19)</f>
        <v>0</v>
      </c>
      <c r="X84" s="107">
        <f>IF($O84="",0,'General Inputs'!N$19)</f>
        <v>0</v>
      </c>
      <c r="Y84" s="26"/>
      <c r="Z84" s="26"/>
      <c r="AA84" s="26"/>
      <c r="AB84" s="26"/>
      <c r="AC84" s="26"/>
      <c r="AD84" s="26"/>
      <c r="AE84" s="26"/>
      <c r="AF84" s="107">
        <f>IF($O84="",0,'General Inputs'!U$19)</f>
        <v>0</v>
      </c>
      <c r="AG84" s="107">
        <f>IF($O84="",0,'General Inputs'!V$19)</f>
        <v>0</v>
      </c>
      <c r="AH84" s="107">
        <f>IF($O84="",0,'General Inputs'!W$19)</f>
        <v>0</v>
      </c>
      <c r="AI84" s="107">
        <f>IF($O84="",0,'General Inputs'!X$19)</f>
        <v>0</v>
      </c>
      <c r="AJ84" s="26"/>
      <c r="AK84" s="26"/>
      <c r="AL84" s="26"/>
      <c r="AM84" s="26"/>
      <c r="AN84" s="26"/>
      <c r="AO84" s="26"/>
      <c r="AP84" s="26"/>
    </row>
    <row r="85" spans="1:42" hidden="1" outlineLevel="1" x14ac:dyDescent="0.2">
      <c r="A85" s="26"/>
      <c r="B85" s="26"/>
      <c r="C85" s="86"/>
      <c r="D85" s="86"/>
      <c r="E85" s="43" t="s">
        <v>52</v>
      </c>
      <c r="F85" s="43"/>
      <c r="G85" s="50"/>
      <c r="H85" s="28"/>
      <c r="I85" s="87">
        <f t="shared" si="15"/>
        <v>0</v>
      </c>
      <c r="J85" s="87" t="e">
        <f t="shared" si="16"/>
        <v>#REF!</v>
      </c>
      <c r="K85" s="87" t="e">
        <f t="shared" si="17"/>
        <v>#REF!</v>
      </c>
      <c r="L85" s="87" t="e">
        <f t="shared" si="18"/>
        <v>#REF!</v>
      </c>
      <c r="M85" s="87" t="e">
        <f t="shared" si="19"/>
        <v>#REF!</v>
      </c>
      <c r="N85" s="28"/>
      <c r="O85" s="88"/>
      <c r="P85" s="89" t="e">
        <f>ROUND(ROUND(O85,2)*(1+'General Inputs'!K$17)*(1-U85)+'General Inputs'!#REF!,2)</f>
        <v>#REF!</v>
      </c>
      <c r="Q85" s="89" t="e">
        <f>ROUND(ROUND(P85,2)*(1+'General Inputs'!L$17)*(1-V85)+'General Inputs'!#REF!,2)</f>
        <v>#REF!</v>
      </c>
      <c r="R85" s="89" t="e">
        <f>ROUND(ROUND(Q85,2)*(1+'General Inputs'!M$17)*(1-W85)+'General Inputs'!#REF!,2)</f>
        <v>#REF!</v>
      </c>
      <c r="S85" s="89" t="e">
        <f>ROUND(ROUND(R85,2)*(1+'General Inputs'!N$17)*(1-X85)+'General Inputs'!#REF!,2)</f>
        <v>#REF!</v>
      </c>
      <c r="T85" s="90"/>
      <c r="U85" s="107">
        <f>IF($O85="",0,'General Inputs'!K$19)</f>
        <v>0</v>
      </c>
      <c r="V85" s="107">
        <f>IF($O85="",0,'General Inputs'!L$19)</f>
        <v>0</v>
      </c>
      <c r="W85" s="107">
        <f>IF($O85="",0,'General Inputs'!M$19)</f>
        <v>0</v>
      </c>
      <c r="X85" s="107">
        <f>IF($O85="",0,'General Inputs'!N$19)</f>
        <v>0</v>
      </c>
      <c r="Y85" s="26"/>
      <c r="Z85" s="26"/>
      <c r="AA85" s="26"/>
      <c r="AB85" s="26"/>
      <c r="AC85" s="26"/>
      <c r="AD85" s="26"/>
      <c r="AE85" s="26"/>
      <c r="AF85" s="107">
        <f>IF($O85="",0,'General Inputs'!U$19)</f>
        <v>0</v>
      </c>
      <c r="AG85" s="107">
        <f>IF($O85="",0,'General Inputs'!V$19)</f>
        <v>0</v>
      </c>
      <c r="AH85" s="107">
        <f>IF($O85="",0,'General Inputs'!W$19)</f>
        <v>0</v>
      </c>
      <c r="AI85" s="107">
        <f>IF($O85="",0,'General Inputs'!X$19)</f>
        <v>0</v>
      </c>
      <c r="AJ85" s="26"/>
      <c r="AK85" s="26"/>
      <c r="AL85" s="26"/>
      <c r="AM85" s="26"/>
      <c r="AN85" s="26"/>
      <c r="AO85" s="26"/>
      <c r="AP85" s="26"/>
    </row>
    <row r="86" spans="1:42" hidden="1" outlineLevel="1" x14ac:dyDescent="0.2">
      <c r="A86" s="26"/>
      <c r="B86" s="26"/>
      <c r="C86" s="86"/>
      <c r="D86" s="86"/>
      <c r="E86" s="43" t="s">
        <v>52</v>
      </c>
      <c r="F86" s="43"/>
      <c r="G86" s="50"/>
      <c r="H86" s="28"/>
      <c r="I86" s="87">
        <f t="shared" si="15"/>
        <v>0</v>
      </c>
      <c r="J86" s="87" t="e">
        <f t="shared" si="16"/>
        <v>#REF!</v>
      </c>
      <c r="K86" s="87" t="e">
        <f t="shared" si="17"/>
        <v>#REF!</v>
      </c>
      <c r="L86" s="87" t="e">
        <f t="shared" si="18"/>
        <v>#REF!</v>
      </c>
      <c r="M86" s="87" t="e">
        <f t="shared" si="19"/>
        <v>#REF!</v>
      </c>
      <c r="N86" s="28"/>
      <c r="O86" s="88"/>
      <c r="P86" s="89" t="e">
        <f>ROUND(ROUND(O86,2)*(1+'General Inputs'!K$17)*(1-U86)+'General Inputs'!#REF!,2)</f>
        <v>#REF!</v>
      </c>
      <c r="Q86" s="89" t="e">
        <f>ROUND(ROUND(P86,2)*(1+'General Inputs'!L$17)*(1-V86)+'General Inputs'!#REF!,2)</f>
        <v>#REF!</v>
      </c>
      <c r="R86" s="89" t="e">
        <f>ROUND(ROUND(Q86,2)*(1+'General Inputs'!M$17)*(1-W86)+'General Inputs'!#REF!,2)</f>
        <v>#REF!</v>
      </c>
      <c r="S86" s="89" t="e">
        <f>ROUND(ROUND(R86,2)*(1+'General Inputs'!N$17)*(1-X86)+'General Inputs'!#REF!,2)</f>
        <v>#REF!</v>
      </c>
      <c r="T86" s="90"/>
      <c r="U86" s="107">
        <f>IF($O86="",0,'General Inputs'!K$19)</f>
        <v>0</v>
      </c>
      <c r="V86" s="107">
        <f>IF($O86="",0,'General Inputs'!L$19)</f>
        <v>0</v>
      </c>
      <c r="W86" s="107">
        <f>IF($O86="",0,'General Inputs'!M$19)</f>
        <v>0</v>
      </c>
      <c r="X86" s="107">
        <f>IF($O86="",0,'General Inputs'!N$19)</f>
        <v>0</v>
      </c>
      <c r="Y86" s="26"/>
      <c r="Z86" s="26"/>
      <c r="AA86" s="26"/>
      <c r="AB86" s="26"/>
      <c r="AC86" s="26"/>
      <c r="AD86" s="26"/>
      <c r="AE86" s="26"/>
      <c r="AF86" s="107">
        <f>IF($O86="",0,'General Inputs'!U$19)</f>
        <v>0</v>
      </c>
      <c r="AG86" s="107">
        <f>IF($O86="",0,'General Inputs'!V$19)</f>
        <v>0</v>
      </c>
      <c r="AH86" s="107">
        <f>IF($O86="",0,'General Inputs'!W$19)</f>
        <v>0</v>
      </c>
      <c r="AI86" s="107">
        <f>IF($O86="",0,'General Inputs'!X$19)</f>
        <v>0</v>
      </c>
      <c r="AJ86" s="26"/>
      <c r="AK86" s="26"/>
      <c r="AL86" s="26"/>
      <c r="AM86" s="26"/>
      <c r="AN86" s="26"/>
      <c r="AO86" s="26"/>
      <c r="AP86" s="26"/>
    </row>
    <row r="87" spans="1:42" hidden="1" outlineLevel="1" x14ac:dyDescent="0.2">
      <c r="A87" s="26"/>
      <c r="B87" s="26"/>
      <c r="C87" s="86"/>
      <c r="D87" s="86"/>
      <c r="E87" s="43" t="s">
        <v>52</v>
      </c>
      <c r="F87" s="43"/>
      <c r="G87" s="50"/>
      <c r="H87" s="28"/>
      <c r="I87" s="87">
        <f t="shared" si="15"/>
        <v>0</v>
      </c>
      <c r="J87" s="87" t="e">
        <f t="shared" si="16"/>
        <v>#REF!</v>
      </c>
      <c r="K87" s="87" t="e">
        <f t="shared" si="17"/>
        <v>#REF!</v>
      </c>
      <c r="L87" s="87" t="e">
        <f t="shared" si="18"/>
        <v>#REF!</v>
      </c>
      <c r="M87" s="87" t="e">
        <f t="shared" si="19"/>
        <v>#REF!</v>
      </c>
      <c r="N87" s="28"/>
      <c r="O87" s="88"/>
      <c r="P87" s="89" t="e">
        <f>ROUND(ROUND(O87,2)*(1+'General Inputs'!K$17)*(1-U87)+'General Inputs'!#REF!,2)</f>
        <v>#REF!</v>
      </c>
      <c r="Q87" s="89" t="e">
        <f>ROUND(ROUND(P87,2)*(1+'General Inputs'!L$17)*(1-V87)+'General Inputs'!#REF!,2)</f>
        <v>#REF!</v>
      </c>
      <c r="R87" s="89" t="e">
        <f>ROUND(ROUND(Q87,2)*(1+'General Inputs'!M$17)*(1-W87)+'General Inputs'!#REF!,2)</f>
        <v>#REF!</v>
      </c>
      <c r="S87" s="89" t="e">
        <f>ROUND(ROUND(R87,2)*(1+'General Inputs'!N$17)*(1-X87)+'General Inputs'!#REF!,2)</f>
        <v>#REF!</v>
      </c>
      <c r="T87" s="90"/>
      <c r="U87" s="107">
        <f>IF($O87="",0,'General Inputs'!K$19)</f>
        <v>0</v>
      </c>
      <c r="V87" s="107">
        <f>IF($O87="",0,'General Inputs'!L$19)</f>
        <v>0</v>
      </c>
      <c r="W87" s="107">
        <f>IF($O87="",0,'General Inputs'!M$19)</f>
        <v>0</v>
      </c>
      <c r="X87" s="107">
        <f>IF($O87="",0,'General Inputs'!N$19)</f>
        <v>0</v>
      </c>
      <c r="Y87" s="26"/>
      <c r="Z87" s="26"/>
      <c r="AA87" s="26"/>
      <c r="AB87" s="26"/>
      <c r="AC87" s="26"/>
      <c r="AD87" s="26"/>
      <c r="AE87" s="26"/>
      <c r="AF87" s="107">
        <f>IF($O87="",0,'General Inputs'!U$19)</f>
        <v>0</v>
      </c>
      <c r="AG87" s="107">
        <f>IF($O87="",0,'General Inputs'!V$19)</f>
        <v>0</v>
      </c>
      <c r="AH87" s="107">
        <f>IF($O87="",0,'General Inputs'!W$19)</f>
        <v>0</v>
      </c>
      <c r="AI87" s="107">
        <f>IF($O87="",0,'General Inputs'!X$19)</f>
        <v>0</v>
      </c>
      <c r="AJ87" s="26"/>
      <c r="AK87" s="26"/>
      <c r="AL87" s="26"/>
      <c r="AM87" s="26"/>
      <c r="AN87" s="26"/>
      <c r="AO87" s="26"/>
      <c r="AP87" s="26"/>
    </row>
    <row r="88" spans="1:42" hidden="1" outlineLevel="1" x14ac:dyDescent="0.2">
      <c r="A88" s="26"/>
      <c r="B88" s="26"/>
      <c r="C88" s="86"/>
      <c r="D88" s="86"/>
      <c r="E88" s="43" t="s">
        <v>52</v>
      </c>
      <c r="F88" s="43"/>
      <c r="G88" s="50"/>
      <c r="H88" s="28"/>
      <c r="I88" s="87">
        <f t="shared" si="15"/>
        <v>0</v>
      </c>
      <c r="J88" s="87" t="e">
        <f t="shared" si="16"/>
        <v>#REF!</v>
      </c>
      <c r="K88" s="87" t="e">
        <f t="shared" si="17"/>
        <v>#REF!</v>
      </c>
      <c r="L88" s="87" t="e">
        <f t="shared" si="18"/>
        <v>#REF!</v>
      </c>
      <c r="M88" s="87" t="e">
        <f t="shared" si="19"/>
        <v>#REF!</v>
      </c>
      <c r="N88" s="28"/>
      <c r="O88" s="88"/>
      <c r="P88" s="89" t="e">
        <f>ROUND(ROUND(O88,2)*(1+'General Inputs'!K$17)*(1-U88)+'General Inputs'!#REF!,2)</f>
        <v>#REF!</v>
      </c>
      <c r="Q88" s="89" t="e">
        <f>ROUND(ROUND(P88,2)*(1+'General Inputs'!L$17)*(1-V88)+'General Inputs'!#REF!,2)</f>
        <v>#REF!</v>
      </c>
      <c r="R88" s="89" t="e">
        <f>ROUND(ROUND(Q88,2)*(1+'General Inputs'!M$17)*(1-W88)+'General Inputs'!#REF!,2)</f>
        <v>#REF!</v>
      </c>
      <c r="S88" s="89" t="e">
        <f>ROUND(ROUND(R88,2)*(1+'General Inputs'!N$17)*(1-X88)+'General Inputs'!#REF!,2)</f>
        <v>#REF!</v>
      </c>
      <c r="T88" s="90"/>
      <c r="U88" s="107">
        <f>IF($O88="",0,'General Inputs'!K$19)</f>
        <v>0</v>
      </c>
      <c r="V88" s="107">
        <f>IF($O88="",0,'General Inputs'!L$19)</f>
        <v>0</v>
      </c>
      <c r="W88" s="107">
        <f>IF($O88="",0,'General Inputs'!M$19)</f>
        <v>0</v>
      </c>
      <c r="X88" s="107">
        <f>IF($O88="",0,'General Inputs'!N$19)</f>
        <v>0</v>
      </c>
      <c r="Y88" s="26"/>
      <c r="Z88" s="26"/>
      <c r="AA88" s="26"/>
      <c r="AB88" s="26"/>
      <c r="AC88" s="26"/>
      <c r="AD88" s="26"/>
      <c r="AE88" s="26"/>
      <c r="AF88" s="107">
        <f>IF($O88="",0,'General Inputs'!U$19)</f>
        <v>0</v>
      </c>
      <c r="AG88" s="107">
        <f>IF($O88="",0,'General Inputs'!V$19)</f>
        <v>0</v>
      </c>
      <c r="AH88" s="107">
        <f>IF($O88="",0,'General Inputs'!W$19)</f>
        <v>0</v>
      </c>
      <c r="AI88" s="107">
        <f>IF($O88="",0,'General Inputs'!X$19)</f>
        <v>0</v>
      </c>
      <c r="AJ88" s="26"/>
      <c r="AK88" s="26"/>
      <c r="AL88" s="26"/>
      <c r="AM88" s="26"/>
      <c r="AN88" s="26"/>
      <c r="AO88" s="26"/>
      <c r="AP88" s="26"/>
    </row>
    <row r="89" spans="1:42" hidden="1" outlineLevel="1" x14ac:dyDescent="0.2">
      <c r="A89" s="26"/>
      <c r="B89" s="26"/>
      <c r="C89" s="86"/>
      <c r="D89" s="86"/>
      <c r="E89" s="43" t="s">
        <v>52</v>
      </c>
      <c r="F89" s="43"/>
      <c r="G89" s="50"/>
      <c r="H89" s="28"/>
      <c r="I89" s="87">
        <f t="shared" si="15"/>
        <v>0</v>
      </c>
      <c r="J89" s="87" t="e">
        <f t="shared" si="16"/>
        <v>#REF!</v>
      </c>
      <c r="K89" s="87" t="e">
        <f t="shared" si="17"/>
        <v>#REF!</v>
      </c>
      <c r="L89" s="87" t="e">
        <f t="shared" si="18"/>
        <v>#REF!</v>
      </c>
      <c r="M89" s="87" t="e">
        <f t="shared" si="19"/>
        <v>#REF!</v>
      </c>
      <c r="N89" s="28"/>
      <c r="O89" s="88"/>
      <c r="P89" s="89" t="e">
        <f>ROUND(ROUND(O89,2)*(1+'General Inputs'!K$17)*(1-U89)+'General Inputs'!#REF!,2)</f>
        <v>#REF!</v>
      </c>
      <c r="Q89" s="89" t="e">
        <f>ROUND(ROUND(P89,2)*(1+'General Inputs'!L$17)*(1-V89)+'General Inputs'!#REF!,2)</f>
        <v>#REF!</v>
      </c>
      <c r="R89" s="89" t="e">
        <f>ROUND(ROUND(Q89,2)*(1+'General Inputs'!M$17)*(1-W89)+'General Inputs'!#REF!,2)</f>
        <v>#REF!</v>
      </c>
      <c r="S89" s="89" t="e">
        <f>ROUND(ROUND(R89,2)*(1+'General Inputs'!N$17)*(1-X89)+'General Inputs'!#REF!,2)</f>
        <v>#REF!</v>
      </c>
      <c r="T89" s="90"/>
      <c r="U89" s="107">
        <f>IF($O89="",0,'General Inputs'!K$19)</f>
        <v>0</v>
      </c>
      <c r="V89" s="107">
        <f>IF($O89="",0,'General Inputs'!L$19)</f>
        <v>0</v>
      </c>
      <c r="W89" s="107">
        <f>IF($O89="",0,'General Inputs'!M$19)</f>
        <v>0</v>
      </c>
      <c r="X89" s="107">
        <f>IF($O89="",0,'General Inputs'!N$19)</f>
        <v>0</v>
      </c>
      <c r="Y89" s="26"/>
      <c r="Z89" s="26"/>
      <c r="AA89" s="26"/>
      <c r="AB89" s="26"/>
      <c r="AC89" s="26"/>
      <c r="AD89" s="26"/>
      <c r="AE89" s="26"/>
      <c r="AF89" s="107">
        <f>IF($O89="",0,'General Inputs'!U$19)</f>
        <v>0</v>
      </c>
      <c r="AG89" s="107">
        <f>IF($O89="",0,'General Inputs'!V$19)</f>
        <v>0</v>
      </c>
      <c r="AH89" s="107">
        <f>IF($O89="",0,'General Inputs'!W$19)</f>
        <v>0</v>
      </c>
      <c r="AI89" s="107">
        <f>IF($O89="",0,'General Inputs'!X$19)</f>
        <v>0</v>
      </c>
      <c r="AJ89" s="26"/>
      <c r="AK89" s="26"/>
      <c r="AL89" s="26"/>
      <c r="AM89" s="26"/>
      <c r="AN89" s="26"/>
      <c r="AO89" s="26"/>
      <c r="AP89" s="26"/>
    </row>
    <row r="90" spans="1:42" hidden="1" outlineLevel="1" x14ac:dyDescent="0.2">
      <c r="A90" s="26"/>
      <c r="B90" s="26"/>
      <c r="C90" s="86"/>
      <c r="D90" s="86"/>
      <c r="E90" s="43" t="s">
        <v>52</v>
      </c>
      <c r="F90" s="43"/>
      <c r="G90" s="50"/>
      <c r="H90" s="28"/>
      <c r="I90" s="87">
        <f t="shared" si="15"/>
        <v>0</v>
      </c>
      <c r="J90" s="87" t="e">
        <f t="shared" si="16"/>
        <v>#REF!</v>
      </c>
      <c r="K90" s="87" t="e">
        <f t="shared" si="17"/>
        <v>#REF!</v>
      </c>
      <c r="L90" s="87" t="e">
        <f t="shared" si="18"/>
        <v>#REF!</v>
      </c>
      <c r="M90" s="87" t="e">
        <f t="shared" si="19"/>
        <v>#REF!</v>
      </c>
      <c r="N90" s="28"/>
      <c r="O90" s="88"/>
      <c r="P90" s="89" t="e">
        <f>ROUND(ROUND(O90,2)*(1+'General Inputs'!K$17)*(1-U90)+'General Inputs'!#REF!,2)</f>
        <v>#REF!</v>
      </c>
      <c r="Q90" s="89" t="e">
        <f>ROUND(ROUND(P90,2)*(1+'General Inputs'!L$17)*(1-V90)+'General Inputs'!#REF!,2)</f>
        <v>#REF!</v>
      </c>
      <c r="R90" s="89" t="e">
        <f>ROUND(ROUND(Q90,2)*(1+'General Inputs'!M$17)*(1-W90)+'General Inputs'!#REF!,2)</f>
        <v>#REF!</v>
      </c>
      <c r="S90" s="89" t="e">
        <f>ROUND(ROUND(R90,2)*(1+'General Inputs'!N$17)*(1-X90)+'General Inputs'!#REF!,2)</f>
        <v>#REF!</v>
      </c>
      <c r="T90" s="90"/>
      <c r="U90" s="107">
        <f>IF($O90="",0,'General Inputs'!K$19)</f>
        <v>0</v>
      </c>
      <c r="V90" s="107">
        <f>IF($O90="",0,'General Inputs'!L$19)</f>
        <v>0</v>
      </c>
      <c r="W90" s="107">
        <f>IF($O90="",0,'General Inputs'!M$19)</f>
        <v>0</v>
      </c>
      <c r="X90" s="107">
        <f>IF($O90="",0,'General Inputs'!N$19)</f>
        <v>0</v>
      </c>
      <c r="Y90" s="26"/>
      <c r="Z90" s="26"/>
      <c r="AA90" s="26"/>
      <c r="AB90" s="26"/>
      <c r="AC90" s="26"/>
      <c r="AD90" s="26"/>
      <c r="AE90" s="26"/>
      <c r="AF90" s="107">
        <f>IF($O90="",0,'General Inputs'!U$19)</f>
        <v>0</v>
      </c>
      <c r="AG90" s="107">
        <f>IF($O90="",0,'General Inputs'!V$19)</f>
        <v>0</v>
      </c>
      <c r="AH90" s="107">
        <f>IF($O90="",0,'General Inputs'!W$19)</f>
        <v>0</v>
      </c>
      <c r="AI90" s="107">
        <f>IF($O90="",0,'General Inputs'!X$19)</f>
        <v>0</v>
      </c>
      <c r="AJ90" s="26"/>
      <c r="AK90" s="26"/>
      <c r="AL90" s="26"/>
      <c r="AM90" s="26"/>
      <c r="AN90" s="26"/>
      <c r="AO90" s="26"/>
      <c r="AP90" s="26"/>
    </row>
    <row r="91" spans="1:42" hidden="1" outlineLevel="1" x14ac:dyDescent="0.2">
      <c r="A91" s="26"/>
      <c r="B91" s="26"/>
      <c r="C91" s="86"/>
      <c r="D91" s="86"/>
      <c r="E91" s="43" t="s">
        <v>52</v>
      </c>
      <c r="F91" s="43"/>
      <c r="G91" s="50"/>
      <c r="H91" s="28"/>
      <c r="I91" s="87">
        <f t="shared" si="15"/>
        <v>0</v>
      </c>
      <c r="J91" s="87" t="e">
        <f t="shared" si="16"/>
        <v>#REF!</v>
      </c>
      <c r="K91" s="87" t="e">
        <f t="shared" si="17"/>
        <v>#REF!</v>
      </c>
      <c r="L91" s="87" t="e">
        <f t="shared" si="18"/>
        <v>#REF!</v>
      </c>
      <c r="M91" s="87" t="e">
        <f t="shared" si="19"/>
        <v>#REF!</v>
      </c>
      <c r="N91" s="28"/>
      <c r="O91" s="88"/>
      <c r="P91" s="89" t="e">
        <f>ROUND(ROUND(O91,2)*(1+'General Inputs'!K$17)*(1-U91)+'General Inputs'!#REF!,2)</f>
        <v>#REF!</v>
      </c>
      <c r="Q91" s="89" t="e">
        <f>ROUND(ROUND(P91,2)*(1+'General Inputs'!L$17)*(1-V91)+'General Inputs'!#REF!,2)</f>
        <v>#REF!</v>
      </c>
      <c r="R91" s="89" t="e">
        <f>ROUND(ROUND(Q91,2)*(1+'General Inputs'!M$17)*(1-W91)+'General Inputs'!#REF!,2)</f>
        <v>#REF!</v>
      </c>
      <c r="S91" s="89" t="e">
        <f>ROUND(ROUND(R91,2)*(1+'General Inputs'!N$17)*(1-X91)+'General Inputs'!#REF!,2)</f>
        <v>#REF!</v>
      </c>
      <c r="T91" s="90"/>
      <c r="U91" s="107">
        <f>IF($O91="",0,'General Inputs'!K$19)</f>
        <v>0</v>
      </c>
      <c r="V91" s="107">
        <f>IF($O91="",0,'General Inputs'!L$19)</f>
        <v>0</v>
      </c>
      <c r="W91" s="107">
        <f>IF($O91="",0,'General Inputs'!M$19)</f>
        <v>0</v>
      </c>
      <c r="X91" s="107">
        <f>IF($O91="",0,'General Inputs'!N$19)</f>
        <v>0</v>
      </c>
      <c r="Y91" s="26"/>
      <c r="Z91" s="26"/>
      <c r="AA91" s="26"/>
      <c r="AB91" s="26"/>
      <c r="AC91" s="26"/>
      <c r="AD91" s="26"/>
      <c r="AE91" s="26"/>
      <c r="AF91" s="107">
        <f>IF($O91="",0,'General Inputs'!U$19)</f>
        <v>0</v>
      </c>
      <c r="AG91" s="107">
        <f>IF($O91="",0,'General Inputs'!V$19)</f>
        <v>0</v>
      </c>
      <c r="AH91" s="107">
        <f>IF($O91="",0,'General Inputs'!W$19)</f>
        <v>0</v>
      </c>
      <c r="AI91" s="107">
        <f>IF($O91="",0,'General Inputs'!X$19)</f>
        <v>0</v>
      </c>
      <c r="AJ91" s="26"/>
      <c r="AK91" s="26"/>
      <c r="AL91" s="26"/>
      <c r="AM91" s="26"/>
      <c r="AN91" s="26"/>
      <c r="AO91" s="26"/>
      <c r="AP91" s="26"/>
    </row>
    <row r="92" spans="1:42" hidden="1" outlineLevel="1" x14ac:dyDescent="0.2">
      <c r="A92" s="26"/>
      <c r="B92" s="26"/>
      <c r="C92" s="86"/>
      <c r="D92" s="86"/>
      <c r="E92" s="43" t="s">
        <v>52</v>
      </c>
      <c r="F92" s="43"/>
      <c r="G92" s="50"/>
      <c r="H92" s="28"/>
      <c r="I92" s="87">
        <f t="shared" si="15"/>
        <v>0</v>
      </c>
      <c r="J92" s="87" t="e">
        <f t="shared" si="16"/>
        <v>#REF!</v>
      </c>
      <c r="K92" s="87" t="e">
        <f t="shared" si="17"/>
        <v>#REF!</v>
      </c>
      <c r="L92" s="87" t="e">
        <f t="shared" si="18"/>
        <v>#REF!</v>
      </c>
      <c r="M92" s="87" t="e">
        <f t="shared" si="19"/>
        <v>#REF!</v>
      </c>
      <c r="N92" s="28"/>
      <c r="O92" s="88"/>
      <c r="P92" s="89" t="e">
        <f>ROUND(ROUND(O92,2)*(1+'General Inputs'!K$17)*(1-U92)+'General Inputs'!#REF!,2)</f>
        <v>#REF!</v>
      </c>
      <c r="Q92" s="89" t="e">
        <f>ROUND(ROUND(P92,2)*(1+'General Inputs'!L$17)*(1-V92)+'General Inputs'!#REF!,2)</f>
        <v>#REF!</v>
      </c>
      <c r="R92" s="89" t="e">
        <f>ROUND(ROUND(Q92,2)*(1+'General Inputs'!M$17)*(1-W92)+'General Inputs'!#REF!,2)</f>
        <v>#REF!</v>
      </c>
      <c r="S92" s="89" t="e">
        <f>ROUND(ROUND(R92,2)*(1+'General Inputs'!N$17)*(1-X92)+'General Inputs'!#REF!,2)</f>
        <v>#REF!</v>
      </c>
      <c r="T92" s="90"/>
      <c r="U92" s="107">
        <f>IF($O92="",0,'General Inputs'!K$19)</f>
        <v>0</v>
      </c>
      <c r="V92" s="107">
        <f>IF($O92="",0,'General Inputs'!L$19)</f>
        <v>0</v>
      </c>
      <c r="W92" s="107">
        <f>IF($O92="",0,'General Inputs'!M$19)</f>
        <v>0</v>
      </c>
      <c r="X92" s="107">
        <f>IF($O92="",0,'General Inputs'!N$19)</f>
        <v>0</v>
      </c>
      <c r="Y92" s="26"/>
      <c r="Z92" s="26"/>
      <c r="AA92" s="26"/>
      <c r="AB92" s="26"/>
      <c r="AC92" s="26"/>
      <c r="AD92" s="26"/>
      <c r="AE92" s="26"/>
      <c r="AF92" s="107">
        <f>IF($O92="",0,'General Inputs'!U$19)</f>
        <v>0</v>
      </c>
      <c r="AG92" s="107">
        <f>IF($O92="",0,'General Inputs'!V$19)</f>
        <v>0</v>
      </c>
      <c r="AH92" s="107">
        <f>IF($O92="",0,'General Inputs'!W$19)</f>
        <v>0</v>
      </c>
      <c r="AI92" s="107">
        <f>IF($O92="",0,'General Inputs'!X$19)</f>
        <v>0</v>
      </c>
      <c r="AJ92" s="26"/>
      <c r="AK92" s="26"/>
      <c r="AL92" s="26"/>
      <c r="AM92" s="26"/>
      <c r="AN92" s="26"/>
      <c r="AO92" s="26"/>
      <c r="AP92" s="26"/>
    </row>
    <row r="93" spans="1:42" hidden="1" outlineLevel="1" x14ac:dyDescent="0.2">
      <c r="A93" s="26"/>
      <c r="B93" s="26"/>
      <c r="C93" s="86"/>
      <c r="D93" s="86"/>
      <c r="E93" s="43" t="s">
        <v>52</v>
      </c>
      <c r="F93" s="43"/>
      <c r="G93" s="50"/>
      <c r="H93" s="28"/>
      <c r="I93" s="87">
        <f t="shared" si="15"/>
        <v>0</v>
      </c>
      <c r="J93" s="87" t="e">
        <f t="shared" si="16"/>
        <v>#REF!</v>
      </c>
      <c r="K93" s="87" t="e">
        <f t="shared" si="17"/>
        <v>#REF!</v>
      </c>
      <c r="L93" s="87" t="e">
        <f t="shared" si="18"/>
        <v>#REF!</v>
      </c>
      <c r="M93" s="87" t="e">
        <f t="shared" si="19"/>
        <v>#REF!</v>
      </c>
      <c r="N93" s="28"/>
      <c r="O93" s="88"/>
      <c r="P93" s="89" t="e">
        <f>ROUND(ROUND(O93,2)*(1+'General Inputs'!K$17)*(1-U93)+'General Inputs'!#REF!,2)</f>
        <v>#REF!</v>
      </c>
      <c r="Q93" s="89" t="e">
        <f>ROUND(ROUND(P93,2)*(1+'General Inputs'!L$17)*(1-V93)+'General Inputs'!#REF!,2)</f>
        <v>#REF!</v>
      </c>
      <c r="R93" s="89" t="e">
        <f>ROUND(ROUND(Q93,2)*(1+'General Inputs'!M$17)*(1-W93)+'General Inputs'!#REF!,2)</f>
        <v>#REF!</v>
      </c>
      <c r="S93" s="89" t="e">
        <f>ROUND(ROUND(R93,2)*(1+'General Inputs'!N$17)*(1-X93)+'General Inputs'!#REF!,2)</f>
        <v>#REF!</v>
      </c>
      <c r="T93" s="90"/>
      <c r="U93" s="107">
        <f>IF($O93="",0,'General Inputs'!K$19)</f>
        <v>0</v>
      </c>
      <c r="V93" s="107">
        <f>IF($O93="",0,'General Inputs'!L$19)</f>
        <v>0</v>
      </c>
      <c r="W93" s="107">
        <f>IF($O93="",0,'General Inputs'!M$19)</f>
        <v>0</v>
      </c>
      <c r="X93" s="107">
        <f>IF($O93="",0,'General Inputs'!N$19)</f>
        <v>0</v>
      </c>
      <c r="Y93" s="26"/>
      <c r="Z93" s="26"/>
      <c r="AA93" s="26"/>
      <c r="AB93" s="26"/>
      <c r="AC93" s="26"/>
      <c r="AD93" s="26"/>
      <c r="AE93" s="26"/>
      <c r="AF93" s="107">
        <f>IF($O93="",0,'General Inputs'!U$19)</f>
        <v>0</v>
      </c>
      <c r="AG93" s="107">
        <f>IF($O93="",0,'General Inputs'!V$19)</f>
        <v>0</v>
      </c>
      <c r="AH93" s="107">
        <f>IF($O93="",0,'General Inputs'!W$19)</f>
        <v>0</v>
      </c>
      <c r="AI93" s="107">
        <f>IF($O93="",0,'General Inputs'!X$19)</f>
        <v>0</v>
      </c>
      <c r="AJ93" s="26"/>
      <c r="AK93" s="26"/>
      <c r="AL93" s="26"/>
      <c r="AM93" s="26"/>
      <c r="AN93" s="26"/>
      <c r="AO93" s="26"/>
      <c r="AP93" s="26"/>
    </row>
    <row r="94" spans="1:42" hidden="1" outlineLevel="1" x14ac:dyDescent="0.2">
      <c r="A94" s="26"/>
      <c r="B94" s="26"/>
      <c r="C94" s="86"/>
      <c r="D94" s="86"/>
      <c r="E94" s="43" t="s">
        <v>52</v>
      </c>
      <c r="F94" s="43"/>
      <c r="G94" s="50"/>
      <c r="H94" s="28"/>
      <c r="I94" s="87">
        <f t="shared" si="15"/>
        <v>0</v>
      </c>
      <c r="J94" s="87" t="e">
        <f t="shared" si="16"/>
        <v>#REF!</v>
      </c>
      <c r="K94" s="87" t="e">
        <f t="shared" si="17"/>
        <v>#REF!</v>
      </c>
      <c r="L94" s="87" t="e">
        <f t="shared" si="18"/>
        <v>#REF!</v>
      </c>
      <c r="M94" s="87" t="e">
        <f t="shared" si="19"/>
        <v>#REF!</v>
      </c>
      <c r="N94" s="28"/>
      <c r="O94" s="88"/>
      <c r="P94" s="89" t="e">
        <f>ROUND(ROUND(O94,2)*(1+'General Inputs'!K$17)*(1-U94)+'General Inputs'!#REF!,2)</f>
        <v>#REF!</v>
      </c>
      <c r="Q94" s="89" t="e">
        <f>ROUND(ROUND(P94,2)*(1+'General Inputs'!L$17)*(1-V94)+'General Inputs'!#REF!,2)</f>
        <v>#REF!</v>
      </c>
      <c r="R94" s="89" t="e">
        <f>ROUND(ROUND(Q94,2)*(1+'General Inputs'!M$17)*(1-W94)+'General Inputs'!#REF!,2)</f>
        <v>#REF!</v>
      </c>
      <c r="S94" s="89" t="e">
        <f>ROUND(ROUND(R94,2)*(1+'General Inputs'!N$17)*(1-X94)+'General Inputs'!#REF!,2)</f>
        <v>#REF!</v>
      </c>
      <c r="T94" s="90"/>
      <c r="U94" s="107">
        <f>IF($O94="",0,'General Inputs'!K$19)</f>
        <v>0</v>
      </c>
      <c r="V94" s="107">
        <f>IF($O94="",0,'General Inputs'!L$19)</f>
        <v>0</v>
      </c>
      <c r="W94" s="107">
        <f>IF($O94="",0,'General Inputs'!M$19)</f>
        <v>0</v>
      </c>
      <c r="X94" s="107">
        <f>IF($O94="",0,'General Inputs'!N$19)</f>
        <v>0</v>
      </c>
      <c r="Y94" s="26"/>
      <c r="Z94" s="26"/>
      <c r="AA94" s="26"/>
      <c r="AB94" s="26"/>
      <c r="AC94" s="26"/>
      <c r="AD94" s="26"/>
      <c r="AE94" s="26"/>
      <c r="AF94" s="107">
        <f>IF($O94="",0,'General Inputs'!U$19)</f>
        <v>0</v>
      </c>
      <c r="AG94" s="107">
        <f>IF($O94="",0,'General Inputs'!V$19)</f>
        <v>0</v>
      </c>
      <c r="AH94" s="107">
        <f>IF($O94="",0,'General Inputs'!W$19)</f>
        <v>0</v>
      </c>
      <c r="AI94" s="107">
        <f>IF($O94="",0,'General Inputs'!X$19)</f>
        <v>0</v>
      </c>
      <c r="AJ94" s="26"/>
      <c r="AK94" s="26"/>
      <c r="AL94" s="26"/>
      <c r="AM94" s="26"/>
      <c r="AN94" s="26"/>
      <c r="AO94" s="26"/>
      <c r="AP94" s="26"/>
    </row>
    <row r="95" spans="1:42" hidden="1" outlineLevel="1" x14ac:dyDescent="0.2">
      <c r="A95" s="26"/>
      <c r="B95" s="26"/>
      <c r="C95" s="86"/>
      <c r="D95" s="86"/>
      <c r="E95" s="43" t="s">
        <v>52</v>
      </c>
      <c r="F95" s="43"/>
      <c r="G95" s="50"/>
      <c r="H95" s="28"/>
      <c r="I95" s="87">
        <f t="shared" si="15"/>
        <v>0</v>
      </c>
      <c r="J95" s="87" t="e">
        <f t="shared" si="16"/>
        <v>#REF!</v>
      </c>
      <c r="K95" s="87" t="e">
        <f t="shared" si="17"/>
        <v>#REF!</v>
      </c>
      <c r="L95" s="87" t="e">
        <f t="shared" si="18"/>
        <v>#REF!</v>
      </c>
      <c r="M95" s="87" t="e">
        <f t="shared" si="19"/>
        <v>#REF!</v>
      </c>
      <c r="N95" s="28"/>
      <c r="O95" s="88"/>
      <c r="P95" s="89" t="e">
        <f>ROUND(ROUND(O95,2)*(1+'General Inputs'!K$17)*(1-U95)+'General Inputs'!#REF!,2)</f>
        <v>#REF!</v>
      </c>
      <c r="Q95" s="89" t="e">
        <f>ROUND(ROUND(P95,2)*(1+'General Inputs'!L$17)*(1-V95)+'General Inputs'!#REF!,2)</f>
        <v>#REF!</v>
      </c>
      <c r="R95" s="89" t="e">
        <f>ROUND(ROUND(Q95,2)*(1+'General Inputs'!M$17)*(1-W95)+'General Inputs'!#REF!,2)</f>
        <v>#REF!</v>
      </c>
      <c r="S95" s="89" t="e">
        <f>ROUND(ROUND(R95,2)*(1+'General Inputs'!N$17)*(1-X95)+'General Inputs'!#REF!,2)</f>
        <v>#REF!</v>
      </c>
      <c r="T95" s="90"/>
      <c r="U95" s="107">
        <f>IF($O95="",0,'General Inputs'!K$19)</f>
        <v>0</v>
      </c>
      <c r="V95" s="107">
        <f>IF($O95="",0,'General Inputs'!L$19)</f>
        <v>0</v>
      </c>
      <c r="W95" s="107">
        <f>IF($O95="",0,'General Inputs'!M$19)</f>
        <v>0</v>
      </c>
      <c r="X95" s="107">
        <f>IF($O95="",0,'General Inputs'!N$19)</f>
        <v>0</v>
      </c>
      <c r="Y95" s="26"/>
      <c r="Z95" s="26"/>
      <c r="AA95" s="26"/>
      <c r="AB95" s="26"/>
      <c r="AC95" s="26"/>
      <c r="AD95" s="26"/>
      <c r="AE95" s="26"/>
      <c r="AF95" s="107">
        <f>IF($O95="",0,'General Inputs'!U$19)</f>
        <v>0</v>
      </c>
      <c r="AG95" s="107">
        <f>IF($O95="",0,'General Inputs'!V$19)</f>
        <v>0</v>
      </c>
      <c r="AH95" s="107">
        <f>IF($O95="",0,'General Inputs'!W$19)</f>
        <v>0</v>
      </c>
      <c r="AI95" s="107">
        <f>IF($O95="",0,'General Inputs'!X$19)</f>
        <v>0</v>
      </c>
      <c r="AJ95" s="26"/>
      <c r="AK95" s="26"/>
      <c r="AL95" s="26"/>
      <c r="AM95" s="26"/>
      <c r="AN95" s="26"/>
      <c r="AO95" s="26"/>
      <c r="AP95" s="26"/>
    </row>
    <row r="96" spans="1:42" hidden="1" outlineLevel="1" x14ac:dyDescent="0.2">
      <c r="A96" s="26"/>
      <c r="B96" s="26"/>
      <c r="C96" s="86"/>
      <c r="D96" s="86"/>
      <c r="E96" s="43" t="s">
        <v>52</v>
      </c>
      <c r="F96" s="43"/>
      <c r="G96" s="50"/>
      <c r="H96" s="28"/>
      <c r="I96" s="87">
        <f t="shared" si="15"/>
        <v>0</v>
      </c>
      <c r="J96" s="87" t="e">
        <f t="shared" si="16"/>
        <v>#REF!</v>
      </c>
      <c r="K96" s="87" t="e">
        <f t="shared" si="17"/>
        <v>#REF!</v>
      </c>
      <c r="L96" s="87" t="e">
        <f t="shared" si="18"/>
        <v>#REF!</v>
      </c>
      <c r="M96" s="87" t="e">
        <f t="shared" si="19"/>
        <v>#REF!</v>
      </c>
      <c r="N96" s="28"/>
      <c r="O96" s="88"/>
      <c r="P96" s="89" t="e">
        <f>ROUND(ROUND(O96,2)*(1+'General Inputs'!K$17)*(1-U96)+'General Inputs'!#REF!,2)</f>
        <v>#REF!</v>
      </c>
      <c r="Q96" s="89" t="e">
        <f>ROUND(ROUND(P96,2)*(1+'General Inputs'!L$17)*(1-V96)+'General Inputs'!#REF!,2)</f>
        <v>#REF!</v>
      </c>
      <c r="R96" s="89" t="e">
        <f>ROUND(ROUND(Q96,2)*(1+'General Inputs'!M$17)*(1-W96)+'General Inputs'!#REF!,2)</f>
        <v>#REF!</v>
      </c>
      <c r="S96" s="89" t="e">
        <f>ROUND(ROUND(R96,2)*(1+'General Inputs'!N$17)*(1-X96)+'General Inputs'!#REF!,2)</f>
        <v>#REF!</v>
      </c>
      <c r="T96" s="90"/>
      <c r="U96" s="107">
        <f>IF($O96="",0,'General Inputs'!K$19)</f>
        <v>0</v>
      </c>
      <c r="V96" s="107">
        <f>IF($O96="",0,'General Inputs'!L$19)</f>
        <v>0</v>
      </c>
      <c r="W96" s="107">
        <f>IF($O96="",0,'General Inputs'!M$19)</f>
        <v>0</v>
      </c>
      <c r="X96" s="107">
        <f>IF($O96="",0,'General Inputs'!N$19)</f>
        <v>0</v>
      </c>
      <c r="Y96" s="26"/>
      <c r="Z96" s="26"/>
      <c r="AA96" s="26"/>
      <c r="AB96" s="26"/>
      <c r="AC96" s="26"/>
      <c r="AD96" s="26"/>
      <c r="AE96" s="26"/>
      <c r="AF96" s="107">
        <f>IF($O96="",0,'General Inputs'!U$19)</f>
        <v>0</v>
      </c>
      <c r="AG96" s="107">
        <f>IF($O96="",0,'General Inputs'!V$19)</f>
        <v>0</v>
      </c>
      <c r="AH96" s="107">
        <f>IF($O96="",0,'General Inputs'!W$19)</f>
        <v>0</v>
      </c>
      <c r="AI96" s="107">
        <f>IF($O96="",0,'General Inputs'!X$19)</f>
        <v>0</v>
      </c>
      <c r="AJ96" s="26"/>
      <c r="AK96" s="26"/>
      <c r="AL96" s="26"/>
      <c r="AM96" s="26"/>
      <c r="AN96" s="26"/>
      <c r="AO96" s="26"/>
      <c r="AP96" s="26"/>
    </row>
    <row r="97" spans="1:42" hidden="1" outlineLevel="1" x14ac:dyDescent="0.2">
      <c r="A97" s="26"/>
      <c r="B97" s="26"/>
      <c r="C97" s="86"/>
      <c r="D97" s="86"/>
      <c r="E97" s="43" t="s">
        <v>52</v>
      </c>
      <c r="F97" s="43"/>
      <c r="G97" s="50"/>
      <c r="H97" s="28"/>
      <c r="I97" s="87">
        <f t="shared" si="15"/>
        <v>0</v>
      </c>
      <c r="J97" s="87" t="e">
        <f t="shared" si="16"/>
        <v>#REF!</v>
      </c>
      <c r="K97" s="87" t="e">
        <f t="shared" si="17"/>
        <v>#REF!</v>
      </c>
      <c r="L97" s="87" t="e">
        <f t="shared" si="18"/>
        <v>#REF!</v>
      </c>
      <c r="M97" s="87" t="e">
        <f t="shared" si="19"/>
        <v>#REF!</v>
      </c>
      <c r="N97" s="28"/>
      <c r="O97" s="88"/>
      <c r="P97" s="89" t="e">
        <f>ROUND(ROUND(O97,2)*(1+'General Inputs'!K$17)*(1-U97)+'General Inputs'!#REF!,2)</f>
        <v>#REF!</v>
      </c>
      <c r="Q97" s="89" t="e">
        <f>ROUND(ROUND(P97,2)*(1+'General Inputs'!L$17)*(1-V97)+'General Inputs'!#REF!,2)</f>
        <v>#REF!</v>
      </c>
      <c r="R97" s="89" t="e">
        <f>ROUND(ROUND(Q97,2)*(1+'General Inputs'!M$17)*(1-W97)+'General Inputs'!#REF!,2)</f>
        <v>#REF!</v>
      </c>
      <c r="S97" s="89" t="e">
        <f>ROUND(ROUND(R97,2)*(1+'General Inputs'!N$17)*(1-X97)+'General Inputs'!#REF!,2)</f>
        <v>#REF!</v>
      </c>
      <c r="T97" s="90"/>
      <c r="U97" s="107">
        <f>IF($O97="",0,'General Inputs'!K$19)</f>
        <v>0</v>
      </c>
      <c r="V97" s="107">
        <f>IF($O97="",0,'General Inputs'!L$19)</f>
        <v>0</v>
      </c>
      <c r="W97" s="107">
        <f>IF($O97="",0,'General Inputs'!M$19)</f>
        <v>0</v>
      </c>
      <c r="X97" s="107">
        <f>IF($O97="",0,'General Inputs'!N$19)</f>
        <v>0</v>
      </c>
      <c r="Y97" s="26"/>
      <c r="Z97" s="26"/>
      <c r="AA97" s="26"/>
      <c r="AB97" s="26"/>
      <c r="AC97" s="26"/>
      <c r="AD97" s="26"/>
      <c r="AE97" s="26"/>
      <c r="AF97" s="107">
        <f>IF($O97="",0,'General Inputs'!U$19)</f>
        <v>0</v>
      </c>
      <c r="AG97" s="107">
        <f>IF($O97="",0,'General Inputs'!V$19)</f>
        <v>0</v>
      </c>
      <c r="AH97" s="107">
        <f>IF($O97="",0,'General Inputs'!W$19)</f>
        <v>0</v>
      </c>
      <c r="AI97" s="107">
        <f>IF($O97="",0,'General Inputs'!X$19)</f>
        <v>0</v>
      </c>
      <c r="AJ97" s="26"/>
      <c r="AK97" s="26"/>
      <c r="AL97" s="26"/>
      <c r="AM97" s="26"/>
      <c r="AN97" s="26"/>
      <c r="AO97" s="26"/>
      <c r="AP97" s="26"/>
    </row>
    <row r="98" spans="1:42" hidden="1" outlineLevel="1" x14ac:dyDescent="0.2">
      <c r="A98" s="26"/>
      <c r="B98" s="26"/>
      <c r="C98" s="86"/>
      <c r="D98" s="86"/>
      <c r="E98" s="43" t="s">
        <v>52</v>
      </c>
      <c r="F98" s="43"/>
      <c r="G98" s="50"/>
      <c r="H98" s="28"/>
      <c r="I98" s="87">
        <f t="shared" si="15"/>
        <v>0</v>
      </c>
      <c r="J98" s="87" t="e">
        <f t="shared" si="16"/>
        <v>#REF!</v>
      </c>
      <c r="K98" s="87" t="e">
        <f t="shared" si="17"/>
        <v>#REF!</v>
      </c>
      <c r="L98" s="87" t="e">
        <f t="shared" si="18"/>
        <v>#REF!</v>
      </c>
      <c r="M98" s="87" t="e">
        <f t="shared" si="19"/>
        <v>#REF!</v>
      </c>
      <c r="N98" s="28"/>
      <c r="O98" s="88"/>
      <c r="P98" s="89" t="e">
        <f>ROUND(ROUND(O98,2)*(1+'General Inputs'!K$17)*(1-U98)+'General Inputs'!#REF!,2)</f>
        <v>#REF!</v>
      </c>
      <c r="Q98" s="89" t="e">
        <f>ROUND(ROUND(P98,2)*(1+'General Inputs'!L$17)*(1-V98)+'General Inputs'!#REF!,2)</f>
        <v>#REF!</v>
      </c>
      <c r="R98" s="89" t="e">
        <f>ROUND(ROUND(Q98,2)*(1+'General Inputs'!M$17)*(1-W98)+'General Inputs'!#REF!,2)</f>
        <v>#REF!</v>
      </c>
      <c r="S98" s="89" t="e">
        <f>ROUND(ROUND(R98,2)*(1+'General Inputs'!N$17)*(1-X98)+'General Inputs'!#REF!,2)</f>
        <v>#REF!</v>
      </c>
      <c r="T98" s="90"/>
      <c r="U98" s="107">
        <f>IF($O98="",0,'General Inputs'!K$19)</f>
        <v>0</v>
      </c>
      <c r="V98" s="107">
        <f>IF($O98="",0,'General Inputs'!L$19)</f>
        <v>0</v>
      </c>
      <c r="W98" s="107">
        <f>IF($O98="",0,'General Inputs'!M$19)</f>
        <v>0</v>
      </c>
      <c r="X98" s="107">
        <f>IF($O98="",0,'General Inputs'!N$19)</f>
        <v>0</v>
      </c>
      <c r="Y98" s="26"/>
      <c r="Z98" s="26"/>
      <c r="AA98" s="26"/>
      <c r="AB98" s="26"/>
      <c r="AC98" s="26"/>
      <c r="AD98" s="26"/>
      <c r="AE98" s="26"/>
      <c r="AF98" s="107">
        <f>IF($O98="",0,'General Inputs'!U$19)</f>
        <v>0</v>
      </c>
      <c r="AG98" s="107">
        <f>IF($O98="",0,'General Inputs'!V$19)</f>
        <v>0</v>
      </c>
      <c r="AH98" s="107">
        <f>IF($O98="",0,'General Inputs'!W$19)</f>
        <v>0</v>
      </c>
      <c r="AI98" s="107">
        <f>IF($O98="",0,'General Inputs'!X$19)</f>
        <v>0</v>
      </c>
      <c r="AJ98" s="26"/>
      <c r="AK98" s="26"/>
      <c r="AL98" s="26"/>
      <c r="AM98" s="26"/>
      <c r="AN98" s="26"/>
      <c r="AO98" s="26"/>
      <c r="AP98" s="26"/>
    </row>
    <row r="99" spans="1:42" hidden="1" outlineLevel="1" x14ac:dyDescent="0.2">
      <c r="A99" s="26"/>
      <c r="B99" s="26"/>
      <c r="C99" s="86"/>
      <c r="D99" s="86"/>
      <c r="E99" s="43" t="s">
        <v>52</v>
      </c>
      <c r="F99" s="43"/>
      <c r="G99" s="50"/>
      <c r="H99" s="28"/>
      <c r="I99" s="87">
        <f t="shared" si="15"/>
        <v>0</v>
      </c>
      <c r="J99" s="87" t="e">
        <f t="shared" si="16"/>
        <v>#REF!</v>
      </c>
      <c r="K99" s="87" t="e">
        <f t="shared" si="17"/>
        <v>#REF!</v>
      </c>
      <c r="L99" s="87" t="e">
        <f t="shared" si="18"/>
        <v>#REF!</v>
      </c>
      <c r="M99" s="87" t="e">
        <f t="shared" si="19"/>
        <v>#REF!</v>
      </c>
      <c r="N99" s="28"/>
      <c r="O99" s="88"/>
      <c r="P99" s="89" t="e">
        <f>ROUND(ROUND(O99,2)*(1+'General Inputs'!K$17)*(1-U99)+'General Inputs'!#REF!,2)</f>
        <v>#REF!</v>
      </c>
      <c r="Q99" s="89" t="e">
        <f>ROUND(ROUND(P99,2)*(1+'General Inputs'!L$17)*(1-V99)+'General Inputs'!#REF!,2)</f>
        <v>#REF!</v>
      </c>
      <c r="R99" s="89" t="e">
        <f>ROUND(ROUND(Q99,2)*(1+'General Inputs'!M$17)*(1-W99)+'General Inputs'!#REF!,2)</f>
        <v>#REF!</v>
      </c>
      <c r="S99" s="89" t="e">
        <f>ROUND(ROUND(R99,2)*(1+'General Inputs'!N$17)*(1-X99)+'General Inputs'!#REF!,2)</f>
        <v>#REF!</v>
      </c>
      <c r="T99" s="90"/>
      <c r="U99" s="107">
        <f>IF($O99="",0,'General Inputs'!K$19)</f>
        <v>0</v>
      </c>
      <c r="V99" s="107">
        <f>IF($O99="",0,'General Inputs'!L$19)</f>
        <v>0</v>
      </c>
      <c r="W99" s="107">
        <f>IF($O99="",0,'General Inputs'!M$19)</f>
        <v>0</v>
      </c>
      <c r="X99" s="107">
        <f>IF($O99="",0,'General Inputs'!N$19)</f>
        <v>0</v>
      </c>
      <c r="Y99" s="26"/>
      <c r="Z99" s="26"/>
      <c r="AA99" s="26"/>
      <c r="AB99" s="26"/>
      <c r="AC99" s="26"/>
      <c r="AD99" s="26"/>
      <c r="AE99" s="26"/>
      <c r="AF99" s="107">
        <f>IF($O99="",0,'General Inputs'!U$19)</f>
        <v>0</v>
      </c>
      <c r="AG99" s="107">
        <f>IF($O99="",0,'General Inputs'!V$19)</f>
        <v>0</v>
      </c>
      <c r="AH99" s="107">
        <f>IF($O99="",0,'General Inputs'!W$19)</f>
        <v>0</v>
      </c>
      <c r="AI99" s="107">
        <f>IF($O99="",0,'General Inputs'!X$19)</f>
        <v>0</v>
      </c>
      <c r="AJ99" s="26"/>
      <c r="AK99" s="26"/>
      <c r="AL99" s="26"/>
      <c r="AM99" s="26"/>
      <c r="AN99" s="26"/>
      <c r="AO99" s="26"/>
      <c r="AP99" s="26"/>
    </row>
    <row r="100" spans="1:42" hidden="1" outlineLevel="1" x14ac:dyDescent="0.2">
      <c r="A100" s="26"/>
      <c r="B100" s="26"/>
      <c r="C100" s="86"/>
      <c r="D100" s="86"/>
      <c r="E100" s="43" t="s">
        <v>52</v>
      </c>
      <c r="F100" s="43"/>
      <c r="G100" s="50"/>
      <c r="H100" s="28"/>
      <c r="I100" s="87">
        <f t="shared" si="15"/>
        <v>0</v>
      </c>
      <c r="J100" s="87" t="e">
        <f t="shared" si="16"/>
        <v>#REF!</v>
      </c>
      <c r="K100" s="87" t="e">
        <f t="shared" si="17"/>
        <v>#REF!</v>
      </c>
      <c r="L100" s="87" t="e">
        <f t="shared" si="18"/>
        <v>#REF!</v>
      </c>
      <c r="M100" s="87" t="e">
        <f t="shared" si="19"/>
        <v>#REF!</v>
      </c>
      <c r="N100" s="28"/>
      <c r="O100" s="88"/>
      <c r="P100" s="89" t="e">
        <f>ROUND(ROUND(O100,2)*(1+'General Inputs'!K$17)*(1-U100)+'General Inputs'!#REF!,2)</f>
        <v>#REF!</v>
      </c>
      <c r="Q100" s="89" t="e">
        <f>ROUND(ROUND(P100,2)*(1+'General Inputs'!L$17)*(1-V100)+'General Inputs'!#REF!,2)</f>
        <v>#REF!</v>
      </c>
      <c r="R100" s="89" t="e">
        <f>ROUND(ROUND(Q100,2)*(1+'General Inputs'!M$17)*(1-W100)+'General Inputs'!#REF!,2)</f>
        <v>#REF!</v>
      </c>
      <c r="S100" s="89" t="e">
        <f>ROUND(ROUND(R100,2)*(1+'General Inputs'!N$17)*(1-X100)+'General Inputs'!#REF!,2)</f>
        <v>#REF!</v>
      </c>
      <c r="T100" s="90"/>
      <c r="U100" s="107">
        <f>IF($O100="",0,'General Inputs'!K$19)</f>
        <v>0</v>
      </c>
      <c r="V100" s="107">
        <f>IF($O100="",0,'General Inputs'!L$19)</f>
        <v>0</v>
      </c>
      <c r="W100" s="107">
        <f>IF($O100="",0,'General Inputs'!M$19)</f>
        <v>0</v>
      </c>
      <c r="X100" s="107">
        <f>IF($O100="",0,'General Inputs'!N$19)</f>
        <v>0</v>
      </c>
      <c r="Y100" s="26"/>
      <c r="Z100" s="26"/>
      <c r="AA100" s="26"/>
      <c r="AB100" s="26"/>
      <c r="AC100" s="26"/>
      <c r="AD100" s="26"/>
      <c r="AE100" s="26"/>
      <c r="AF100" s="107">
        <f>IF($O100="",0,'General Inputs'!U$19)</f>
        <v>0</v>
      </c>
      <c r="AG100" s="107">
        <f>IF($O100="",0,'General Inputs'!V$19)</f>
        <v>0</v>
      </c>
      <c r="AH100" s="107">
        <f>IF($O100="",0,'General Inputs'!W$19)</f>
        <v>0</v>
      </c>
      <c r="AI100" s="107">
        <f>IF($O100="",0,'General Inputs'!X$19)</f>
        <v>0</v>
      </c>
      <c r="AJ100" s="26"/>
      <c r="AK100" s="26"/>
      <c r="AL100" s="26"/>
      <c r="AM100" s="26"/>
      <c r="AN100" s="26"/>
      <c r="AO100" s="26"/>
      <c r="AP100" s="26"/>
    </row>
    <row r="101" spans="1:42" hidden="1" outlineLevel="1" x14ac:dyDescent="0.2">
      <c r="A101" s="26"/>
      <c r="B101" s="26"/>
      <c r="C101" s="86"/>
      <c r="D101" s="86"/>
      <c r="E101" s="43" t="s">
        <v>52</v>
      </c>
      <c r="F101" s="43"/>
      <c r="G101" s="50"/>
      <c r="H101" s="28"/>
      <c r="I101" s="87">
        <f t="shared" si="15"/>
        <v>0</v>
      </c>
      <c r="J101" s="87" t="e">
        <f t="shared" si="16"/>
        <v>#REF!</v>
      </c>
      <c r="K101" s="87" t="e">
        <f t="shared" si="17"/>
        <v>#REF!</v>
      </c>
      <c r="L101" s="87" t="e">
        <f t="shared" si="18"/>
        <v>#REF!</v>
      </c>
      <c r="M101" s="87" t="e">
        <f t="shared" si="19"/>
        <v>#REF!</v>
      </c>
      <c r="N101" s="28"/>
      <c r="O101" s="88"/>
      <c r="P101" s="89" t="e">
        <f>ROUND(ROUND(O101,2)*(1+'General Inputs'!K$17)*(1-U101)+'General Inputs'!#REF!,2)</f>
        <v>#REF!</v>
      </c>
      <c r="Q101" s="89" t="e">
        <f>ROUND(ROUND(P101,2)*(1+'General Inputs'!L$17)*(1-V101)+'General Inputs'!#REF!,2)</f>
        <v>#REF!</v>
      </c>
      <c r="R101" s="89" t="e">
        <f>ROUND(ROUND(Q101,2)*(1+'General Inputs'!M$17)*(1-W101)+'General Inputs'!#REF!,2)</f>
        <v>#REF!</v>
      </c>
      <c r="S101" s="89" t="e">
        <f>ROUND(ROUND(R101,2)*(1+'General Inputs'!N$17)*(1-X101)+'General Inputs'!#REF!,2)</f>
        <v>#REF!</v>
      </c>
      <c r="T101" s="90"/>
      <c r="U101" s="107">
        <f>IF($O101="",0,'General Inputs'!K$19)</f>
        <v>0</v>
      </c>
      <c r="V101" s="107">
        <f>IF($O101="",0,'General Inputs'!L$19)</f>
        <v>0</v>
      </c>
      <c r="W101" s="107">
        <f>IF($O101="",0,'General Inputs'!M$19)</f>
        <v>0</v>
      </c>
      <c r="X101" s="107">
        <f>IF($O101="",0,'General Inputs'!N$19)</f>
        <v>0</v>
      </c>
      <c r="Y101" s="26"/>
      <c r="Z101" s="26"/>
      <c r="AA101" s="26"/>
      <c r="AB101" s="26"/>
      <c r="AC101" s="26"/>
      <c r="AD101" s="26"/>
      <c r="AE101" s="26"/>
      <c r="AF101" s="107">
        <f>IF($O101="",0,'General Inputs'!U$19)</f>
        <v>0</v>
      </c>
      <c r="AG101" s="107">
        <f>IF($O101="",0,'General Inputs'!V$19)</f>
        <v>0</v>
      </c>
      <c r="AH101" s="107">
        <f>IF($O101="",0,'General Inputs'!W$19)</f>
        <v>0</v>
      </c>
      <c r="AI101" s="107">
        <f>IF($O101="",0,'General Inputs'!X$19)</f>
        <v>0</v>
      </c>
      <c r="AJ101" s="26"/>
      <c r="AK101" s="26"/>
      <c r="AL101" s="26"/>
      <c r="AM101" s="26"/>
      <c r="AN101" s="26"/>
      <c r="AO101" s="26"/>
      <c r="AP101" s="26"/>
    </row>
    <row r="102" spans="1:42" hidden="1" outlineLevel="1" x14ac:dyDescent="0.2">
      <c r="A102" s="26"/>
      <c r="B102" s="26"/>
      <c r="C102" s="86"/>
      <c r="D102" s="86"/>
      <c r="E102" s="43" t="s">
        <v>52</v>
      </c>
      <c r="F102" s="43"/>
      <c r="G102" s="50"/>
      <c r="H102" s="28"/>
      <c r="I102" s="87">
        <f t="shared" si="15"/>
        <v>0</v>
      </c>
      <c r="J102" s="87" t="e">
        <f t="shared" si="16"/>
        <v>#REF!</v>
      </c>
      <c r="K102" s="87" t="e">
        <f t="shared" si="17"/>
        <v>#REF!</v>
      </c>
      <c r="L102" s="87" t="e">
        <f t="shared" si="18"/>
        <v>#REF!</v>
      </c>
      <c r="M102" s="87" t="e">
        <f t="shared" si="19"/>
        <v>#REF!</v>
      </c>
      <c r="N102" s="28"/>
      <c r="O102" s="88"/>
      <c r="P102" s="89" t="e">
        <f>ROUND(ROUND(O102,2)*(1+'General Inputs'!K$17)*(1-U102)+'General Inputs'!#REF!,2)</f>
        <v>#REF!</v>
      </c>
      <c r="Q102" s="89" t="e">
        <f>ROUND(ROUND(P102,2)*(1+'General Inputs'!L$17)*(1-V102)+'General Inputs'!#REF!,2)</f>
        <v>#REF!</v>
      </c>
      <c r="R102" s="89" t="e">
        <f>ROUND(ROUND(Q102,2)*(1+'General Inputs'!M$17)*(1-W102)+'General Inputs'!#REF!,2)</f>
        <v>#REF!</v>
      </c>
      <c r="S102" s="89" t="e">
        <f>ROUND(ROUND(R102,2)*(1+'General Inputs'!N$17)*(1-X102)+'General Inputs'!#REF!,2)</f>
        <v>#REF!</v>
      </c>
      <c r="T102" s="90"/>
      <c r="U102" s="107">
        <f>IF($O102="",0,'General Inputs'!K$19)</f>
        <v>0</v>
      </c>
      <c r="V102" s="107">
        <f>IF($O102="",0,'General Inputs'!L$19)</f>
        <v>0</v>
      </c>
      <c r="W102" s="107">
        <f>IF($O102="",0,'General Inputs'!M$19)</f>
        <v>0</v>
      </c>
      <c r="X102" s="107">
        <f>IF($O102="",0,'General Inputs'!N$19)</f>
        <v>0</v>
      </c>
      <c r="Y102" s="26"/>
      <c r="Z102" s="26"/>
      <c r="AA102" s="26"/>
      <c r="AB102" s="26"/>
      <c r="AC102" s="26"/>
      <c r="AD102" s="26"/>
      <c r="AE102" s="26"/>
      <c r="AF102" s="107">
        <f>IF($O102="",0,'General Inputs'!U$19)</f>
        <v>0</v>
      </c>
      <c r="AG102" s="107">
        <f>IF($O102="",0,'General Inputs'!V$19)</f>
        <v>0</v>
      </c>
      <c r="AH102" s="107">
        <f>IF($O102="",0,'General Inputs'!W$19)</f>
        <v>0</v>
      </c>
      <c r="AI102" s="107">
        <f>IF($O102="",0,'General Inputs'!X$19)</f>
        <v>0</v>
      </c>
      <c r="AJ102" s="26"/>
      <c r="AK102" s="26"/>
      <c r="AL102" s="26"/>
      <c r="AM102" s="26"/>
      <c r="AN102" s="26"/>
      <c r="AO102" s="26"/>
      <c r="AP102" s="26"/>
    </row>
    <row r="103" spans="1:42" hidden="1" outlineLevel="1" x14ac:dyDescent="0.2">
      <c r="A103" s="26"/>
      <c r="B103" s="26"/>
      <c r="C103" s="86"/>
      <c r="D103" s="86"/>
      <c r="E103" s="43" t="s">
        <v>52</v>
      </c>
      <c r="F103" s="43"/>
      <c r="G103" s="50"/>
      <c r="H103" s="28"/>
      <c r="I103" s="87">
        <f t="shared" si="15"/>
        <v>0</v>
      </c>
      <c r="J103" s="87" t="e">
        <f t="shared" si="16"/>
        <v>#REF!</v>
      </c>
      <c r="K103" s="87" t="e">
        <f t="shared" si="17"/>
        <v>#REF!</v>
      </c>
      <c r="L103" s="87" t="e">
        <f t="shared" si="18"/>
        <v>#REF!</v>
      </c>
      <c r="M103" s="87" t="e">
        <f t="shared" si="19"/>
        <v>#REF!</v>
      </c>
      <c r="N103" s="28"/>
      <c r="O103" s="88"/>
      <c r="P103" s="89" t="e">
        <f>ROUND(ROUND(O103,2)*(1+'General Inputs'!K$17)*(1-U103)+'General Inputs'!#REF!,2)</f>
        <v>#REF!</v>
      </c>
      <c r="Q103" s="89" t="e">
        <f>ROUND(ROUND(P103,2)*(1+'General Inputs'!L$17)*(1-V103)+'General Inputs'!#REF!,2)</f>
        <v>#REF!</v>
      </c>
      <c r="R103" s="89" t="e">
        <f>ROUND(ROUND(Q103,2)*(1+'General Inputs'!M$17)*(1-W103)+'General Inputs'!#REF!,2)</f>
        <v>#REF!</v>
      </c>
      <c r="S103" s="89" t="e">
        <f>ROUND(ROUND(R103,2)*(1+'General Inputs'!N$17)*(1-X103)+'General Inputs'!#REF!,2)</f>
        <v>#REF!</v>
      </c>
      <c r="T103" s="90"/>
      <c r="U103" s="107">
        <f>IF($O103="",0,'General Inputs'!K$19)</f>
        <v>0</v>
      </c>
      <c r="V103" s="107">
        <f>IF($O103="",0,'General Inputs'!L$19)</f>
        <v>0</v>
      </c>
      <c r="W103" s="107">
        <f>IF($O103="",0,'General Inputs'!M$19)</f>
        <v>0</v>
      </c>
      <c r="X103" s="107">
        <f>IF($O103="",0,'General Inputs'!N$19)</f>
        <v>0</v>
      </c>
      <c r="Y103" s="26"/>
      <c r="Z103" s="26"/>
      <c r="AA103" s="26"/>
      <c r="AB103" s="26"/>
      <c r="AC103" s="26"/>
      <c r="AD103" s="26"/>
      <c r="AE103" s="26"/>
      <c r="AF103" s="107">
        <f>IF($O103="",0,'General Inputs'!U$19)</f>
        <v>0</v>
      </c>
      <c r="AG103" s="107">
        <f>IF($O103="",0,'General Inputs'!V$19)</f>
        <v>0</v>
      </c>
      <c r="AH103" s="107">
        <f>IF($O103="",0,'General Inputs'!W$19)</f>
        <v>0</v>
      </c>
      <c r="AI103" s="107">
        <f>IF($O103="",0,'General Inputs'!X$19)</f>
        <v>0</v>
      </c>
      <c r="AJ103" s="26"/>
      <c r="AK103" s="26"/>
      <c r="AL103" s="26"/>
      <c r="AM103" s="26"/>
      <c r="AN103" s="26"/>
      <c r="AO103" s="26"/>
      <c r="AP103" s="26"/>
    </row>
    <row r="104" spans="1:42" hidden="1" outlineLevel="1" x14ac:dyDescent="0.2">
      <c r="A104" s="26"/>
      <c r="B104" s="26"/>
      <c r="C104" s="86"/>
      <c r="D104" s="86"/>
      <c r="E104" s="43" t="s">
        <v>52</v>
      </c>
      <c r="F104" s="43"/>
      <c r="G104" s="50"/>
      <c r="H104" s="28"/>
      <c r="I104" s="87">
        <f t="shared" si="15"/>
        <v>0</v>
      </c>
      <c r="J104" s="87" t="e">
        <f t="shared" si="16"/>
        <v>#REF!</v>
      </c>
      <c r="K104" s="87" t="e">
        <f t="shared" si="17"/>
        <v>#REF!</v>
      </c>
      <c r="L104" s="87" t="e">
        <f t="shared" si="18"/>
        <v>#REF!</v>
      </c>
      <c r="M104" s="87" t="e">
        <f t="shared" si="19"/>
        <v>#REF!</v>
      </c>
      <c r="N104" s="28"/>
      <c r="O104" s="88"/>
      <c r="P104" s="89" t="e">
        <f>ROUND(ROUND(O104,2)*(1+'General Inputs'!K$17)*(1-U104)+'General Inputs'!#REF!,2)</f>
        <v>#REF!</v>
      </c>
      <c r="Q104" s="89" t="e">
        <f>ROUND(ROUND(P104,2)*(1+'General Inputs'!L$17)*(1-V104)+'General Inputs'!#REF!,2)</f>
        <v>#REF!</v>
      </c>
      <c r="R104" s="89" t="e">
        <f>ROUND(ROUND(Q104,2)*(1+'General Inputs'!M$17)*(1-W104)+'General Inputs'!#REF!,2)</f>
        <v>#REF!</v>
      </c>
      <c r="S104" s="89" t="e">
        <f>ROUND(ROUND(R104,2)*(1+'General Inputs'!N$17)*(1-X104)+'General Inputs'!#REF!,2)</f>
        <v>#REF!</v>
      </c>
      <c r="T104" s="90"/>
      <c r="U104" s="107">
        <f>IF($O104="",0,'General Inputs'!K$19)</f>
        <v>0</v>
      </c>
      <c r="V104" s="107">
        <f>IF($O104="",0,'General Inputs'!L$19)</f>
        <v>0</v>
      </c>
      <c r="W104" s="107">
        <f>IF($O104="",0,'General Inputs'!M$19)</f>
        <v>0</v>
      </c>
      <c r="X104" s="107">
        <f>IF($O104="",0,'General Inputs'!N$19)</f>
        <v>0</v>
      </c>
      <c r="Y104" s="26"/>
      <c r="Z104" s="26"/>
      <c r="AA104" s="26"/>
      <c r="AB104" s="26"/>
      <c r="AC104" s="26"/>
      <c r="AD104" s="26"/>
      <c r="AE104" s="26"/>
      <c r="AF104" s="107">
        <f>IF($O104="",0,'General Inputs'!U$19)</f>
        <v>0</v>
      </c>
      <c r="AG104" s="107">
        <f>IF($O104="",0,'General Inputs'!V$19)</f>
        <v>0</v>
      </c>
      <c r="AH104" s="107">
        <f>IF($O104="",0,'General Inputs'!W$19)</f>
        <v>0</v>
      </c>
      <c r="AI104" s="107">
        <f>IF($O104="",0,'General Inputs'!X$19)</f>
        <v>0</v>
      </c>
      <c r="AJ104" s="26"/>
      <c r="AK104" s="26"/>
      <c r="AL104" s="26"/>
      <c r="AM104" s="26"/>
      <c r="AN104" s="26"/>
      <c r="AO104" s="26"/>
      <c r="AP104" s="26"/>
    </row>
    <row r="105" spans="1:42" hidden="1" outlineLevel="1" x14ac:dyDescent="0.2">
      <c r="A105" s="26"/>
      <c r="B105" s="26"/>
      <c r="C105" s="86"/>
      <c r="D105" s="86"/>
      <c r="E105" s="43" t="s">
        <v>52</v>
      </c>
      <c r="F105" s="43"/>
      <c r="G105" s="50"/>
      <c r="H105" s="28"/>
      <c r="I105" s="87">
        <f t="shared" si="15"/>
        <v>0</v>
      </c>
      <c r="J105" s="87" t="e">
        <f t="shared" si="16"/>
        <v>#REF!</v>
      </c>
      <c r="K105" s="87" t="e">
        <f t="shared" si="17"/>
        <v>#REF!</v>
      </c>
      <c r="L105" s="87" t="e">
        <f t="shared" si="18"/>
        <v>#REF!</v>
      </c>
      <c r="M105" s="87" t="e">
        <f t="shared" si="19"/>
        <v>#REF!</v>
      </c>
      <c r="N105" s="28"/>
      <c r="O105" s="88"/>
      <c r="P105" s="89" t="e">
        <f>ROUND(ROUND(O105,2)*(1+'General Inputs'!K$17)*(1-U105)+'General Inputs'!#REF!,2)</f>
        <v>#REF!</v>
      </c>
      <c r="Q105" s="89" t="e">
        <f>ROUND(ROUND(P105,2)*(1+'General Inputs'!L$17)*(1-V105)+'General Inputs'!#REF!,2)</f>
        <v>#REF!</v>
      </c>
      <c r="R105" s="89" t="e">
        <f>ROUND(ROUND(Q105,2)*(1+'General Inputs'!M$17)*(1-W105)+'General Inputs'!#REF!,2)</f>
        <v>#REF!</v>
      </c>
      <c r="S105" s="89" t="e">
        <f>ROUND(ROUND(R105,2)*(1+'General Inputs'!N$17)*(1-X105)+'General Inputs'!#REF!,2)</f>
        <v>#REF!</v>
      </c>
      <c r="T105" s="90"/>
      <c r="U105" s="107">
        <f>IF($O105="",0,'General Inputs'!K$19)</f>
        <v>0</v>
      </c>
      <c r="V105" s="107">
        <f>IF($O105="",0,'General Inputs'!L$19)</f>
        <v>0</v>
      </c>
      <c r="W105" s="107">
        <f>IF($O105="",0,'General Inputs'!M$19)</f>
        <v>0</v>
      </c>
      <c r="X105" s="107">
        <f>IF($O105="",0,'General Inputs'!N$19)</f>
        <v>0</v>
      </c>
      <c r="Y105" s="26"/>
      <c r="Z105" s="26"/>
      <c r="AA105" s="26"/>
      <c r="AB105" s="26"/>
      <c r="AC105" s="26"/>
      <c r="AD105" s="26"/>
      <c r="AE105" s="26"/>
      <c r="AF105" s="107">
        <f>IF($O105="",0,'General Inputs'!U$19)</f>
        <v>0</v>
      </c>
      <c r="AG105" s="107">
        <f>IF($O105="",0,'General Inputs'!V$19)</f>
        <v>0</v>
      </c>
      <c r="AH105" s="107">
        <f>IF($O105="",0,'General Inputs'!W$19)</f>
        <v>0</v>
      </c>
      <c r="AI105" s="107">
        <f>IF($O105="",0,'General Inputs'!X$19)</f>
        <v>0</v>
      </c>
      <c r="AJ105" s="26"/>
      <c r="AK105" s="26"/>
      <c r="AL105" s="26"/>
      <c r="AM105" s="26"/>
      <c r="AN105" s="26"/>
      <c r="AO105" s="26"/>
      <c r="AP105" s="26"/>
    </row>
    <row r="106" spans="1:42" hidden="1" outlineLevel="1" x14ac:dyDescent="0.2">
      <c r="A106" s="26"/>
      <c r="B106" s="26"/>
      <c r="C106" s="86"/>
      <c r="D106" s="86"/>
      <c r="E106" s="43" t="s">
        <v>52</v>
      </c>
      <c r="F106" s="43"/>
      <c r="G106" s="50"/>
      <c r="H106" s="28"/>
      <c r="I106" s="87">
        <f t="shared" si="15"/>
        <v>0</v>
      </c>
      <c r="J106" s="87" t="e">
        <f t="shared" si="16"/>
        <v>#REF!</v>
      </c>
      <c r="K106" s="87" t="e">
        <f t="shared" si="17"/>
        <v>#REF!</v>
      </c>
      <c r="L106" s="87" t="e">
        <f t="shared" si="18"/>
        <v>#REF!</v>
      </c>
      <c r="M106" s="87" t="e">
        <f t="shared" si="19"/>
        <v>#REF!</v>
      </c>
      <c r="N106" s="28"/>
      <c r="O106" s="88"/>
      <c r="P106" s="89" t="e">
        <f>ROUND(ROUND(O106,2)*(1+'General Inputs'!K$17)*(1-U106)+'General Inputs'!#REF!,2)</f>
        <v>#REF!</v>
      </c>
      <c r="Q106" s="89" t="e">
        <f>ROUND(ROUND(P106,2)*(1+'General Inputs'!L$17)*(1-V106)+'General Inputs'!#REF!,2)</f>
        <v>#REF!</v>
      </c>
      <c r="R106" s="89" t="e">
        <f>ROUND(ROUND(Q106,2)*(1+'General Inputs'!M$17)*(1-W106)+'General Inputs'!#REF!,2)</f>
        <v>#REF!</v>
      </c>
      <c r="S106" s="89" t="e">
        <f>ROUND(ROUND(R106,2)*(1+'General Inputs'!N$17)*(1-X106)+'General Inputs'!#REF!,2)</f>
        <v>#REF!</v>
      </c>
      <c r="T106" s="90"/>
      <c r="U106" s="107">
        <f>IF($O106="",0,'General Inputs'!K$19)</f>
        <v>0</v>
      </c>
      <c r="V106" s="107">
        <f>IF($O106="",0,'General Inputs'!L$19)</f>
        <v>0</v>
      </c>
      <c r="W106" s="107">
        <f>IF($O106="",0,'General Inputs'!M$19)</f>
        <v>0</v>
      </c>
      <c r="X106" s="107">
        <f>IF($O106="",0,'General Inputs'!N$19)</f>
        <v>0</v>
      </c>
      <c r="Y106" s="26"/>
      <c r="Z106" s="26"/>
      <c r="AA106" s="26"/>
      <c r="AB106" s="26"/>
      <c r="AC106" s="26"/>
      <c r="AD106" s="26"/>
      <c r="AE106" s="26"/>
      <c r="AF106" s="107">
        <f>IF($O106="",0,'General Inputs'!U$19)</f>
        <v>0</v>
      </c>
      <c r="AG106" s="107">
        <f>IF($O106="",0,'General Inputs'!V$19)</f>
        <v>0</v>
      </c>
      <c r="AH106" s="107">
        <f>IF($O106="",0,'General Inputs'!W$19)</f>
        <v>0</v>
      </c>
      <c r="AI106" s="107">
        <f>IF($O106="",0,'General Inputs'!X$19)</f>
        <v>0</v>
      </c>
      <c r="AJ106" s="26"/>
      <c r="AK106" s="26"/>
      <c r="AL106" s="26"/>
      <c r="AM106" s="26"/>
      <c r="AN106" s="26"/>
      <c r="AO106" s="26"/>
      <c r="AP106" s="26"/>
    </row>
    <row r="107" spans="1:42" hidden="1" outlineLevel="1" x14ac:dyDescent="0.2">
      <c r="A107" s="26"/>
      <c r="B107" s="26"/>
      <c r="C107" s="86"/>
      <c r="D107" s="86"/>
      <c r="E107" s="43" t="s">
        <v>52</v>
      </c>
      <c r="F107" s="43"/>
      <c r="G107" s="50"/>
      <c r="H107" s="28"/>
      <c r="I107" s="87">
        <f t="shared" si="15"/>
        <v>0</v>
      </c>
      <c r="J107" s="87" t="e">
        <f t="shared" si="16"/>
        <v>#REF!</v>
      </c>
      <c r="K107" s="87" t="e">
        <f t="shared" si="17"/>
        <v>#REF!</v>
      </c>
      <c r="L107" s="87" t="e">
        <f t="shared" si="18"/>
        <v>#REF!</v>
      </c>
      <c r="M107" s="87" t="e">
        <f t="shared" si="19"/>
        <v>#REF!</v>
      </c>
      <c r="N107" s="28"/>
      <c r="O107" s="88"/>
      <c r="P107" s="89" t="e">
        <f>ROUND(ROUND(O107,2)*(1+'General Inputs'!K$17)*(1-U107)+'General Inputs'!#REF!,2)</f>
        <v>#REF!</v>
      </c>
      <c r="Q107" s="89" t="e">
        <f>ROUND(ROUND(P107,2)*(1+'General Inputs'!L$17)*(1-V107)+'General Inputs'!#REF!,2)</f>
        <v>#REF!</v>
      </c>
      <c r="R107" s="89" t="e">
        <f>ROUND(ROUND(Q107,2)*(1+'General Inputs'!M$17)*(1-W107)+'General Inputs'!#REF!,2)</f>
        <v>#REF!</v>
      </c>
      <c r="S107" s="89" t="e">
        <f>ROUND(ROUND(R107,2)*(1+'General Inputs'!N$17)*(1-X107)+'General Inputs'!#REF!,2)</f>
        <v>#REF!</v>
      </c>
      <c r="T107" s="90"/>
      <c r="U107" s="107">
        <f>IF($O107="",0,'General Inputs'!K$19)</f>
        <v>0</v>
      </c>
      <c r="V107" s="107">
        <f>IF($O107="",0,'General Inputs'!L$19)</f>
        <v>0</v>
      </c>
      <c r="W107" s="107">
        <f>IF($O107="",0,'General Inputs'!M$19)</f>
        <v>0</v>
      </c>
      <c r="X107" s="107">
        <f>IF($O107="",0,'General Inputs'!N$19)</f>
        <v>0</v>
      </c>
      <c r="Y107" s="26"/>
      <c r="Z107" s="26"/>
      <c r="AA107" s="26"/>
      <c r="AB107" s="26"/>
      <c r="AC107" s="26"/>
      <c r="AD107" s="26"/>
      <c r="AE107" s="26"/>
      <c r="AF107" s="107">
        <f>IF($O107="",0,'General Inputs'!U$19)</f>
        <v>0</v>
      </c>
      <c r="AG107" s="107">
        <f>IF($O107="",0,'General Inputs'!V$19)</f>
        <v>0</v>
      </c>
      <c r="AH107" s="107">
        <f>IF($O107="",0,'General Inputs'!W$19)</f>
        <v>0</v>
      </c>
      <c r="AI107" s="107">
        <f>IF($O107="",0,'General Inputs'!X$19)</f>
        <v>0</v>
      </c>
      <c r="AJ107" s="26"/>
      <c r="AK107" s="26"/>
      <c r="AL107" s="26"/>
      <c r="AM107" s="26"/>
      <c r="AN107" s="26"/>
      <c r="AO107" s="26"/>
      <c r="AP107" s="26"/>
    </row>
    <row r="108" spans="1:42" hidden="1" outlineLevel="1" x14ac:dyDescent="0.2">
      <c r="A108" s="26"/>
      <c r="B108" s="26"/>
      <c r="C108" s="86"/>
      <c r="D108" s="86"/>
      <c r="E108" s="43" t="s">
        <v>52</v>
      </c>
      <c r="F108" s="43"/>
      <c r="G108" s="50"/>
      <c r="H108" s="28"/>
      <c r="I108" s="87">
        <f t="shared" si="15"/>
        <v>0</v>
      </c>
      <c r="J108" s="87" t="e">
        <f t="shared" si="16"/>
        <v>#REF!</v>
      </c>
      <c r="K108" s="87" t="e">
        <f t="shared" si="17"/>
        <v>#REF!</v>
      </c>
      <c r="L108" s="87" t="e">
        <f t="shared" si="18"/>
        <v>#REF!</v>
      </c>
      <c r="M108" s="87" t="e">
        <f t="shared" si="19"/>
        <v>#REF!</v>
      </c>
      <c r="N108" s="28"/>
      <c r="O108" s="88"/>
      <c r="P108" s="89" t="e">
        <f>ROUND(ROUND(O108,2)*(1+'General Inputs'!K$17)*(1-U108)+'General Inputs'!#REF!,2)</f>
        <v>#REF!</v>
      </c>
      <c r="Q108" s="89" t="e">
        <f>ROUND(ROUND(P108,2)*(1+'General Inputs'!L$17)*(1-V108)+'General Inputs'!#REF!,2)</f>
        <v>#REF!</v>
      </c>
      <c r="R108" s="89" t="e">
        <f>ROUND(ROUND(Q108,2)*(1+'General Inputs'!M$17)*(1-W108)+'General Inputs'!#REF!,2)</f>
        <v>#REF!</v>
      </c>
      <c r="S108" s="89" t="e">
        <f>ROUND(ROUND(R108,2)*(1+'General Inputs'!N$17)*(1-X108)+'General Inputs'!#REF!,2)</f>
        <v>#REF!</v>
      </c>
      <c r="T108" s="90"/>
      <c r="U108" s="107">
        <f>IF($O108="",0,'General Inputs'!K$19)</f>
        <v>0</v>
      </c>
      <c r="V108" s="107">
        <f>IF($O108="",0,'General Inputs'!L$19)</f>
        <v>0</v>
      </c>
      <c r="W108" s="107">
        <f>IF($O108="",0,'General Inputs'!M$19)</f>
        <v>0</v>
      </c>
      <c r="X108" s="107">
        <f>IF($O108="",0,'General Inputs'!N$19)</f>
        <v>0</v>
      </c>
      <c r="Y108" s="26"/>
      <c r="Z108" s="26"/>
      <c r="AA108" s="26"/>
      <c r="AB108" s="26"/>
      <c r="AC108" s="26"/>
      <c r="AD108" s="26"/>
      <c r="AE108" s="26"/>
      <c r="AF108" s="107">
        <f>IF($O108="",0,'General Inputs'!U$19)</f>
        <v>0</v>
      </c>
      <c r="AG108" s="107">
        <f>IF($O108="",0,'General Inputs'!V$19)</f>
        <v>0</v>
      </c>
      <c r="AH108" s="107">
        <f>IF($O108="",0,'General Inputs'!W$19)</f>
        <v>0</v>
      </c>
      <c r="AI108" s="107">
        <f>IF($O108="",0,'General Inputs'!X$19)</f>
        <v>0</v>
      </c>
      <c r="AJ108" s="26"/>
      <c r="AK108" s="26"/>
      <c r="AL108" s="26"/>
      <c r="AM108" s="26"/>
      <c r="AN108" s="26"/>
      <c r="AO108" s="26"/>
      <c r="AP108" s="26"/>
    </row>
    <row r="109" spans="1:42" hidden="1" outlineLevel="1" x14ac:dyDescent="0.2">
      <c r="A109" s="26"/>
      <c r="B109" s="26"/>
      <c r="C109" s="86"/>
      <c r="D109" s="86"/>
      <c r="E109" s="43" t="s">
        <v>52</v>
      </c>
      <c r="F109" s="43"/>
      <c r="G109" s="50"/>
      <c r="H109" s="28"/>
      <c r="I109" s="87">
        <f t="shared" si="15"/>
        <v>0</v>
      </c>
      <c r="J109" s="87" t="e">
        <f t="shared" si="16"/>
        <v>#REF!</v>
      </c>
      <c r="K109" s="87" t="e">
        <f t="shared" si="17"/>
        <v>#REF!</v>
      </c>
      <c r="L109" s="87" t="e">
        <f t="shared" si="18"/>
        <v>#REF!</v>
      </c>
      <c r="M109" s="87" t="e">
        <f t="shared" si="19"/>
        <v>#REF!</v>
      </c>
      <c r="N109" s="28"/>
      <c r="O109" s="88"/>
      <c r="P109" s="89" t="e">
        <f>ROUND(ROUND(O109,2)*(1+'General Inputs'!K$17)*(1-U109)+'General Inputs'!#REF!,2)</f>
        <v>#REF!</v>
      </c>
      <c r="Q109" s="89" t="e">
        <f>ROUND(ROUND(P109,2)*(1+'General Inputs'!L$17)*(1-V109)+'General Inputs'!#REF!,2)</f>
        <v>#REF!</v>
      </c>
      <c r="R109" s="89" t="e">
        <f>ROUND(ROUND(Q109,2)*(1+'General Inputs'!M$17)*(1-W109)+'General Inputs'!#REF!,2)</f>
        <v>#REF!</v>
      </c>
      <c r="S109" s="89" t="e">
        <f>ROUND(ROUND(R109,2)*(1+'General Inputs'!N$17)*(1-X109)+'General Inputs'!#REF!,2)</f>
        <v>#REF!</v>
      </c>
      <c r="T109" s="90"/>
      <c r="U109" s="107">
        <f>IF($O109="",0,'General Inputs'!K$19)</f>
        <v>0</v>
      </c>
      <c r="V109" s="107">
        <f>IF($O109="",0,'General Inputs'!L$19)</f>
        <v>0</v>
      </c>
      <c r="W109" s="107">
        <f>IF($O109="",0,'General Inputs'!M$19)</f>
        <v>0</v>
      </c>
      <c r="X109" s="107">
        <f>IF($O109="",0,'General Inputs'!N$19)</f>
        <v>0</v>
      </c>
      <c r="Y109" s="26"/>
      <c r="Z109" s="26"/>
      <c r="AA109" s="26"/>
      <c r="AB109" s="26"/>
      <c r="AC109" s="26"/>
      <c r="AD109" s="26"/>
      <c r="AE109" s="26"/>
      <c r="AF109" s="107">
        <f>IF($O109="",0,'General Inputs'!U$19)</f>
        <v>0</v>
      </c>
      <c r="AG109" s="107">
        <f>IF($O109="",0,'General Inputs'!V$19)</f>
        <v>0</v>
      </c>
      <c r="AH109" s="107">
        <f>IF($O109="",0,'General Inputs'!W$19)</f>
        <v>0</v>
      </c>
      <c r="AI109" s="107">
        <f>IF($O109="",0,'General Inputs'!X$19)</f>
        <v>0</v>
      </c>
      <c r="AJ109" s="26"/>
      <c r="AK109" s="26"/>
      <c r="AL109" s="26"/>
      <c r="AM109" s="26"/>
      <c r="AN109" s="26"/>
      <c r="AO109" s="26"/>
      <c r="AP109" s="26"/>
    </row>
    <row r="110" spans="1:42" hidden="1" outlineLevel="1" x14ac:dyDescent="0.2">
      <c r="A110" s="26"/>
      <c r="B110" s="26"/>
      <c r="C110" s="86"/>
      <c r="D110" s="86"/>
      <c r="E110" s="43" t="s">
        <v>52</v>
      </c>
      <c r="F110" s="43"/>
      <c r="G110" s="50"/>
      <c r="H110" s="28"/>
      <c r="I110" s="87">
        <f t="shared" si="15"/>
        <v>0</v>
      </c>
      <c r="J110" s="87" t="e">
        <f t="shared" si="16"/>
        <v>#REF!</v>
      </c>
      <c r="K110" s="87" t="e">
        <f t="shared" si="17"/>
        <v>#REF!</v>
      </c>
      <c r="L110" s="87" t="e">
        <f t="shared" si="18"/>
        <v>#REF!</v>
      </c>
      <c r="M110" s="87" t="e">
        <f t="shared" si="19"/>
        <v>#REF!</v>
      </c>
      <c r="N110" s="28"/>
      <c r="O110" s="88"/>
      <c r="P110" s="89" t="e">
        <f>ROUND(ROUND(O110,2)*(1+'General Inputs'!K$17)*(1-U110)+'General Inputs'!#REF!,2)</f>
        <v>#REF!</v>
      </c>
      <c r="Q110" s="89" t="e">
        <f>ROUND(ROUND(P110,2)*(1+'General Inputs'!L$17)*(1-V110)+'General Inputs'!#REF!,2)</f>
        <v>#REF!</v>
      </c>
      <c r="R110" s="89" t="e">
        <f>ROUND(ROUND(Q110,2)*(1+'General Inputs'!M$17)*(1-W110)+'General Inputs'!#REF!,2)</f>
        <v>#REF!</v>
      </c>
      <c r="S110" s="89" t="e">
        <f>ROUND(ROUND(R110,2)*(1+'General Inputs'!N$17)*(1-X110)+'General Inputs'!#REF!,2)</f>
        <v>#REF!</v>
      </c>
      <c r="T110" s="90"/>
      <c r="U110" s="107">
        <f>IF($O110="",0,'General Inputs'!K$19)</f>
        <v>0</v>
      </c>
      <c r="V110" s="107">
        <f>IF($O110="",0,'General Inputs'!L$19)</f>
        <v>0</v>
      </c>
      <c r="W110" s="107">
        <f>IF($O110="",0,'General Inputs'!M$19)</f>
        <v>0</v>
      </c>
      <c r="X110" s="107">
        <f>IF($O110="",0,'General Inputs'!N$19)</f>
        <v>0</v>
      </c>
      <c r="Y110" s="26"/>
      <c r="Z110" s="26"/>
      <c r="AA110" s="26"/>
      <c r="AB110" s="26"/>
      <c r="AC110" s="26"/>
      <c r="AD110" s="26"/>
      <c r="AE110" s="26"/>
      <c r="AF110" s="107">
        <f>IF($O110="",0,'General Inputs'!U$19)</f>
        <v>0</v>
      </c>
      <c r="AG110" s="107">
        <f>IF($O110="",0,'General Inputs'!V$19)</f>
        <v>0</v>
      </c>
      <c r="AH110" s="107">
        <f>IF($O110="",0,'General Inputs'!W$19)</f>
        <v>0</v>
      </c>
      <c r="AI110" s="107">
        <f>IF($O110="",0,'General Inputs'!X$19)</f>
        <v>0</v>
      </c>
      <c r="AJ110" s="26"/>
      <c r="AK110" s="26"/>
      <c r="AL110" s="26"/>
      <c r="AM110" s="26"/>
      <c r="AN110" s="26"/>
      <c r="AO110" s="26"/>
      <c r="AP110" s="26"/>
    </row>
    <row r="111" spans="1:42" hidden="1" outlineLevel="1" x14ac:dyDescent="0.2">
      <c r="A111" s="26"/>
      <c r="B111" s="26"/>
      <c r="C111" s="86"/>
      <c r="D111" s="86"/>
      <c r="E111" s="43" t="s">
        <v>52</v>
      </c>
      <c r="F111" s="43"/>
      <c r="G111" s="50"/>
      <c r="H111" s="28"/>
      <c r="I111" s="87">
        <f t="shared" si="15"/>
        <v>0</v>
      </c>
      <c r="J111" s="87" t="e">
        <f t="shared" si="16"/>
        <v>#REF!</v>
      </c>
      <c r="K111" s="87" t="e">
        <f t="shared" si="17"/>
        <v>#REF!</v>
      </c>
      <c r="L111" s="87" t="e">
        <f t="shared" si="18"/>
        <v>#REF!</v>
      </c>
      <c r="M111" s="87" t="e">
        <f t="shared" si="19"/>
        <v>#REF!</v>
      </c>
      <c r="N111" s="28"/>
      <c r="O111" s="88"/>
      <c r="P111" s="89" t="e">
        <f>ROUND(ROUND(O111,2)*(1+'General Inputs'!K$17)*(1-U111)+'General Inputs'!#REF!,2)</f>
        <v>#REF!</v>
      </c>
      <c r="Q111" s="89" t="e">
        <f>ROUND(ROUND(P111,2)*(1+'General Inputs'!L$17)*(1-V111)+'General Inputs'!#REF!,2)</f>
        <v>#REF!</v>
      </c>
      <c r="R111" s="89" t="e">
        <f>ROUND(ROUND(Q111,2)*(1+'General Inputs'!M$17)*(1-W111)+'General Inputs'!#REF!,2)</f>
        <v>#REF!</v>
      </c>
      <c r="S111" s="89" t="e">
        <f>ROUND(ROUND(R111,2)*(1+'General Inputs'!N$17)*(1-X111)+'General Inputs'!#REF!,2)</f>
        <v>#REF!</v>
      </c>
      <c r="T111" s="90"/>
      <c r="U111" s="107">
        <f>IF($O111="",0,'General Inputs'!K$19)</f>
        <v>0</v>
      </c>
      <c r="V111" s="107">
        <f>IF($O111="",0,'General Inputs'!L$19)</f>
        <v>0</v>
      </c>
      <c r="W111" s="107">
        <f>IF($O111="",0,'General Inputs'!M$19)</f>
        <v>0</v>
      </c>
      <c r="X111" s="107">
        <f>IF($O111="",0,'General Inputs'!N$19)</f>
        <v>0</v>
      </c>
      <c r="Y111" s="26"/>
      <c r="Z111" s="26"/>
      <c r="AA111" s="26"/>
      <c r="AB111" s="26"/>
      <c r="AC111" s="26"/>
      <c r="AD111" s="26"/>
      <c r="AE111" s="26"/>
      <c r="AF111" s="107">
        <f>IF($O111="",0,'General Inputs'!U$19)</f>
        <v>0</v>
      </c>
      <c r="AG111" s="107">
        <f>IF($O111="",0,'General Inputs'!V$19)</f>
        <v>0</v>
      </c>
      <c r="AH111" s="107">
        <f>IF($O111="",0,'General Inputs'!W$19)</f>
        <v>0</v>
      </c>
      <c r="AI111" s="107">
        <f>IF($O111="",0,'General Inputs'!X$19)</f>
        <v>0</v>
      </c>
      <c r="AJ111" s="26"/>
      <c r="AK111" s="26"/>
      <c r="AL111" s="26"/>
      <c r="AM111" s="26"/>
      <c r="AN111" s="26"/>
      <c r="AO111" s="26"/>
      <c r="AP111" s="26"/>
    </row>
    <row r="112" spans="1:42" hidden="1" outlineLevel="1" x14ac:dyDescent="0.2">
      <c r="A112" s="26"/>
      <c r="B112" s="26"/>
      <c r="C112" s="86"/>
      <c r="D112" s="86"/>
      <c r="E112" s="43" t="s">
        <v>52</v>
      </c>
      <c r="F112" s="43"/>
      <c r="G112" s="50"/>
      <c r="H112" s="28"/>
      <c r="I112" s="87">
        <f t="shared" si="15"/>
        <v>0</v>
      </c>
      <c r="J112" s="87" t="e">
        <f t="shared" si="16"/>
        <v>#REF!</v>
      </c>
      <c r="K112" s="87" t="e">
        <f t="shared" si="17"/>
        <v>#REF!</v>
      </c>
      <c r="L112" s="87" t="e">
        <f t="shared" si="18"/>
        <v>#REF!</v>
      </c>
      <c r="M112" s="87" t="e">
        <f t="shared" si="19"/>
        <v>#REF!</v>
      </c>
      <c r="N112" s="28"/>
      <c r="O112" s="88"/>
      <c r="P112" s="89" t="e">
        <f>ROUND(ROUND(O112,2)*(1+'General Inputs'!K$17)*(1-U112)+'General Inputs'!#REF!,2)</f>
        <v>#REF!</v>
      </c>
      <c r="Q112" s="89" t="e">
        <f>ROUND(ROUND(P112,2)*(1+'General Inputs'!L$17)*(1-V112)+'General Inputs'!#REF!,2)</f>
        <v>#REF!</v>
      </c>
      <c r="R112" s="89" t="e">
        <f>ROUND(ROUND(Q112,2)*(1+'General Inputs'!M$17)*(1-W112)+'General Inputs'!#REF!,2)</f>
        <v>#REF!</v>
      </c>
      <c r="S112" s="89" t="e">
        <f>ROUND(ROUND(R112,2)*(1+'General Inputs'!N$17)*(1-X112)+'General Inputs'!#REF!,2)</f>
        <v>#REF!</v>
      </c>
      <c r="T112" s="90"/>
      <c r="U112" s="107">
        <f>IF($O112="",0,'General Inputs'!K$19)</f>
        <v>0</v>
      </c>
      <c r="V112" s="107">
        <f>IF($O112="",0,'General Inputs'!L$19)</f>
        <v>0</v>
      </c>
      <c r="W112" s="107">
        <f>IF($O112="",0,'General Inputs'!M$19)</f>
        <v>0</v>
      </c>
      <c r="X112" s="107">
        <f>IF($O112="",0,'General Inputs'!N$19)</f>
        <v>0</v>
      </c>
      <c r="Y112" s="26"/>
      <c r="Z112" s="26"/>
      <c r="AA112" s="26"/>
      <c r="AB112" s="26"/>
      <c r="AC112" s="26"/>
      <c r="AD112" s="26"/>
      <c r="AE112" s="26"/>
      <c r="AF112" s="107">
        <f>IF($O112="",0,'General Inputs'!U$19)</f>
        <v>0</v>
      </c>
      <c r="AG112" s="107">
        <f>IF($O112="",0,'General Inputs'!V$19)</f>
        <v>0</v>
      </c>
      <c r="AH112" s="107">
        <f>IF($O112="",0,'General Inputs'!W$19)</f>
        <v>0</v>
      </c>
      <c r="AI112" s="107">
        <f>IF($O112="",0,'General Inputs'!X$19)</f>
        <v>0</v>
      </c>
      <c r="AJ112" s="26"/>
      <c r="AK112" s="26"/>
      <c r="AL112" s="26"/>
      <c r="AM112" s="26"/>
      <c r="AN112" s="26"/>
      <c r="AO112" s="26"/>
      <c r="AP112" s="26"/>
    </row>
    <row r="113" spans="1:42" hidden="1" outlineLevel="1" x14ac:dyDescent="0.2">
      <c r="A113" s="26"/>
      <c r="B113" s="26"/>
      <c r="C113" s="86"/>
      <c r="D113" s="86"/>
      <c r="E113" s="43" t="s">
        <v>52</v>
      </c>
      <c r="F113" s="43"/>
      <c r="G113" s="50"/>
      <c r="H113" s="28"/>
      <c r="I113" s="87">
        <f t="shared" si="15"/>
        <v>0</v>
      </c>
      <c r="J113" s="87" t="e">
        <f t="shared" si="16"/>
        <v>#REF!</v>
      </c>
      <c r="K113" s="87" t="e">
        <f t="shared" si="17"/>
        <v>#REF!</v>
      </c>
      <c r="L113" s="87" t="e">
        <f t="shared" si="18"/>
        <v>#REF!</v>
      </c>
      <c r="M113" s="87" t="e">
        <f t="shared" si="19"/>
        <v>#REF!</v>
      </c>
      <c r="N113" s="28"/>
      <c r="O113" s="88"/>
      <c r="P113" s="89" t="e">
        <f>ROUND(ROUND(O113,2)*(1+'General Inputs'!K$17)*(1-U113)+'General Inputs'!#REF!,2)</f>
        <v>#REF!</v>
      </c>
      <c r="Q113" s="89" t="e">
        <f>ROUND(ROUND(P113,2)*(1+'General Inputs'!L$17)*(1-V113)+'General Inputs'!#REF!,2)</f>
        <v>#REF!</v>
      </c>
      <c r="R113" s="89" t="e">
        <f>ROUND(ROUND(Q113,2)*(1+'General Inputs'!M$17)*(1-W113)+'General Inputs'!#REF!,2)</f>
        <v>#REF!</v>
      </c>
      <c r="S113" s="89" t="e">
        <f>ROUND(ROUND(R113,2)*(1+'General Inputs'!N$17)*(1-X113)+'General Inputs'!#REF!,2)</f>
        <v>#REF!</v>
      </c>
      <c r="T113" s="90"/>
      <c r="U113" s="107">
        <f>IF($O113="",0,'General Inputs'!K$19)</f>
        <v>0</v>
      </c>
      <c r="V113" s="107">
        <f>IF($O113="",0,'General Inputs'!L$19)</f>
        <v>0</v>
      </c>
      <c r="W113" s="107">
        <f>IF($O113="",0,'General Inputs'!M$19)</f>
        <v>0</v>
      </c>
      <c r="X113" s="107">
        <f>IF($O113="",0,'General Inputs'!N$19)</f>
        <v>0</v>
      </c>
      <c r="Y113" s="26"/>
      <c r="Z113" s="26"/>
      <c r="AA113" s="26"/>
      <c r="AB113" s="26"/>
      <c r="AC113" s="26"/>
      <c r="AD113" s="26"/>
      <c r="AE113" s="26"/>
      <c r="AF113" s="107">
        <f>IF($O113="",0,'General Inputs'!U$19)</f>
        <v>0</v>
      </c>
      <c r="AG113" s="107">
        <f>IF($O113="",0,'General Inputs'!V$19)</f>
        <v>0</v>
      </c>
      <c r="AH113" s="107">
        <f>IF($O113="",0,'General Inputs'!W$19)</f>
        <v>0</v>
      </c>
      <c r="AI113" s="107">
        <f>IF($O113="",0,'General Inputs'!X$19)</f>
        <v>0</v>
      </c>
      <c r="AJ113" s="26"/>
      <c r="AK113" s="26"/>
      <c r="AL113" s="26"/>
      <c r="AM113" s="26"/>
      <c r="AN113" s="26"/>
      <c r="AO113" s="26"/>
      <c r="AP113" s="26"/>
    </row>
    <row r="114" spans="1:42" hidden="1" outlineLevel="1" x14ac:dyDescent="0.2">
      <c r="A114" s="26"/>
      <c r="B114" s="26"/>
      <c r="C114" s="86"/>
      <c r="D114" s="86"/>
      <c r="E114" s="43" t="s">
        <v>52</v>
      </c>
      <c r="F114" s="43"/>
      <c r="G114" s="50"/>
      <c r="H114" s="28"/>
      <c r="I114" s="87">
        <f t="shared" si="15"/>
        <v>0</v>
      </c>
      <c r="J114" s="87" t="e">
        <f t="shared" si="16"/>
        <v>#REF!</v>
      </c>
      <c r="K114" s="87" t="e">
        <f t="shared" si="17"/>
        <v>#REF!</v>
      </c>
      <c r="L114" s="87" t="e">
        <f t="shared" si="18"/>
        <v>#REF!</v>
      </c>
      <c r="M114" s="87" t="e">
        <f t="shared" si="19"/>
        <v>#REF!</v>
      </c>
      <c r="N114" s="28"/>
      <c r="O114" s="88"/>
      <c r="P114" s="89" t="e">
        <f>ROUND(ROUND(O114,2)*(1+'General Inputs'!K$17)*(1-U114)+'General Inputs'!#REF!,2)</f>
        <v>#REF!</v>
      </c>
      <c r="Q114" s="89" t="e">
        <f>ROUND(ROUND(P114,2)*(1+'General Inputs'!L$17)*(1-V114)+'General Inputs'!#REF!,2)</f>
        <v>#REF!</v>
      </c>
      <c r="R114" s="89" t="e">
        <f>ROUND(ROUND(Q114,2)*(1+'General Inputs'!M$17)*(1-W114)+'General Inputs'!#REF!,2)</f>
        <v>#REF!</v>
      </c>
      <c r="S114" s="89" t="e">
        <f>ROUND(ROUND(R114,2)*(1+'General Inputs'!N$17)*(1-X114)+'General Inputs'!#REF!,2)</f>
        <v>#REF!</v>
      </c>
      <c r="T114" s="90"/>
      <c r="U114" s="107">
        <f>IF($O114="",0,'General Inputs'!K$19)</f>
        <v>0</v>
      </c>
      <c r="V114" s="107">
        <f>IF($O114="",0,'General Inputs'!L$19)</f>
        <v>0</v>
      </c>
      <c r="W114" s="107">
        <f>IF($O114="",0,'General Inputs'!M$19)</f>
        <v>0</v>
      </c>
      <c r="X114" s="107">
        <f>IF($O114="",0,'General Inputs'!N$19)</f>
        <v>0</v>
      </c>
      <c r="Y114" s="26"/>
      <c r="Z114" s="26"/>
      <c r="AA114" s="26"/>
      <c r="AB114" s="26"/>
      <c r="AC114" s="26"/>
      <c r="AD114" s="26"/>
      <c r="AE114" s="26"/>
      <c r="AF114" s="107">
        <f>IF($O114="",0,'General Inputs'!U$19)</f>
        <v>0</v>
      </c>
      <c r="AG114" s="107">
        <f>IF($O114="",0,'General Inputs'!V$19)</f>
        <v>0</v>
      </c>
      <c r="AH114" s="107">
        <f>IF($O114="",0,'General Inputs'!W$19)</f>
        <v>0</v>
      </c>
      <c r="AI114" s="107">
        <f>IF($O114="",0,'General Inputs'!X$19)</f>
        <v>0</v>
      </c>
      <c r="AJ114" s="26"/>
      <c r="AK114" s="26"/>
      <c r="AL114" s="26"/>
      <c r="AM114" s="26"/>
      <c r="AN114" s="26"/>
      <c r="AO114" s="26"/>
      <c r="AP114" s="26"/>
    </row>
    <row r="115" spans="1:42" hidden="1" outlineLevel="1" x14ac:dyDescent="0.2">
      <c r="A115" s="26"/>
      <c r="B115" s="26"/>
      <c r="C115" s="86"/>
      <c r="D115" s="86"/>
      <c r="E115" s="43" t="s">
        <v>52</v>
      </c>
      <c r="F115" s="43"/>
      <c r="G115" s="50"/>
      <c r="H115" s="28"/>
      <c r="I115" s="87">
        <f t="shared" si="15"/>
        <v>0</v>
      </c>
      <c r="J115" s="87" t="e">
        <f t="shared" si="16"/>
        <v>#REF!</v>
      </c>
      <c r="K115" s="87" t="e">
        <f t="shared" si="17"/>
        <v>#REF!</v>
      </c>
      <c r="L115" s="87" t="e">
        <f t="shared" si="18"/>
        <v>#REF!</v>
      </c>
      <c r="M115" s="87" t="e">
        <f t="shared" si="19"/>
        <v>#REF!</v>
      </c>
      <c r="N115" s="28"/>
      <c r="O115" s="88"/>
      <c r="P115" s="89" t="e">
        <f>ROUND(ROUND(O115,2)*(1+'General Inputs'!K$17)*(1-U115)+'General Inputs'!#REF!,2)</f>
        <v>#REF!</v>
      </c>
      <c r="Q115" s="89" t="e">
        <f>ROUND(ROUND(P115,2)*(1+'General Inputs'!L$17)*(1-V115)+'General Inputs'!#REF!,2)</f>
        <v>#REF!</v>
      </c>
      <c r="R115" s="89" t="e">
        <f>ROUND(ROUND(Q115,2)*(1+'General Inputs'!M$17)*(1-W115)+'General Inputs'!#REF!,2)</f>
        <v>#REF!</v>
      </c>
      <c r="S115" s="89" t="e">
        <f>ROUND(ROUND(R115,2)*(1+'General Inputs'!N$17)*(1-X115)+'General Inputs'!#REF!,2)</f>
        <v>#REF!</v>
      </c>
      <c r="T115" s="90"/>
      <c r="U115" s="107">
        <f>IF($O115="",0,'General Inputs'!K$19)</f>
        <v>0</v>
      </c>
      <c r="V115" s="107">
        <f>IF($O115="",0,'General Inputs'!L$19)</f>
        <v>0</v>
      </c>
      <c r="W115" s="107">
        <f>IF($O115="",0,'General Inputs'!M$19)</f>
        <v>0</v>
      </c>
      <c r="X115" s="107">
        <f>IF($O115="",0,'General Inputs'!N$19)</f>
        <v>0</v>
      </c>
      <c r="Y115" s="26"/>
      <c r="Z115" s="26"/>
      <c r="AA115" s="26"/>
      <c r="AB115" s="26"/>
      <c r="AC115" s="26"/>
      <c r="AD115" s="26"/>
      <c r="AE115" s="26"/>
      <c r="AF115" s="107">
        <f>IF($O115="",0,'General Inputs'!U$19)</f>
        <v>0</v>
      </c>
      <c r="AG115" s="107">
        <f>IF($O115="",0,'General Inputs'!V$19)</f>
        <v>0</v>
      </c>
      <c r="AH115" s="107">
        <f>IF($O115="",0,'General Inputs'!W$19)</f>
        <v>0</v>
      </c>
      <c r="AI115" s="107">
        <f>IF($O115="",0,'General Inputs'!X$19)</f>
        <v>0</v>
      </c>
      <c r="AJ115" s="26"/>
      <c r="AK115" s="26"/>
      <c r="AL115" s="26"/>
      <c r="AM115" s="26"/>
      <c r="AN115" s="26"/>
      <c r="AO115" s="26"/>
      <c r="AP115" s="26"/>
    </row>
    <row r="116" spans="1:42" hidden="1" outlineLevel="1" x14ac:dyDescent="0.2">
      <c r="A116" s="26"/>
      <c r="B116" s="26"/>
      <c r="C116" s="86"/>
      <c r="D116" s="86"/>
      <c r="E116" s="43" t="s">
        <v>52</v>
      </c>
      <c r="F116" s="43"/>
      <c r="G116" s="50"/>
      <c r="H116" s="28"/>
      <c r="I116" s="87">
        <f t="shared" si="15"/>
        <v>0</v>
      </c>
      <c r="J116" s="87" t="e">
        <f t="shared" si="16"/>
        <v>#REF!</v>
      </c>
      <c r="K116" s="87" t="e">
        <f t="shared" si="17"/>
        <v>#REF!</v>
      </c>
      <c r="L116" s="87" t="e">
        <f t="shared" si="18"/>
        <v>#REF!</v>
      </c>
      <c r="M116" s="87" t="e">
        <f t="shared" si="19"/>
        <v>#REF!</v>
      </c>
      <c r="N116" s="28"/>
      <c r="O116" s="88"/>
      <c r="P116" s="89" t="e">
        <f>ROUND(ROUND(O116,2)*(1+'General Inputs'!K$17)*(1-U116)+'General Inputs'!#REF!,2)</f>
        <v>#REF!</v>
      </c>
      <c r="Q116" s="89" t="e">
        <f>ROUND(ROUND(P116,2)*(1+'General Inputs'!L$17)*(1-V116)+'General Inputs'!#REF!,2)</f>
        <v>#REF!</v>
      </c>
      <c r="R116" s="89" t="e">
        <f>ROUND(ROUND(Q116,2)*(1+'General Inputs'!M$17)*(1-W116)+'General Inputs'!#REF!,2)</f>
        <v>#REF!</v>
      </c>
      <c r="S116" s="89" t="e">
        <f>ROUND(ROUND(R116,2)*(1+'General Inputs'!N$17)*(1-X116)+'General Inputs'!#REF!,2)</f>
        <v>#REF!</v>
      </c>
      <c r="T116" s="90"/>
      <c r="U116" s="107">
        <f>IF($O116="",0,'General Inputs'!K$19)</f>
        <v>0</v>
      </c>
      <c r="V116" s="107">
        <f>IF($O116="",0,'General Inputs'!L$19)</f>
        <v>0</v>
      </c>
      <c r="W116" s="107">
        <f>IF($O116="",0,'General Inputs'!M$19)</f>
        <v>0</v>
      </c>
      <c r="X116" s="107">
        <f>IF($O116="",0,'General Inputs'!N$19)</f>
        <v>0</v>
      </c>
      <c r="Y116" s="26"/>
      <c r="Z116" s="26"/>
      <c r="AA116" s="26"/>
      <c r="AB116" s="26"/>
      <c r="AC116" s="26"/>
      <c r="AD116" s="26"/>
      <c r="AE116" s="26"/>
      <c r="AF116" s="107">
        <f>IF($O116="",0,'General Inputs'!U$19)</f>
        <v>0</v>
      </c>
      <c r="AG116" s="107">
        <f>IF($O116="",0,'General Inputs'!V$19)</f>
        <v>0</v>
      </c>
      <c r="AH116" s="107">
        <f>IF($O116="",0,'General Inputs'!W$19)</f>
        <v>0</v>
      </c>
      <c r="AI116" s="107">
        <f>IF($O116="",0,'General Inputs'!X$19)</f>
        <v>0</v>
      </c>
      <c r="AJ116" s="26"/>
      <c r="AK116" s="26"/>
      <c r="AL116" s="26"/>
      <c r="AM116" s="26"/>
      <c r="AN116" s="26"/>
      <c r="AO116" s="26"/>
      <c r="AP116" s="26"/>
    </row>
    <row r="117" spans="1:42" hidden="1" outlineLevel="1" x14ac:dyDescent="0.2">
      <c r="A117" s="26"/>
      <c r="B117" s="26"/>
      <c r="C117" s="86"/>
      <c r="D117" s="86"/>
      <c r="E117" s="43" t="s">
        <v>52</v>
      </c>
      <c r="F117" s="43"/>
      <c r="G117" s="50"/>
      <c r="H117" s="28"/>
      <c r="I117" s="87">
        <f t="shared" si="15"/>
        <v>0</v>
      </c>
      <c r="J117" s="87" t="e">
        <f t="shared" si="16"/>
        <v>#REF!</v>
      </c>
      <c r="K117" s="87" t="e">
        <f t="shared" si="17"/>
        <v>#REF!</v>
      </c>
      <c r="L117" s="87" t="e">
        <f t="shared" si="18"/>
        <v>#REF!</v>
      </c>
      <c r="M117" s="87" t="e">
        <f t="shared" si="19"/>
        <v>#REF!</v>
      </c>
      <c r="N117" s="28"/>
      <c r="O117" s="88"/>
      <c r="P117" s="89" t="e">
        <f>ROUND(ROUND(O117,2)*(1+'General Inputs'!K$17)*(1-U117)+'General Inputs'!#REF!,2)</f>
        <v>#REF!</v>
      </c>
      <c r="Q117" s="89" t="e">
        <f>ROUND(ROUND(P117,2)*(1+'General Inputs'!L$17)*(1-V117)+'General Inputs'!#REF!,2)</f>
        <v>#REF!</v>
      </c>
      <c r="R117" s="89" t="e">
        <f>ROUND(ROUND(Q117,2)*(1+'General Inputs'!M$17)*(1-W117)+'General Inputs'!#REF!,2)</f>
        <v>#REF!</v>
      </c>
      <c r="S117" s="89" t="e">
        <f>ROUND(ROUND(R117,2)*(1+'General Inputs'!N$17)*(1-X117)+'General Inputs'!#REF!,2)</f>
        <v>#REF!</v>
      </c>
      <c r="T117" s="90"/>
      <c r="U117" s="107">
        <f>IF($O117="",0,'General Inputs'!K$19)</f>
        <v>0</v>
      </c>
      <c r="V117" s="107">
        <f>IF($O117="",0,'General Inputs'!L$19)</f>
        <v>0</v>
      </c>
      <c r="W117" s="107">
        <f>IF($O117="",0,'General Inputs'!M$19)</f>
        <v>0</v>
      </c>
      <c r="X117" s="107">
        <f>IF($O117="",0,'General Inputs'!N$19)</f>
        <v>0</v>
      </c>
      <c r="Y117" s="26"/>
      <c r="Z117" s="26"/>
      <c r="AA117" s="26"/>
      <c r="AB117" s="26"/>
      <c r="AC117" s="26"/>
      <c r="AD117" s="26"/>
      <c r="AE117" s="26"/>
      <c r="AF117" s="107">
        <f>IF($O117="",0,'General Inputs'!U$19)</f>
        <v>0</v>
      </c>
      <c r="AG117" s="107">
        <f>IF($O117="",0,'General Inputs'!V$19)</f>
        <v>0</v>
      </c>
      <c r="AH117" s="107">
        <f>IF($O117="",0,'General Inputs'!W$19)</f>
        <v>0</v>
      </c>
      <c r="AI117" s="107">
        <f>IF($O117="",0,'General Inputs'!X$19)</f>
        <v>0</v>
      </c>
      <c r="AJ117" s="26"/>
      <c r="AK117" s="26"/>
      <c r="AL117" s="26"/>
      <c r="AM117" s="26"/>
      <c r="AN117" s="26"/>
      <c r="AO117" s="26"/>
      <c r="AP117" s="26"/>
    </row>
    <row r="118" spans="1:42" hidden="1" outlineLevel="1" x14ac:dyDescent="0.2">
      <c r="A118" s="26"/>
      <c r="B118" s="26"/>
      <c r="C118" s="86"/>
      <c r="D118" s="86"/>
      <c r="E118" s="43" t="s">
        <v>52</v>
      </c>
      <c r="F118" s="43"/>
      <c r="G118" s="50"/>
      <c r="H118" s="28"/>
      <c r="I118" s="87">
        <f t="shared" si="15"/>
        <v>0</v>
      </c>
      <c r="J118" s="87" t="e">
        <f t="shared" si="16"/>
        <v>#REF!</v>
      </c>
      <c r="K118" s="87" t="e">
        <f t="shared" si="17"/>
        <v>#REF!</v>
      </c>
      <c r="L118" s="87" t="e">
        <f t="shared" si="18"/>
        <v>#REF!</v>
      </c>
      <c r="M118" s="87" t="e">
        <f t="shared" si="19"/>
        <v>#REF!</v>
      </c>
      <c r="N118" s="28"/>
      <c r="O118" s="88"/>
      <c r="P118" s="89" t="e">
        <f>ROUND(ROUND(O118,2)*(1+'General Inputs'!K$17)*(1-U118)+'General Inputs'!#REF!,2)</f>
        <v>#REF!</v>
      </c>
      <c r="Q118" s="89" t="e">
        <f>ROUND(ROUND(P118,2)*(1+'General Inputs'!L$17)*(1-V118)+'General Inputs'!#REF!,2)</f>
        <v>#REF!</v>
      </c>
      <c r="R118" s="89" t="e">
        <f>ROUND(ROUND(Q118,2)*(1+'General Inputs'!M$17)*(1-W118)+'General Inputs'!#REF!,2)</f>
        <v>#REF!</v>
      </c>
      <c r="S118" s="89" t="e">
        <f>ROUND(ROUND(R118,2)*(1+'General Inputs'!N$17)*(1-X118)+'General Inputs'!#REF!,2)</f>
        <v>#REF!</v>
      </c>
      <c r="T118" s="90"/>
      <c r="U118" s="107">
        <f>IF($O118="",0,'General Inputs'!K$19)</f>
        <v>0</v>
      </c>
      <c r="V118" s="107">
        <f>IF($O118="",0,'General Inputs'!L$19)</f>
        <v>0</v>
      </c>
      <c r="W118" s="107">
        <f>IF($O118="",0,'General Inputs'!M$19)</f>
        <v>0</v>
      </c>
      <c r="X118" s="107">
        <f>IF($O118="",0,'General Inputs'!N$19)</f>
        <v>0</v>
      </c>
      <c r="Y118" s="26"/>
      <c r="Z118" s="26"/>
      <c r="AA118" s="26"/>
      <c r="AB118" s="26"/>
      <c r="AC118" s="26"/>
      <c r="AD118" s="26"/>
      <c r="AE118" s="26"/>
      <c r="AF118" s="107">
        <f>IF($O118="",0,'General Inputs'!U$19)</f>
        <v>0</v>
      </c>
      <c r="AG118" s="107">
        <f>IF($O118="",0,'General Inputs'!V$19)</f>
        <v>0</v>
      </c>
      <c r="AH118" s="107">
        <f>IF($O118="",0,'General Inputs'!W$19)</f>
        <v>0</v>
      </c>
      <c r="AI118" s="107">
        <f>IF($O118="",0,'General Inputs'!X$19)</f>
        <v>0</v>
      </c>
      <c r="AJ118" s="26"/>
      <c r="AK118" s="26"/>
      <c r="AL118" s="26"/>
      <c r="AM118" s="26"/>
      <c r="AN118" s="26"/>
      <c r="AO118" s="26"/>
      <c r="AP118" s="26"/>
    </row>
    <row r="119" spans="1:42" hidden="1" outlineLevel="1" x14ac:dyDescent="0.2">
      <c r="A119" s="26"/>
      <c r="B119" s="26"/>
      <c r="C119" s="86"/>
      <c r="D119" s="86"/>
      <c r="E119" s="43" t="s">
        <v>52</v>
      </c>
      <c r="F119" s="43"/>
      <c r="G119" s="50"/>
      <c r="H119" s="28"/>
      <c r="I119" s="87">
        <f t="shared" si="15"/>
        <v>0</v>
      </c>
      <c r="J119" s="87" t="e">
        <f t="shared" si="16"/>
        <v>#REF!</v>
      </c>
      <c r="K119" s="87" t="e">
        <f t="shared" si="17"/>
        <v>#REF!</v>
      </c>
      <c r="L119" s="87" t="e">
        <f t="shared" si="18"/>
        <v>#REF!</v>
      </c>
      <c r="M119" s="87" t="e">
        <f t="shared" si="19"/>
        <v>#REF!</v>
      </c>
      <c r="N119" s="28"/>
      <c r="O119" s="88"/>
      <c r="P119" s="89" t="e">
        <f>ROUND(ROUND(O119,2)*(1+'General Inputs'!K$17)*(1-U119)+'General Inputs'!#REF!,2)</f>
        <v>#REF!</v>
      </c>
      <c r="Q119" s="89" t="e">
        <f>ROUND(ROUND(P119,2)*(1+'General Inputs'!L$17)*(1-V119)+'General Inputs'!#REF!,2)</f>
        <v>#REF!</v>
      </c>
      <c r="R119" s="89" t="e">
        <f>ROUND(ROUND(Q119,2)*(1+'General Inputs'!M$17)*(1-W119)+'General Inputs'!#REF!,2)</f>
        <v>#REF!</v>
      </c>
      <c r="S119" s="89" t="e">
        <f>ROUND(ROUND(R119,2)*(1+'General Inputs'!N$17)*(1-X119)+'General Inputs'!#REF!,2)</f>
        <v>#REF!</v>
      </c>
      <c r="T119" s="90"/>
      <c r="U119" s="107">
        <f>IF($O119="",0,'General Inputs'!K$19)</f>
        <v>0</v>
      </c>
      <c r="V119" s="107">
        <f>IF($O119="",0,'General Inputs'!L$19)</f>
        <v>0</v>
      </c>
      <c r="W119" s="107">
        <f>IF($O119="",0,'General Inputs'!M$19)</f>
        <v>0</v>
      </c>
      <c r="X119" s="107">
        <f>IF($O119="",0,'General Inputs'!N$19)</f>
        <v>0</v>
      </c>
      <c r="Y119" s="26"/>
      <c r="Z119" s="26"/>
      <c r="AA119" s="26"/>
      <c r="AB119" s="26"/>
      <c r="AC119" s="26"/>
      <c r="AD119" s="26"/>
      <c r="AE119" s="26"/>
      <c r="AF119" s="107">
        <f>IF($O119="",0,'General Inputs'!U$19)</f>
        <v>0</v>
      </c>
      <c r="AG119" s="107">
        <f>IF($O119="",0,'General Inputs'!V$19)</f>
        <v>0</v>
      </c>
      <c r="AH119" s="107">
        <f>IF($O119="",0,'General Inputs'!W$19)</f>
        <v>0</v>
      </c>
      <c r="AI119" s="107">
        <f>IF($O119="",0,'General Inputs'!X$19)</f>
        <v>0</v>
      </c>
      <c r="AJ119" s="26"/>
      <c r="AK119" s="26"/>
      <c r="AL119" s="26"/>
      <c r="AM119" s="26"/>
      <c r="AN119" s="26"/>
      <c r="AO119" s="26"/>
      <c r="AP119" s="26"/>
    </row>
    <row r="120" spans="1:42" hidden="1" outlineLevel="1" x14ac:dyDescent="0.2">
      <c r="A120" s="26"/>
      <c r="B120" s="26"/>
      <c r="C120" s="86"/>
      <c r="D120" s="86"/>
      <c r="E120" s="43" t="s">
        <v>52</v>
      </c>
      <c r="F120" s="43"/>
      <c r="G120" s="50"/>
      <c r="H120" s="28"/>
      <c r="I120" s="87">
        <f t="shared" si="15"/>
        <v>0</v>
      </c>
      <c r="J120" s="87" t="e">
        <f t="shared" si="16"/>
        <v>#REF!</v>
      </c>
      <c r="K120" s="87" t="e">
        <f t="shared" si="17"/>
        <v>#REF!</v>
      </c>
      <c r="L120" s="87" t="e">
        <f t="shared" si="18"/>
        <v>#REF!</v>
      </c>
      <c r="M120" s="87" t="e">
        <f t="shared" si="19"/>
        <v>#REF!</v>
      </c>
      <c r="N120" s="28"/>
      <c r="O120" s="88"/>
      <c r="P120" s="89" t="e">
        <f>ROUND(ROUND(O120,2)*(1+'General Inputs'!K$17)*(1-U120)+'General Inputs'!#REF!,2)</f>
        <v>#REF!</v>
      </c>
      <c r="Q120" s="89" t="e">
        <f>ROUND(ROUND(P120,2)*(1+'General Inputs'!L$17)*(1-V120)+'General Inputs'!#REF!,2)</f>
        <v>#REF!</v>
      </c>
      <c r="R120" s="89" t="e">
        <f>ROUND(ROUND(Q120,2)*(1+'General Inputs'!M$17)*(1-W120)+'General Inputs'!#REF!,2)</f>
        <v>#REF!</v>
      </c>
      <c r="S120" s="89" t="e">
        <f>ROUND(ROUND(R120,2)*(1+'General Inputs'!N$17)*(1-X120)+'General Inputs'!#REF!,2)</f>
        <v>#REF!</v>
      </c>
      <c r="T120" s="90"/>
      <c r="U120" s="107">
        <f>IF($O120="",0,'General Inputs'!K$19)</f>
        <v>0</v>
      </c>
      <c r="V120" s="107">
        <f>IF($O120="",0,'General Inputs'!L$19)</f>
        <v>0</v>
      </c>
      <c r="W120" s="107">
        <f>IF($O120="",0,'General Inputs'!M$19)</f>
        <v>0</v>
      </c>
      <c r="X120" s="107">
        <f>IF($O120="",0,'General Inputs'!N$19)</f>
        <v>0</v>
      </c>
      <c r="Y120" s="26"/>
      <c r="Z120" s="26"/>
      <c r="AA120" s="26"/>
      <c r="AB120" s="26"/>
      <c r="AC120" s="26"/>
      <c r="AD120" s="26"/>
      <c r="AE120" s="26"/>
      <c r="AF120" s="107">
        <f>IF($O120="",0,'General Inputs'!U$19)</f>
        <v>0</v>
      </c>
      <c r="AG120" s="107">
        <f>IF($O120="",0,'General Inputs'!V$19)</f>
        <v>0</v>
      </c>
      <c r="AH120" s="107">
        <f>IF($O120="",0,'General Inputs'!W$19)</f>
        <v>0</v>
      </c>
      <c r="AI120" s="107">
        <f>IF($O120="",0,'General Inputs'!X$19)</f>
        <v>0</v>
      </c>
      <c r="AJ120" s="26"/>
      <c r="AK120" s="26"/>
      <c r="AL120" s="26"/>
      <c r="AM120" s="26"/>
      <c r="AN120" s="26"/>
      <c r="AO120" s="26"/>
      <c r="AP120" s="26"/>
    </row>
    <row r="121" spans="1:42" hidden="1" outlineLevel="1" x14ac:dyDescent="0.2">
      <c r="A121" s="26"/>
      <c r="B121" s="26"/>
      <c r="C121" s="86"/>
      <c r="D121" s="86"/>
      <c r="E121" s="43" t="s">
        <v>52</v>
      </c>
      <c r="F121" s="43"/>
      <c r="G121" s="50"/>
      <c r="H121" s="28"/>
      <c r="I121" s="87">
        <f t="shared" si="15"/>
        <v>0</v>
      </c>
      <c r="J121" s="87" t="e">
        <f t="shared" si="16"/>
        <v>#REF!</v>
      </c>
      <c r="K121" s="87" t="e">
        <f t="shared" si="17"/>
        <v>#REF!</v>
      </c>
      <c r="L121" s="87" t="e">
        <f t="shared" si="18"/>
        <v>#REF!</v>
      </c>
      <c r="M121" s="87" t="e">
        <f t="shared" si="19"/>
        <v>#REF!</v>
      </c>
      <c r="N121" s="28"/>
      <c r="O121" s="88"/>
      <c r="P121" s="89" t="e">
        <f>ROUND(ROUND(O121,2)*(1+'General Inputs'!K$17)*(1-U121)+'General Inputs'!#REF!,2)</f>
        <v>#REF!</v>
      </c>
      <c r="Q121" s="89" t="e">
        <f>ROUND(ROUND(P121,2)*(1+'General Inputs'!L$17)*(1-V121)+'General Inputs'!#REF!,2)</f>
        <v>#REF!</v>
      </c>
      <c r="R121" s="89" t="e">
        <f>ROUND(ROUND(Q121,2)*(1+'General Inputs'!M$17)*(1-W121)+'General Inputs'!#REF!,2)</f>
        <v>#REF!</v>
      </c>
      <c r="S121" s="89" t="e">
        <f>ROUND(ROUND(R121,2)*(1+'General Inputs'!N$17)*(1-X121)+'General Inputs'!#REF!,2)</f>
        <v>#REF!</v>
      </c>
      <c r="T121" s="90"/>
      <c r="U121" s="107">
        <f>IF($O121="",0,'General Inputs'!K$19)</f>
        <v>0</v>
      </c>
      <c r="V121" s="107">
        <f>IF($O121="",0,'General Inputs'!L$19)</f>
        <v>0</v>
      </c>
      <c r="W121" s="107">
        <f>IF($O121="",0,'General Inputs'!M$19)</f>
        <v>0</v>
      </c>
      <c r="X121" s="107">
        <f>IF($O121="",0,'General Inputs'!N$19)</f>
        <v>0</v>
      </c>
      <c r="Y121" s="26"/>
      <c r="Z121" s="26"/>
      <c r="AA121" s="26"/>
      <c r="AB121" s="26"/>
      <c r="AC121" s="26"/>
      <c r="AD121" s="26"/>
      <c r="AE121" s="26"/>
      <c r="AF121" s="107">
        <f>IF($O121="",0,'General Inputs'!U$19)</f>
        <v>0</v>
      </c>
      <c r="AG121" s="107">
        <f>IF($O121="",0,'General Inputs'!V$19)</f>
        <v>0</v>
      </c>
      <c r="AH121" s="107">
        <f>IF($O121="",0,'General Inputs'!W$19)</f>
        <v>0</v>
      </c>
      <c r="AI121" s="107">
        <f>IF($O121="",0,'General Inputs'!X$19)</f>
        <v>0</v>
      </c>
      <c r="AJ121" s="26"/>
      <c r="AK121" s="26"/>
      <c r="AL121" s="26"/>
      <c r="AM121" s="26"/>
      <c r="AN121" s="26"/>
      <c r="AO121" s="26"/>
      <c r="AP121" s="26"/>
    </row>
    <row r="122" spans="1:42" hidden="1" outlineLevel="1" x14ac:dyDescent="0.2">
      <c r="A122" s="26"/>
      <c r="B122" s="26"/>
      <c r="C122" s="86"/>
      <c r="D122" s="86"/>
      <c r="E122" s="43" t="s">
        <v>52</v>
      </c>
      <c r="F122" s="43"/>
      <c r="G122" s="50"/>
      <c r="H122" s="28"/>
      <c r="I122" s="87">
        <f t="shared" si="15"/>
        <v>0</v>
      </c>
      <c r="J122" s="87" t="e">
        <f t="shared" si="16"/>
        <v>#REF!</v>
      </c>
      <c r="K122" s="87" t="e">
        <f t="shared" si="17"/>
        <v>#REF!</v>
      </c>
      <c r="L122" s="87" t="e">
        <f t="shared" si="18"/>
        <v>#REF!</v>
      </c>
      <c r="M122" s="87" t="e">
        <f t="shared" si="19"/>
        <v>#REF!</v>
      </c>
      <c r="N122" s="28"/>
      <c r="O122" s="88"/>
      <c r="P122" s="89" t="e">
        <f>ROUND(ROUND(O122,2)*(1+'General Inputs'!K$17)*(1-U122)+'General Inputs'!#REF!,2)</f>
        <v>#REF!</v>
      </c>
      <c r="Q122" s="89" t="e">
        <f>ROUND(ROUND(P122,2)*(1+'General Inputs'!L$17)*(1-V122)+'General Inputs'!#REF!,2)</f>
        <v>#REF!</v>
      </c>
      <c r="R122" s="89" t="e">
        <f>ROUND(ROUND(Q122,2)*(1+'General Inputs'!M$17)*(1-W122)+'General Inputs'!#REF!,2)</f>
        <v>#REF!</v>
      </c>
      <c r="S122" s="89" t="e">
        <f>ROUND(ROUND(R122,2)*(1+'General Inputs'!N$17)*(1-X122)+'General Inputs'!#REF!,2)</f>
        <v>#REF!</v>
      </c>
      <c r="T122" s="90"/>
      <c r="U122" s="107">
        <f>IF($O122="",0,'General Inputs'!K$19)</f>
        <v>0</v>
      </c>
      <c r="V122" s="107">
        <f>IF($O122="",0,'General Inputs'!L$19)</f>
        <v>0</v>
      </c>
      <c r="W122" s="107">
        <f>IF($O122="",0,'General Inputs'!M$19)</f>
        <v>0</v>
      </c>
      <c r="X122" s="107">
        <f>IF($O122="",0,'General Inputs'!N$19)</f>
        <v>0</v>
      </c>
      <c r="Y122" s="26"/>
      <c r="Z122" s="26"/>
      <c r="AA122" s="26"/>
      <c r="AB122" s="26"/>
      <c r="AC122" s="26"/>
      <c r="AD122" s="26"/>
      <c r="AE122" s="26"/>
      <c r="AF122" s="107">
        <f>IF($O122="",0,'General Inputs'!U$19)</f>
        <v>0</v>
      </c>
      <c r="AG122" s="107">
        <f>IF($O122="",0,'General Inputs'!V$19)</f>
        <v>0</v>
      </c>
      <c r="AH122" s="107">
        <f>IF($O122="",0,'General Inputs'!W$19)</f>
        <v>0</v>
      </c>
      <c r="AI122" s="107">
        <f>IF($O122="",0,'General Inputs'!X$19)</f>
        <v>0</v>
      </c>
      <c r="AJ122" s="26"/>
      <c r="AK122" s="26"/>
      <c r="AL122" s="26"/>
      <c r="AM122" s="26"/>
      <c r="AN122" s="26"/>
      <c r="AO122" s="26"/>
      <c r="AP122" s="26"/>
    </row>
    <row r="123" spans="1:42" hidden="1" outlineLevel="1" x14ac:dyDescent="0.2">
      <c r="A123" s="26"/>
      <c r="B123" s="26"/>
      <c r="C123" s="86"/>
      <c r="D123" s="86"/>
      <c r="E123" s="43" t="s">
        <v>52</v>
      </c>
      <c r="F123" s="43"/>
      <c r="G123" s="50"/>
      <c r="H123" s="28"/>
      <c r="I123" s="87">
        <f t="shared" si="15"/>
        <v>0</v>
      </c>
      <c r="J123" s="87" t="e">
        <f t="shared" si="16"/>
        <v>#REF!</v>
      </c>
      <c r="K123" s="87" t="e">
        <f t="shared" si="17"/>
        <v>#REF!</v>
      </c>
      <c r="L123" s="87" t="e">
        <f t="shared" si="18"/>
        <v>#REF!</v>
      </c>
      <c r="M123" s="87" t="e">
        <f t="shared" si="19"/>
        <v>#REF!</v>
      </c>
      <c r="N123" s="28"/>
      <c r="O123" s="88"/>
      <c r="P123" s="89" t="e">
        <f>ROUND(ROUND(O123,2)*(1+'General Inputs'!K$17)*(1-U123)+'General Inputs'!#REF!,2)</f>
        <v>#REF!</v>
      </c>
      <c r="Q123" s="89" t="e">
        <f>ROUND(ROUND(P123,2)*(1+'General Inputs'!L$17)*(1-V123)+'General Inputs'!#REF!,2)</f>
        <v>#REF!</v>
      </c>
      <c r="R123" s="89" t="e">
        <f>ROUND(ROUND(Q123,2)*(1+'General Inputs'!M$17)*(1-W123)+'General Inputs'!#REF!,2)</f>
        <v>#REF!</v>
      </c>
      <c r="S123" s="89" t="e">
        <f>ROUND(ROUND(R123,2)*(1+'General Inputs'!N$17)*(1-X123)+'General Inputs'!#REF!,2)</f>
        <v>#REF!</v>
      </c>
      <c r="T123" s="90"/>
      <c r="U123" s="107">
        <f>IF($O123="",0,'General Inputs'!K$19)</f>
        <v>0</v>
      </c>
      <c r="V123" s="107">
        <f>IF($O123="",0,'General Inputs'!L$19)</f>
        <v>0</v>
      </c>
      <c r="W123" s="107">
        <f>IF($O123="",0,'General Inputs'!M$19)</f>
        <v>0</v>
      </c>
      <c r="X123" s="107">
        <f>IF($O123="",0,'General Inputs'!N$19)</f>
        <v>0</v>
      </c>
      <c r="Y123" s="26"/>
      <c r="Z123" s="26"/>
      <c r="AA123" s="26"/>
      <c r="AB123" s="26"/>
      <c r="AC123" s="26"/>
      <c r="AD123" s="26"/>
      <c r="AE123" s="26"/>
      <c r="AF123" s="107">
        <f>IF($O123="",0,'General Inputs'!U$19)</f>
        <v>0</v>
      </c>
      <c r="AG123" s="107">
        <f>IF($O123="",0,'General Inputs'!V$19)</f>
        <v>0</v>
      </c>
      <c r="AH123" s="107">
        <f>IF($O123="",0,'General Inputs'!W$19)</f>
        <v>0</v>
      </c>
      <c r="AI123" s="107">
        <f>IF($O123="",0,'General Inputs'!X$19)</f>
        <v>0</v>
      </c>
      <c r="AJ123" s="26"/>
      <c r="AK123" s="26"/>
      <c r="AL123" s="26"/>
      <c r="AM123" s="26"/>
      <c r="AN123" s="26"/>
      <c r="AO123" s="26"/>
      <c r="AP123" s="26"/>
    </row>
    <row r="124" spans="1:42" hidden="1" outlineLevel="1" x14ac:dyDescent="0.2">
      <c r="A124" s="26"/>
      <c r="B124" s="26"/>
      <c r="C124" s="86"/>
      <c r="D124" s="86"/>
      <c r="E124" s="43" t="s">
        <v>52</v>
      </c>
      <c r="F124" s="43"/>
      <c r="G124" s="50"/>
      <c r="H124" s="28"/>
      <c r="I124" s="87">
        <f t="shared" ref="I124:I183" si="20">O124</f>
        <v>0</v>
      </c>
      <c r="J124" s="87" t="e">
        <f t="shared" ref="J124:J183" si="21">P124</f>
        <v>#REF!</v>
      </c>
      <c r="K124" s="87" t="e">
        <f t="shared" ref="K124:K183" si="22">Q124</f>
        <v>#REF!</v>
      </c>
      <c r="L124" s="87" t="e">
        <f t="shared" ref="L124:L183" si="23">R124</f>
        <v>#REF!</v>
      </c>
      <c r="M124" s="87" t="e">
        <f t="shared" ref="M124:M183" si="24">S124</f>
        <v>#REF!</v>
      </c>
      <c r="N124" s="28"/>
      <c r="O124" s="88"/>
      <c r="P124" s="89" t="e">
        <f>ROUND(ROUND(O124,2)*(1+'General Inputs'!K$17)*(1-U124)+'General Inputs'!#REF!,2)</f>
        <v>#REF!</v>
      </c>
      <c r="Q124" s="89" t="e">
        <f>ROUND(ROUND(P124,2)*(1+'General Inputs'!L$17)*(1-V124)+'General Inputs'!#REF!,2)</f>
        <v>#REF!</v>
      </c>
      <c r="R124" s="89" t="e">
        <f>ROUND(ROUND(Q124,2)*(1+'General Inputs'!M$17)*(1-W124)+'General Inputs'!#REF!,2)</f>
        <v>#REF!</v>
      </c>
      <c r="S124" s="89" t="e">
        <f>ROUND(ROUND(R124,2)*(1+'General Inputs'!N$17)*(1-X124)+'General Inputs'!#REF!,2)</f>
        <v>#REF!</v>
      </c>
      <c r="T124" s="90"/>
      <c r="U124" s="107">
        <f>IF($O124="",0,'General Inputs'!K$19)</f>
        <v>0</v>
      </c>
      <c r="V124" s="107">
        <f>IF($O124="",0,'General Inputs'!L$19)</f>
        <v>0</v>
      </c>
      <c r="W124" s="107">
        <f>IF($O124="",0,'General Inputs'!M$19)</f>
        <v>0</v>
      </c>
      <c r="X124" s="107">
        <f>IF($O124="",0,'General Inputs'!N$19)</f>
        <v>0</v>
      </c>
      <c r="Y124" s="26"/>
      <c r="Z124" s="26"/>
      <c r="AA124" s="26"/>
      <c r="AB124" s="26"/>
      <c r="AC124" s="26"/>
      <c r="AD124" s="26"/>
      <c r="AE124" s="26"/>
      <c r="AF124" s="107">
        <f>IF($O124="",0,'General Inputs'!U$19)</f>
        <v>0</v>
      </c>
      <c r="AG124" s="107">
        <f>IF($O124="",0,'General Inputs'!V$19)</f>
        <v>0</v>
      </c>
      <c r="AH124" s="107">
        <f>IF($O124="",0,'General Inputs'!W$19)</f>
        <v>0</v>
      </c>
      <c r="AI124" s="107">
        <f>IF($O124="",0,'General Inputs'!X$19)</f>
        <v>0</v>
      </c>
      <c r="AJ124" s="26"/>
      <c r="AK124" s="26"/>
      <c r="AL124" s="26"/>
      <c r="AM124" s="26"/>
      <c r="AN124" s="26"/>
      <c r="AO124" s="26"/>
      <c r="AP124" s="26"/>
    </row>
    <row r="125" spans="1:42" hidden="1" outlineLevel="1" x14ac:dyDescent="0.2">
      <c r="A125" s="26"/>
      <c r="B125" s="26"/>
      <c r="C125" s="86"/>
      <c r="D125" s="86"/>
      <c r="E125" s="43" t="s">
        <v>52</v>
      </c>
      <c r="F125" s="43"/>
      <c r="G125" s="50"/>
      <c r="H125" s="28"/>
      <c r="I125" s="87">
        <f t="shared" si="20"/>
        <v>0</v>
      </c>
      <c r="J125" s="87" t="e">
        <f t="shared" si="21"/>
        <v>#REF!</v>
      </c>
      <c r="K125" s="87" t="e">
        <f t="shared" si="22"/>
        <v>#REF!</v>
      </c>
      <c r="L125" s="87" t="e">
        <f t="shared" si="23"/>
        <v>#REF!</v>
      </c>
      <c r="M125" s="87" t="e">
        <f t="shared" si="24"/>
        <v>#REF!</v>
      </c>
      <c r="N125" s="28"/>
      <c r="O125" s="88"/>
      <c r="P125" s="89" t="e">
        <f>ROUND(ROUND(O125,2)*(1+'General Inputs'!K$17)*(1-U125)+'General Inputs'!#REF!,2)</f>
        <v>#REF!</v>
      </c>
      <c r="Q125" s="89" t="e">
        <f>ROUND(ROUND(P125,2)*(1+'General Inputs'!L$17)*(1-V125)+'General Inputs'!#REF!,2)</f>
        <v>#REF!</v>
      </c>
      <c r="R125" s="89" t="e">
        <f>ROUND(ROUND(Q125,2)*(1+'General Inputs'!M$17)*(1-W125)+'General Inputs'!#REF!,2)</f>
        <v>#REF!</v>
      </c>
      <c r="S125" s="89" t="e">
        <f>ROUND(ROUND(R125,2)*(1+'General Inputs'!N$17)*(1-X125)+'General Inputs'!#REF!,2)</f>
        <v>#REF!</v>
      </c>
      <c r="T125" s="90"/>
      <c r="U125" s="107">
        <f>IF($O125="",0,'General Inputs'!K$19)</f>
        <v>0</v>
      </c>
      <c r="V125" s="107">
        <f>IF($O125="",0,'General Inputs'!L$19)</f>
        <v>0</v>
      </c>
      <c r="W125" s="107">
        <f>IF($O125="",0,'General Inputs'!M$19)</f>
        <v>0</v>
      </c>
      <c r="X125" s="107">
        <f>IF($O125="",0,'General Inputs'!N$19)</f>
        <v>0</v>
      </c>
      <c r="Y125" s="26"/>
      <c r="Z125" s="26"/>
      <c r="AA125" s="26"/>
      <c r="AB125" s="26"/>
      <c r="AC125" s="26"/>
      <c r="AD125" s="26"/>
      <c r="AE125" s="26"/>
      <c r="AF125" s="107">
        <f>IF($O125="",0,'General Inputs'!U$19)</f>
        <v>0</v>
      </c>
      <c r="AG125" s="107">
        <f>IF($O125="",0,'General Inputs'!V$19)</f>
        <v>0</v>
      </c>
      <c r="AH125" s="107">
        <f>IF($O125="",0,'General Inputs'!W$19)</f>
        <v>0</v>
      </c>
      <c r="AI125" s="107">
        <f>IF($O125="",0,'General Inputs'!X$19)</f>
        <v>0</v>
      </c>
      <c r="AJ125" s="26"/>
      <c r="AK125" s="26"/>
      <c r="AL125" s="26"/>
      <c r="AM125" s="26"/>
      <c r="AN125" s="26"/>
      <c r="AO125" s="26"/>
      <c r="AP125" s="26"/>
    </row>
    <row r="126" spans="1:42" hidden="1" outlineLevel="1" x14ac:dyDescent="0.2">
      <c r="A126" s="26"/>
      <c r="B126" s="26"/>
      <c r="C126" s="86"/>
      <c r="D126" s="86"/>
      <c r="E126" s="43" t="s">
        <v>52</v>
      </c>
      <c r="F126" s="43"/>
      <c r="G126" s="50"/>
      <c r="H126" s="28"/>
      <c r="I126" s="87">
        <f t="shared" si="20"/>
        <v>0</v>
      </c>
      <c r="J126" s="87" t="e">
        <f t="shared" si="21"/>
        <v>#REF!</v>
      </c>
      <c r="K126" s="87" t="e">
        <f t="shared" si="22"/>
        <v>#REF!</v>
      </c>
      <c r="L126" s="87" t="e">
        <f t="shared" si="23"/>
        <v>#REF!</v>
      </c>
      <c r="M126" s="87" t="e">
        <f t="shared" si="24"/>
        <v>#REF!</v>
      </c>
      <c r="N126" s="28"/>
      <c r="O126" s="88"/>
      <c r="P126" s="89" t="e">
        <f>ROUND(ROUND(O126,2)*(1+'General Inputs'!K$17)*(1-U126)+'General Inputs'!#REF!,2)</f>
        <v>#REF!</v>
      </c>
      <c r="Q126" s="89" t="e">
        <f>ROUND(ROUND(P126,2)*(1+'General Inputs'!L$17)*(1-V126)+'General Inputs'!#REF!,2)</f>
        <v>#REF!</v>
      </c>
      <c r="R126" s="89" t="e">
        <f>ROUND(ROUND(Q126,2)*(1+'General Inputs'!M$17)*(1-W126)+'General Inputs'!#REF!,2)</f>
        <v>#REF!</v>
      </c>
      <c r="S126" s="89" t="e">
        <f>ROUND(ROUND(R126,2)*(1+'General Inputs'!N$17)*(1-X126)+'General Inputs'!#REF!,2)</f>
        <v>#REF!</v>
      </c>
      <c r="T126" s="90"/>
      <c r="U126" s="107">
        <f>IF($O126="",0,'General Inputs'!K$19)</f>
        <v>0</v>
      </c>
      <c r="V126" s="107">
        <f>IF($O126="",0,'General Inputs'!L$19)</f>
        <v>0</v>
      </c>
      <c r="W126" s="107">
        <f>IF($O126="",0,'General Inputs'!M$19)</f>
        <v>0</v>
      </c>
      <c r="X126" s="107">
        <f>IF($O126="",0,'General Inputs'!N$19)</f>
        <v>0</v>
      </c>
      <c r="Y126" s="26"/>
      <c r="Z126" s="26"/>
      <c r="AA126" s="26"/>
      <c r="AB126" s="26"/>
      <c r="AC126" s="26"/>
      <c r="AD126" s="26"/>
      <c r="AE126" s="26"/>
      <c r="AF126" s="107">
        <f>IF($O126="",0,'General Inputs'!U$19)</f>
        <v>0</v>
      </c>
      <c r="AG126" s="107">
        <f>IF($O126="",0,'General Inputs'!V$19)</f>
        <v>0</v>
      </c>
      <c r="AH126" s="107">
        <f>IF($O126="",0,'General Inputs'!W$19)</f>
        <v>0</v>
      </c>
      <c r="AI126" s="107">
        <f>IF($O126="",0,'General Inputs'!X$19)</f>
        <v>0</v>
      </c>
      <c r="AJ126" s="26"/>
      <c r="AK126" s="26"/>
      <c r="AL126" s="26"/>
      <c r="AM126" s="26"/>
      <c r="AN126" s="26"/>
      <c r="AO126" s="26"/>
      <c r="AP126" s="26"/>
    </row>
    <row r="127" spans="1:42" hidden="1" outlineLevel="1" x14ac:dyDescent="0.2">
      <c r="A127" s="26"/>
      <c r="B127" s="26"/>
      <c r="C127" s="86"/>
      <c r="D127" s="86"/>
      <c r="E127" s="43" t="s">
        <v>52</v>
      </c>
      <c r="F127" s="43"/>
      <c r="G127" s="50"/>
      <c r="H127" s="28"/>
      <c r="I127" s="87">
        <f t="shared" si="20"/>
        <v>0</v>
      </c>
      <c r="J127" s="87" t="e">
        <f t="shared" si="21"/>
        <v>#REF!</v>
      </c>
      <c r="K127" s="87" t="e">
        <f t="shared" si="22"/>
        <v>#REF!</v>
      </c>
      <c r="L127" s="87" t="e">
        <f t="shared" si="23"/>
        <v>#REF!</v>
      </c>
      <c r="M127" s="87" t="e">
        <f t="shared" si="24"/>
        <v>#REF!</v>
      </c>
      <c r="N127" s="28"/>
      <c r="O127" s="88"/>
      <c r="P127" s="89" t="e">
        <f>ROUND(ROUND(O127,2)*(1+'General Inputs'!K$17)*(1-U127)+'General Inputs'!#REF!,2)</f>
        <v>#REF!</v>
      </c>
      <c r="Q127" s="89" t="e">
        <f>ROUND(ROUND(P127,2)*(1+'General Inputs'!L$17)*(1-V127)+'General Inputs'!#REF!,2)</f>
        <v>#REF!</v>
      </c>
      <c r="R127" s="89" t="e">
        <f>ROUND(ROUND(Q127,2)*(1+'General Inputs'!M$17)*(1-W127)+'General Inputs'!#REF!,2)</f>
        <v>#REF!</v>
      </c>
      <c r="S127" s="89" t="e">
        <f>ROUND(ROUND(R127,2)*(1+'General Inputs'!N$17)*(1-X127)+'General Inputs'!#REF!,2)</f>
        <v>#REF!</v>
      </c>
      <c r="T127" s="90"/>
      <c r="U127" s="107">
        <f>IF($O127="",0,'General Inputs'!K$19)</f>
        <v>0</v>
      </c>
      <c r="V127" s="107">
        <f>IF($O127="",0,'General Inputs'!L$19)</f>
        <v>0</v>
      </c>
      <c r="W127" s="107">
        <f>IF($O127="",0,'General Inputs'!M$19)</f>
        <v>0</v>
      </c>
      <c r="X127" s="107">
        <f>IF($O127="",0,'General Inputs'!N$19)</f>
        <v>0</v>
      </c>
      <c r="Y127" s="26"/>
      <c r="Z127" s="26"/>
      <c r="AA127" s="26"/>
      <c r="AB127" s="26"/>
      <c r="AC127" s="26"/>
      <c r="AD127" s="26"/>
      <c r="AE127" s="26"/>
      <c r="AF127" s="107">
        <f>IF($O127="",0,'General Inputs'!U$19)</f>
        <v>0</v>
      </c>
      <c r="AG127" s="107">
        <f>IF($O127="",0,'General Inputs'!V$19)</f>
        <v>0</v>
      </c>
      <c r="AH127" s="107">
        <f>IF($O127="",0,'General Inputs'!W$19)</f>
        <v>0</v>
      </c>
      <c r="AI127" s="107">
        <f>IF($O127="",0,'General Inputs'!X$19)</f>
        <v>0</v>
      </c>
      <c r="AJ127" s="26"/>
      <c r="AK127" s="26"/>
      <c r="AL127" s="26"/>
      <c r="AM127" s="26"/>
      <c r="AN127" s="26"/>
      <c r="AO127" s="26"/>
      <c r="AP127" s="26"/>
    </row>
    <row r="128" spans="1:42" hidden="1" outlineLevel="1" x14ac:dyDescent="0.2">
      <c r="A128" s="26"/>
      <c r="B128" s="26"/>
      <c r="C128" s="86"/>
      <c r="D128" s="86"/>
      <c r="E128" s="43" t="s">
        <v>52</v>
      </c>
      <c r="F128" s="43"/>
      <c r="G128" s="50"/>
      <c r="H128" s="28"/>
      <c r="I128" s="87">
        <f t="shared" si="20"/>
        <v>0</v>
      </c>
      <c r="J128" s="87" t="e">
        <f t="shared" si="21"/>
        <v>#REF!</v>
      </c>
      <c r="K128" s="87" t="e">
        <f t="shared" si="22"/>
        <v>#REF!</v>
      </c>
      <c r="L128" s="87" t="e">
        <f t="shared" si="23"/>
        <v>#REF!</v>
      </c>
      <c r="M128" s="87" t="e">
        <f t="shared" si="24"/>
        <v>#REF!</v>
      </c>
      <c r="N128" s="28"/>
      <c r="O128" s="88"/>
      <c r="P128" s="89" t="e">
        <f>ROUND(ROUND(O128,2)*(1+'General Inputs'!K$17)*(1-U128)+'General Inputs'!#REF!,2)</f>
        <v>#REF!</v>
      </c>
      <c r="Q128" s="89" t="e">
        <f>ROUND(ROUND(P128,2)*(1+'General Inputs'!L$17)*(1-V128)+'General Inputs'!#REF!,2)</f>
        <v>#REF!</v>
      </c>
      <c r="R128" s="89" t="e">
        <f>ROUND(ROUND(Q128,2)*(1+'General Inputs'!M$17)*(1-W128)+'General Inputs'!#REF!,2)</f>
        <v>#REF!</v>
      </c>
      <c r="S128" s="89" t="e">
        <f>ROUND(ROUND(R128,2)*(1+'General Inputs'!N$17)*(1-X128)+'General Inputs'!#REF!,2)</f>
        <v>#REF!</v>
      </c>
      <c r="T128" s="90"/>
      <c r="U128" s="107">
        <f>IF($O128="",0,'General Inputs'!K$19)</f>
        <v>0</v>
      </c>
      <c r="V128" s="107">
        <f>IF($O128="",0,'General Inputs'!L$19)</f>
        <v>0</v>
      </c>
      <c r="W128" s="107">
        <f>IF($O128="",0,'General Inputs'!M$19)</f>
        <v>0</v>
      </c>
      <c r="X128" s="107">
        <f>IF($O128="",0,'General Inputs'!N$19)</f>
        <v>0</v>
      </c>
      <c r="Y128" s="26"/>
      <c r="Z128" s="26"/>
      <c r="AA128" s="26"/>
      <c r="AB128" s="26"/>
      <c r="AC128" s="26"/>
      <c r="AD128" s="26"/>
      <c r="AE128" s="26"/>
      <c r="AF128" s="107">
        <f>IF($O128="",0,'General Inputs'!U$19)</f>
        <v>0</v>
      </c>
      <c r="AG128" s="107">
        <f>IF($O128="",0,'General Inputs'!V$19)</f>
        <v>0</v>
      </c>
      <c r="AH128" s="107">
        <f>IF($O128="",0,'General Inputs'!W$19)</f>
        <v>0</v>
      </c>
      <c r="AI128" s="107">
        <f>IF($O128="",0,'General Inputs'!X$19)</f>
        <v>0</v>
      </c>
      <c r="AJ128" s="26"/>
      <c r="AK128" s="26"/>
      <c r="AL128" s="26"/>
      <c r="AM128" s="26"/>
      <c r="AN128" s="26"/>
      <c r="AO128" s="26"/>
      <c r="AP128" s="26"/>
    </row>
    <row r="129" spans="1:42" hidden="1" outlineLevel="1" x14ac:dyDescent="0.2">
      <c r="A129" s="26"/>
      <c r="B129" s="26"/>
      <c r="C129" s="86"/>
      <c r="D129" s="86"/>
      <c r="E129" s="43" t="s">
        <v>52</v>
      </c>
      <c r="F129" s="43"/>
      <c r="G129" s="50"/>
      <c r="H129" s="28"/>
      <c r="I129" s="87">
        <f t="shared" si="20"/>
        <v>0</v>
      </c>
      <c r="J129" s="87" t="e">
        <f t="shared" si="21"/>
        <v>#REF!</v>
      </c>
      <c r="K129" s="87" t="e">
        <f t="shared" si="22"/>
        <v>#REF!</v>
      </c>
      <c r="L129" s="87" t="e">
        <f t="shared" si="23"/>
        <v>#REF!</v>
      </c>
      <c r="M129" s="87" t="e">
        <f t="shared" si="24"/>
        <v>#REF!</v>
      </c>
      <c r="N129" s="28"/>
      <c r="O129" s="88"/>
      <c r="P129" s="89" t="e">
        <f>ROUND(ROUND(O129,2)*(1+'General Inputs'!K$17)*(1-U129)+'General Inputs'!#REF!,2)</f>
        <v>#REF!</v>
      </c>
      <c r="Q129" s="89" t="e">
        <f>ROUND(ROUND(P129,2)*(1+'General Inputs'!L$17)*(1-V129)+'General Inputs'!#REF!,2)</f>
        <v>#REF!</v>
      </c>
      <c r="R129" s="89" t="e">
        <f>ROUND(ROUND(Q129,2)*(1+'General Inputs'!M$17)*(1-W129)+'General Inputs'!#REF!,2)</f>
        <v>#REF!</v>
      </c>
      <c r="S129" s="89" t="e">
        <f>ROUND(ROUND(R129,2)*(1+'General Inputs'!N$17)*(1-X129)+'General Inputs'!#REF!,2)</f>
        <v>#REF!</v>
      </c>
      <c r="T129" s="90"/>
      <c r="U129" s="107">
        <f>IF($O129="",0,'General Inputs'!K$19)</f>
        <v>0</v>
      </c>
      <c r="V129" s="107">
        <f>IF($O129="",0,'General Inputs'!L$19)</f>
        <v>0</v>
      </c>
      <c r="W129" s="107">
        <f>IF($O129="",0,'General Inputs'!M$19)</f>
        <v>0</v>
      </c>
      <c r="X129" s="107">
        <f>IF($O129="",0,'General Inputs'!N$19)</f>
        <v>0</v>
      </c>
      <c r="Y129" s="26"/>
      <c r="Z129" s="26"/>
      <c r="AA129" s="26"/>
      <c r="AB129" s="26"/>
      <c r="AC129" s="26"/>
      <c r="AD129" s="26"/>
      <c r="AE129" s="26"/>
      <c r="AF129" s="107">
        <f>IF($O129="",0,'General Inputs'!U$19)</f>
        <v>0</v>
      </c>
      <c r="AG129" s="107">
        <f>IF($O129="",0,'General Inputs'!V$19)</f>
        <v>0</v>
      </c>
      <c r="AH129" s="107">
        <f>IF($O129="",0,'General Inputs'!W$19)</f>
        <v>0</v>
      </c>
      <c r="AI129" s="107">
        <f>IF($O129="",0,'General Inputs'!X$19)</f>
        <v>0</v>
      </c>
      <c r="AJ129" s="26"/>
      <c r="AK129" s="26"/>
      <c r="AL129" s="26"/>
      <c r="AM129" s="26"/>
      <c r="AN129" s="26"/>
      <c r="AO129" s="26"/>
      <c r="AP129" s="26"/>
    </row>
    <row r="130" spans="1:42" hidden="1" outlineLevel="1" x14ac:dyDescent="0.2">
      <c r="A130" s="26"/>
      <c r="B130" s="26"/>
      <c r="C130" s="86"/>
      <c r="D130" s="86"/>
      <c r="E130" s="43" t="s">
        <v>52</v>
      </c>
      <c r="F130" s="43"/>
      <c r="G130" s="50"/>
      <c r="H130" s="28"/>
      <c r="I130" s="87">
        <f t="shared" si="20"/>
        <v>0</v>
      </c>
      <c r="J130" s="87" t="e">
        <f t="shared" si="21"/>
        <v>#REF!</v>
      </c>
      <c r="K130" s="87" t="e">
        <f t="shared" si="22"/>
        <v>#REF!</v>
      </c>
      <c r="L130" s="87" t="e">
        <f t="shared" si="23"/>
        <v>#REF!</v>
      </c>
      <c r="M130" s="87" t="e">
        <f t="shared" si="24"/>
        <v>#REF!</v>
      </c>
      <c r="N130" s="28"/>
      <c r="O130" s="88"/>
      <c r="P130" s="89" t="e">
        <f>ROUND(ROUND(O130,2)*(1+'General Inputs'!K$17)*(1-U130)+'General Inputs'!#REF!,2)</f>
        <v>#REF!</v>
      </c>
      <c r="Q130" s="89" t="e">
        <f>ROUND(ROUND(P130,2)*(1+'General Inputs'!L$17)*(1-V130)+'General Inputs'!#REF!,2)</f>
        <v>#REF!</v>
      </c>
      <c r="R130" s="89" t="e">
        <f>ROUND(ROUND(Q130,2)*(1+'General Inputs'!M$17)*(1-W130)+'General Inputs'!#REF!,2)</f>
        <v>#REF!</v>
      </c>
      <c r="S130" s="89" t="e">
        <f>ROUND(ROUND(R130,2)*(1+'General Inputs'!N$17)*(1-X130)+'General Inputs'!#REF!,2)</f>
        <v>#REF!</v>
      </c>
      <c r="T130" s="90"/>
      <c r="U130" s="107">
        <f>IF($O130="",0,'General Inputs'!K$19)</f>
        <v>0</v>
      </c>
      <c r="V130" s="107">
        <f>IF($O130="",0,'General Inputs'!L$19)</f>
        <v>0</v>
      </c>
      <c r="W130" s="107">
        <f>IF($O130="",0,'General Inputs'!M$19)</f>
        <v>0</v>
      </c>
      <c r="X130" s="107">
        <f>IF($O130="",0,'General Inputs'!N$19)</f>
        <v>0</v>
      </c>
      <c r="Y130" s="26"/>
      <c r="Z130" s="26"/>
      <c r="AA130" s="26"/>
      <c r="AB130" s="26"/>
      <c r="AC130" s="26"/>
      <c r="AD130" s="26"/>
      <c r="AE130" s="26"/>
      <c r="AF130" s="107">
        <f>IF($O130="",0,'General Inputs'!U$19)</f>
        <v>0</v>
      </c>
      <c r="AG130" s="107">
        <f>IF($O130="",0,'General Inputs'!V$19)</f>
        <v>0</v>
      </c>
      <c r="AH130" s="107">
        <f>IF($O130="",0,'General Inputs'!W$19)</f>
        <v>0</v>
      </c>
      <c r="AI130" s="107">
        <f>IF($O130="",0,'General Inputs'!X$19)</f>
        <v>0</v>
      </c>
      <c r="AJ130" s="26"/>
      <c r="AK130" s="26"/>
      <c r="AL130" s="26"/>
      <c r="AM130" s="26"/>
      <c r="AN130" s="26"/>
      <c r="AO130" s="26"/>
      <c r="AP130" s="26"/>
    </row>
    <row r="131" spans="1:42" hidden="1" outlineLevel="1" x14ac:dyDescent="0.2">
      <c r="A131" s="26"/>
      <c r="B131" s="26"/>
      <c r="C131" s="86"/>
      <c r="D131" s="86"/>
      <c r="E131" s="43" t="s">
        <v>52</v>
      </c>
      <c r="F131" s="43"/>
      <c r="G131" s="50"/>
      <c r="H131" s="28"/>
      <c r="I131" s="87">
        <f t="shared" si="20"/>
        <v>0</v>
      </c>
      <c r="J131" s="87" t="e">
        <f t="shared" si="21"/>
        <v>#REF!</v>
      </c>
      <c r="K131" s="87" t="e">
        <f t="shared" si="22"/>
        <v>#REF!</v>
      </c>
      <c r="L131" s="87" t="e">
        <f t="shared" si="23"/>
        <v>#REF!</v>
      </c>
      <c r="M131" s="87" t="e">
        <f t="shared" si="24"/>
        <v>#REF!</v>
      </c>
      <c r="N131" s="28"/>
      <c r="O131" s="88"/>
      <c r="P131" s="89" t="e">
        <f>ROUND(ROUND(O131,2)*(1+'General Inputs'!K$17)*(1-U131)+'General Inputs'!#REF!,2)</f>
        <v>#REF!</v>
      </c>
      <c r="Q131" s="89" t="e">
        <f>ROUND(ROUND(P131,2)*(1+'General Inputs'!L$17)*(1-V131)+'General Inputs'!#REF!,2)</f>
        <v>#REF!</v>
      </c>
      <c r="R131" s="89" t="e">
        <f>ROUND(ROUND(Q131,2)*(1+'General Inputs'!M$17)*(1-W131)+'General Inputs'!#REF!,2)</f>
        <v>#REF!</v>
      </c>
      <c r="S131" s="89" t="e">
        <f>ROUND(ROUND(R131,2)*(1+'General Inputs'!N$17)*(1-X131)+'General Inputs'!#REF!,2)</f>
        <v>#REF!</v>
      </c>
      <c r="T131" s="90"/>
      <c r="U131" s="107">
        <f>IF($O131="",0,'General Inputs'!K$19)</f>
        <v>0</v>
      </c>
      <c r="V131" s="107">
        <f>IF($O131="",0,'General Inputs'!L$19)</f>
        <v>0</v>
      </c>
      <c r="W131" s="107">
        <f>IF($O131="",0,'General Inputs'!M$19)</f>
        <v>0</v>
      </c>
      <c r="X131" s="107">
        <f>IF($O131="",0,'General Inputs'!N$19)</f>
        <v>0</v>
      </c>
      <c r="Y131" s="26"/>
      <c r="Z131" s="26"/>
      <c r="AA131" s="26"/>
      <c r="AB131" s="26"/>
      <c r="AC131" s="26"/>
      <c r="AD131" s="26"/>
      <c r="AE131" s="26"/>
      <c r="AF131" s="107">
        <f>IF($O131="",0,'General Inputs'!U$19)</f>
        <v>0</v>
      </c>
      <c r="AG131" s="107">
        <f>IF($O131="",0,'General Inputs'!V$19)</f>
        <v>0</v>
      </c>
      <c r="AH131" s="107">
        <f>IF($O131="",0,'General Inputs'!W$19)</f>
        <v>0</v>
      </c>
      <c r="AI131" s="107">
        <f>IF($O131="",0,'General Inputs'!X$19)</f>
        <v>0</v>
      </c>
      <c r="AJ131" s="26"/>
      <c r="AK131" s="26"/>
      <c r="AL131" s="26"/>
      <c r="AM131" s="26"/>
      <c r="AN131" s="26"/>
      <c r="AO131" s="26"/>
      <c r="AP131" s="26"/>
    </row>
    <row r="132" spans="1:42" hidden="1" outlineLevel="1" x14ac:dyDescent="0.2">
      <c r="A132" s="26"/>
      <c r="B132" s="26"/>
      <c r="C132" s="86"/>
      <c r="D132" s="86"/>
      <c r="E132" s="43" t="s">
        <v>52</v>
      </c>
      <c r="F132" s="43"/>
      <c r="G132" s="50"/>
      <c r="H132" s="28"/>
      <c r="I132" s="87">
        <f t="shared" si="20"/>
        <v>0</v>
      </c>
      <c r="J132" s="87" t="e">
        <f t="shared" si="21"/>
        <v>#REF!</v>
      </c>
      <c r="K132" s="87" t="e">
        <f t="shared" si="22"/>
        <v>#REF!</v>
      </c>
      <c r="L132" s="87" t="e">
        <f t="shared" si="23"/>
        <v>#REF!</v>
      </c>
      <c r="M132" s="87" t="e">
        <f t="shared" si="24"/>
        <v>#REF!</v>
      </c>
      <c r="N132" s="28"/>
      <c r="O132" s="88"/>
      <c r="P132" s="89" t="e">
        <f>ROUND(ROUND(O132,2)*(1+'General Inputs'!K$17)*(1-U132)+'General Inputs'!#REF!,2)</f>
        <v>#REF!</v>
      </c>
      <c r="Q132" s="89" t="e">
        <f>ROUND(ROUND(P132,2)*(1+'General Inputs'!L$17)*(1-V132)+'General Inputs'!#REF!,2)</f>
        <v>#REF!</v>
      </c>
      <c r="R132" s="89" t="e">
        <f>ROUND(ROUND(Q132,2)*(1+'General Inputs'!M$17)*(1-W132)+'General Inputs'!#REF!,2)</f>
        <v>#REF!</v>
      </c>
      <c r="S132" s="89" t="e">
        <f>ROUND(ROUND(R132,2)*(1+'General Inputs'!N$17)*(1-X132)+'General Inputs'!#REF!,2)</f>
        <v>#REF!</v>
      </c>
      <c r="T132" s="90"/>
      <c r="U132" s="107">
        <f>IF($O132="",0,'General Inputs'!K$19)</f>
        <v>0</v>
      </c>
      <c r="V132" s="107">
        <f>IF($O132="",0,'General Inputs'!L$19)</f>
        <v>0</v>
      </c>
      <c r="W132" s="107">
        <f>IF($O132="",0,'General Inputs'!M$19)</f>
        <v>0</v>
      </c>
      <c r="X132" s="107">
        <f>IF($O132="",0,'General Inputs'!N$19)</f>
        <v>0</v>
      </c>
      <c r="Y132" s="26"/>
      <c r="Z132" s="26"/>
      <c r="AA132" s="26"/>
      <c r="AB132" s="26"/>
      <c r="AC132" s="26"/>
      <c r="AD132" s="26"/>
      <c r="AE132" s="26"/>
      <c r="AF132" s="107">
        <f>IF($O132="",0,'General Inputs'!U$19)</f>
        <v>0</v>
      </c>
      <c r="AG132" s="107">
        <f>IF($O132="",0,'General Inputs'!V$19)</f>
        <v>0</v>
      </c>
      <c r="AH132" s="107">
        <f>IF($O132="",0,'General Inputs'!W$19)</f>
        <v>0</v>
      </c>
      <c r="AI132" s="107">
        <f>IF($O132="",0,'General Inputs'!X$19)</f>
        <v>0</v>
      </c>
      <c r="AJ132" s="26"/>
      <c r="AK132" s="26"/>
      <c r="AL132" s="26"/>
      <c r="AM132" s="26"/>
      <c r="AN132" s="26"/>
      <c r="AO132" s="26"/>
      <c r="AP132" s="26"/>
    </row>
    <row r="133" spans="1:42" hidden="1" outlineLevel="1" x14ac:dyDescent="0.2">
      <c r="A133" s="26"/>
      <c r="B133" s="26"/>
      <c r="C133" s="86"/>
      <c r="D133" s="86"/>
      <c r="E133" s="43" t="s">
        <v>52</v>
      </c>
      <c r="F133" s="43"/>
      <c r="G133" s="50"/>
      <c r="H133" s="28"/>
      <c r="I133" s="87">
        <f t="shared" si="20"/>
        <v>0</v>
      </c>
      <c r="J133" s="87" t="e">
        <f t="shared" si="21"/>
        <v>#REF!</v>
      </c>
      <c r="K133" s="87" t="e">
        <f t="shared" si="22"/>
        <v>#REF!</v>
      </c>
      <c r="L133" s="87" t="e">
        <f t="shared" si="23"/>
        <v>#REF!</v>
      </c>
      <c r="M133" s="87" t="e">
        <f t="shared" si="24"/>
        <v>#REF!</v>
      </c>
      <c r="N133" s="28"/>
      <c r="O133" s="88"/>
      <c r="P133" s="89" t="e">
        <f>ROUND(ROUND(O133,2)*(1+'General Inputs'!K$17)*(1-U133)+'General Inputs'!#REF!,2)</f>
        <v>#REF!</v>
      </c>
      <c r="Q133" s="89" t="e">
        <f>ROUND(ROUND(P133,2)*(1+'General Inputs'!L$17)*(1-V133)+'General Inputs'!#REF!,2)</f>
        <v>#REF!</v>
      </c>
      <c r="R133" s="89" t="e">
        <f>ROUND(ROUND(Q133,2)*(1+'General Inputs'!M$17)*(1-W133)+'General Inputs'!#REF!,2)</f>
        <v>#REF!</v>
      </c>
      <c r="S133" s="89" t="e">
        <f>ROUND(ROUND(R133,2)*(1+'General Inputs'!N$17)*(1-X133)+'General Inputs'!#REF!,2)</f>
        <v>#REF!</v>
      </c>
      <c r="T133" s="90"/>
      <c r="U133" s="107">
        <f>IF($O133="",0,'General Inputs'!K$19)</f>
        <v>0</v>
      </c>
      <c r="V133" s="107">
        <f>IF($O133="",0,'General Inputs'!L$19)</f>
        <v>0</v>
      </c>
      <c r="W133" s="107">
        <f>IF($O133="",0,'General Inputs'!M$19)</f>
        <v>0</v>
      </c>
      <c r="X133" s="107">
        <f>IF($O133="",0,'General Inputs'!N$19)</f>
        <v>0</v>
      </c>
      <c r="Y133" s="26"/>
      <c r="Z133" s="26"/>
      <c r="AA133" s="26"/>
      <c r="AB133" s="26"/>
      <c r="AC133" s="26"/>
      <c r="AD133" s="26"/>
      <c r="AE133" s="26"/>
      <c r="AF133" s="107">
        <f>IF($O133="",0,'General Inputs'!U$19)</f>
        <v>0</v>
      </c>
      <c r="AG133" s="107">
        <f>IF($O133="",0,'General Inputs'!V$19)</f>
        <v>0</v>
      </c>
      <c r="AH133" s="107">
        <f>IF($O133="",0,'General Inputs'!W$19)</f>
        <v>0</v>
      </c>
      <c r="AI133" s="107">
        <f>IF($O133="",0,'General Inputs'!X$19)</f>
        <v>0</v>
      </c>
      <c r="AJ133" s="26"/>
      <c r="AK133" s="26"/>
      <c r="AL133" s="26"/>
      <c r="AM133" s="26"/>
      <c r="AN133" s="26"/>
      <c r="AO133" s="26"/>
      <c r="AP133" s="26"/>
    </row>
    <row r="134" spans="1:42" hidden="1" outlineLevel="1" x14ac:dyDescent="0.2">
      <c r="A134" s="26"/>
      <c r="B134" s="26"/>
      <c r="C134" s="86"/>
      <c r="D134" s="86"/>
      <c r="E134" s="43" t="s">
        <v>52</v>
      </c>
      <c r="F134" s="43"/>
      <c r="G134" s="50"/>
      <c r="H134" s="28"/>
      <c r="I134" s="87">
        <f t="shared" si="20"/>
        <v>0</v>
      </c>
      <c r="J134" s="87" t="e">
        <f t="shared" si="21"/>
        <v>#REF!</v>
      </c>
      <c r="K134" s="87" t="e">
        <f t="shared" si="22"/>
        <v>#REF!</v>
      </c>
      <c r="L134" s="87" t="e">
        <f t="shared" si="23"/>
        <v>#REF!</v>
      </c>
      <c r="M134" s="87" t="e">
        <f t="shared" si="24"/>
        <v>#REF!</v>
      </c>
      <c r="N134" s="28"/>
      <c r="O134" s="88"/>
      <c r="P134" s="89" t="e">
        <f>ROUND(ROUND(O134,2)*(1+'General Inputs'!K$17)*(1-U134)+'General Inputs'!#REF!,2)</f>
        <v>#REF!</v>
      </c>
      <c r="Q134" s="89" t="e">
        <f>ROUND(ROUND(P134,2)*(1+'General Inputs'!L$17)*(1-V134)+'General Inputs'!#REF!,2)</f>
        <v>#REF!</v>
      </c>
      <c r="R134" s="89" t="e">
        <f>ROUND(ROUND(Q134,2)*(1+'General Inputs'!M$17)*(1-W134)+'General Inputs'!#REF!,2)</f>
        <v>#REF!</v>
      </c>
      <c r="S134" s="89" t="e">
        <f>ROUND(ROUND(R134,2)*(1+'General Inputs'!N$17)*(1-X134)+'General Inputs'!#REF!,2)</f>
        <v>#REF!</v>
      </c>
      <c r="T134" s="90"/>
      <c r="U134" s="107">
        <f>IF($O134="",0,'General Inputs'!K$19)</f>
        <v>0</v>
      </c>
      <c r="V134" s="107">
        <f>IF($O134="",0,'General Inputs'!L$19)</f>
        <v>0</v>
      </c>
      <c r="W134" s="107">
        <f>IF($O134="",0,'General Inputs'!M$19)</f>
        <v>0</v>
      </c>
      <c r="X134" s="107">
        <f>IF($O134="",0,'General Inputs'!N$19)</f>
        <v>0</v>
      </c>
      <c r="Y134" s="26"/>
      <c r="Z134" s="26"/>
      <c r="AA134" s="26"/>
      <c r="AB134" s="26"/>
      <c r="AC134" s="26"/>
      <c r="AD134" s="26"/>
      <c r="AE134" s="26"/>
      <c r="AF134" s="107">
        <f>IF($O134="",0,'General Inputs'!U$19)</f>
        <v>0</v>
      </c>
      <c r="AG134" s="107">
        <f>IF($O134="",0,'General Inputs'!V$19)</f>
        <v>0</v>
      </c>
      <c r="AH134" s="107">
        <f>IF($O134="",0,'General Inputs'!W$19)</f>
        <v>0</v>
      </c>
      <c r="AI134" s="107">
        <f>IF($O134="",0,'General Inputs'!X$19)</f>
        <v>0</v>
      </c>
      <c r="AJ134" s="26"/>
      <c r="AK134" s="26"/>
      <c r="AL134" s="26"/>
      <c r="AM134" s="26"/>
      <c r="AN134" s="26"/>
      <c r="AO134" s="26"/>
      <c r="AP134" s="26"/>
    </row>
    <row r="135" spans="1:42" hidden="1" outlineLevel="1" x14ac:dyDescent="0.2">
      <c r="A135" s="26"/>
      <c r="B135" s="26"/>
      <c r="C135" s="86"/>
      <c r="D135" s="86"/>
      <c r="E135" s="43" t="s">
        <v>52</v>
      </c>
      <c r="F135" s="43"/>
      <c r="G135" s="50"/>
      <c r="H135" s="28"/>
      <c r="I135" s="87">
        <f t="shared" si="20"/>
        <v>0</v>
      </c>
      <c r="J135" s="87" t="e">
        <f t="shared" si="21"/>
        <v>#REF!</v>
      </c>
      <c r="K135" s="87" t="e">
        <f t="shared" si="22"/>
        <v>#REF!</v>
      </c>
      <c r="L135" s="87" t="e">
        <f t="shared" si="23"/>
        <v>#REF!</v>
      </c>
      <c r="M135" s="87" t="e">
        <f t="shared" si="24"/>
        <v>#REF!</v>
      </c>
      <c r="N135" s="28"/>
      <c r="O135" s="88"/>
      <c r="P135" s="89" t="e">
        <f>ROUND(ROUND(O135,2)*(1+'General Inputs'!K$17)*(1-U135)+'General Inputs'!#REF!,2)</f>
        <v>#REF!</v>
      </c>
      <c r="Q135" s="89" t="e">
        <f>ROUND(ROUND(P135,2)*(1+'General Inputs'!L$17)*(1-V135)+'General Inputs'!#REF!,2)</f>
        <v>#REF!</v>
      </c>
      <c r="R135" s="89" t="e">
        <f>ROUND(ROUND(Q135,2)*(1+'General Inputs'!M$17)*(1-W135)+'General Inputs'!#REF!,2)</f>
        <v>#REF!</v>
      </c>
      <c r="S135" s="89" t="e">
        <f>ROUND(ROUND(R135,2)*(1+'General Inputs'!N$17)*(1-X135)+'General Inputs'!#REF!,2)</f>
        <v>#REF!</v>
      </c>
      <c r="T135" s="90"/>
      <c r="U135" s="107">
        <f>IF($O135="",0,'General Inputs'!K$19)</f>
        <v>0</v>
      </c>
      <c r="V135" s="107">
        <f>IF($O135="",0,'General Inputs'!L$19)</f>
        <v>0</v>
      </c>
      <c r="W135" s="107">
        <f>IF($O135="",0,'General Inputs'!M$19)</f>
        <v>0</v>
      </c>
      <c r="X135" s="107">
        <f>IF($O135="",0,'General Inputs'!N$19)</f>
        <v>0</v>
      </c>
      <c r="Y135" s="26"/>
      <c r="Z135" s="26"/>
      <c r="AA135" s="26"/>
      <c r="AB135" s="26"/>
      <c r="AC135" s="26"/>
      <c r="AD135" s="26"/>
      <c r="AE135" s="26"/>
      <c r="AF135" s="107">
        <f>IF($O135="",0,'General Inputs'!U$19)</f>
        <v>0</v>
      </c>
      <c r="AG135" s="107">
        <f>IF($O135="",0,'General Inputs'!V$19)</f>
        <v>0</v>
      </c>
      <c r="AH135" s="107">
        <f>IF($O135="",0,'General Inputs'!W$19)</f>
        <v>0</v>
      </c>
      <c r="AI135" s="107">
        <f>IF($O135="",0,'General Inputs'!X$19)</f>
        <v>0</v>
      </c>
      <c r="AJ135" s="26"/>
      <c r="AK135" s="26"/>
      <c r="AL135" s="26"/>
      <c r="AM135" s="26"/>
      <c r="AN135" s="26"/>
      <c r="AO135" s="26"/>
      <c r="AP135" s="26"/>
    </row>
    <row r="136" spans="1:42" hidden="1" outlineLevel="1" x14ac:dyDescent="0.2">
      <c r="A136" s="26"/>
      <c r="B136" s="26"/>
      <c r="C136" s="86"/>
      <c r="D136" s="86"/>
      <c r="E136" s="43" t="s">
        <v>52</v>
      </c>
      <c r="F136" s="43"/>
      <c r="G136" s="50"/>
      <c r="H136" s="28"/>
      <c r="I136" s="87">
        <f t="shared" si="20"/>
        <v>0</v>
      </c>
      <c r="J136" s="87" t="e">
        <f t="shared" si="21"/>
        <v>#REF!</v>
      </c>
      <c r="K136" s="87" t="e">
        <f t="shared" si="22"/>
        <v>#REF!</v>
      </c>
      <c r="L136" s="87" t="e">
        <f t="shared" si="23"/>
        <v>#REF!</v>
      </c>
      <c r="M136" s="87" t="e">
        <f t="shared" si="24"/>
        <v>#REF!</v>
      </c>
      <c r="N136" s="28"/>
      <c r="O136" s="88"/>
      <c r="P136" s="89" t="e">
        <f>ROUND(ROUND(O136,2)*(1+'General Inputs'!K$17)*(1-U136)+'General Inputs'!#REF!,2)</f>
        <v>#REF!</v>
      </c>
      <c r="Q136" s="89" t="e">
        <f>ROUND(ROUND(P136,2)*(1+'General Inputs'!L$17)*(1-V136)+'General Inputs'!#REF!,2)</f>
        <v>#REF!</v>
      </c>
      <c r="R136" s="89" t="e">
        <f>ROUND(ROUND(Q136,2)*(1+'General Inputs'!M$17)*(1-W136)+'General Inputs'!#REF!,2)</f>
        <v>#REF!</v>
      </c>
      <c r="S136" s="89" t="e">
        <f>ROUND(ROUND(R136,2)*(1+'General Inputs'!N$17)*(1-X136)+'General Inputs'!#REF!,2)</f>
        <v>#REF!</v>
      </c>
      <c r="T136" s="90"/>
      <c r="U136" s="107">
        <f>IF($O136="",0,'General Inputs'!K$19)</f>
        <v>0</v>
      </c>
      <c r="V136" s="107">
        <f>IF($O136="",0,'General Inputs'!L$19)</f>
        <v>0</v>
      </c>
      <c r="W136" s="107">
        <f>IF($O136="",0,'General Inputs'!M$19)</f>
        <v>0</v>
      </c>
      <c r="X136" s="107">
        <f>IF($O136="",0,'General Inputs'!N$19)</f>
        <v>0</v>
      </c>
      <c r="Y136" s="26"/>
      <c r="Z136" s="26"/>
      <c r="AA136" s="26"/>
      <c r="AB136" s="26"/>
      <c r="AC136" s="26"/>
      <c r="AD136" s="26"/>
      <c r="AE136" s="26"/>
      <c r="AF136" s="107">
        <f>IF($O136="",0,'General Inputs'!U$19)</f>
        <v>0</v>
      </c>
      <c r="AG136" s="107">
        <f>IF($O136="",0,'General Inputs'!V$19)</f>
        <v>0</v>
      </c>
      <c r="AH136" s="107">
        <f>IF($O136="",0,'General Inputs'!W$19)</f>
        <v>0</v>
      </c>
      <c r="AI136" s="107">
        <f>IF($O136="",0,'General Inputs'!X$19)</f>
        <v>0</v>
      </c>
      <c r="AJ136" s="26"/>
      <c r="AK136" s="26"/>
      <c r="AL136" s="26"/>
      <c r="AM136" s="26"/>
      <c r="AN136" s="26"/>
      <c r="AO136" s="26"/>
      <c r="AP136" s="26"/>
    </row>
    <row r="137" spans="1:42" hidden="1" outlineLevel="1" x14ac:dyDescent="0.2">
      <c r="A137" s="26"/>
      <c r="B137" s="26"/>
      <c r="C137" s="86"/>
      <c r="D137" s="86"/>
      <c r="E137" s="43" t="s">
        <v>52</v>
      </c>
      <c r="F137" s="43"/>
      <c r="G137" s="50"/>
      <c r="H137" s="28"/>
      <c r="I137" s="87">
        <f t="shared" si="20"/>
        <v>0</v>
      </c>
      <c r="J137" s="87" t="e">
        <f t="shared" si="21"/>
        <v>#REF!</v>
      </c>
      <c r="K137" s="87" t="e">
        <f t="shared" si="22"/>
        <v>#REF!</v>
      </c>
      <c r="L137" s="87" t="e">
        <f t="shared" si="23"/>
        <v>#REF!</v>
      </c>
      <c r="M137" s="87" t="e">
        <f t="shared" si="24"/>
        <v>#REF!</v>
      </c>
      <c r="N137" s="28"/>
      <c r="O137" s="88"/>
      <c r="P137" s="89" t="e">
        <f>ROUND(ROUND(O137,2)*(1+'General Inputs'!K$17)*(1-U137)+'General Inputs'!#REF!,2)</f>
        <v>#REF!</v>
      </c>
      <c r="Q137" s="89" t="e">
        <f>ROUND(ROUND(P137,2)*(1+'General Inputs'!L$17)*(1-V137)+'General Inputs'!#REF!,2)</f>
        <v>#REF!</v>
      </c>
      <c r="R137" s="89" t="e">
        <f>ROUND(ROUND(Q137,2)*(1+'General Inputs'!M$17)*(1-W137)+'General Inputs'!#REF!,2)</f>
        <v>#REF!</v>
      </c>
      <c r="S137" s="89" t="e">
        <f>ROUND(ROUND(R137,2)*(1+'General Inputs'!N$17)*(1-X137)+'General Inputs'!#REF!,2)</f>
        <v>#REF!</v>
      </c>
      <c r="T137" s="90"/>
      <c r="U137" s="107">
        <f>IF($O137="",0,'General Inputs'!K$19)</f>
        <v>0</v>
      </c>
      <c r="V137" s="107">
        <f>IF($O137="",0,'General Inputs'!L$19)</f>
        <v>0</v>
      </c>
      <c r="W137" s="107">
        <f>IF($O137="",0,'General Inputs'!M$19)</f>
        <v>0</v>
      </c>
      <c r="X137" s="107">
        <f>IF($O137="",0,'General Inputs'!N$19)</f>
        <v>0</v>
      </c>
      <c r="Y137" s="26"/>
      <c r="Z137" s="26"/>
      <c r="AA137" s="26"/>
      <c r="AB137" s="26"/>
      <c r="AC137" s="26"/>
      <c r="AD137" s="26"/>
      <c r="AE137" s="26"/>
      <c r="AF137" s="107">
        <f>IF($O137="",0,'General Inputs'!U$19)</f>
        <v>0</v>
      </c>
      <c r="AG137" s="107">
        <f>IF($O137="",0,'General Inputs'!V$19)</f>
        <v>0</v>
      </c>
      <c r="AH137" s="107">
        <f>IF($O137="",0,'General Inputs'!W$19)</f>
        <v>0</v>
      </c>
      <c r="AI137" s="107">
        <f>IF($O137="",0,'General Inputs'!X$19)</f>
        <v>0</v>
      </c>
      <c r="AJ137" s="26"/>
      <c r="AK137" s="26"/>
      <c r="AL137" s="26"/>
      <c r="AM137" s="26"/>
      <c r="AN137" s="26"/>
      <c r="AO137" s="26"/>
      <c r="AP137" s="26"/>
    </row>
    <row r="138" spans="1:42" hidden="1" outlineLevel="1" x14ac:dyDescent="0.2">
      <c r="A138" s="26"/>
      <c r="B138" s="26"/>
      <c r="C138" s="86"/>
      <c r="D138" s="86"/>
      <c r="E138" s="43" t="s">
        <v>52</v>
      </c>
      <c r="F138" s="43"/>
      <c r="G138" s="50"/>
      <c r="H138" s="28"/>
      <c r="I138" s="87">
        <f t="shared" si="20"/>
        <v>0</v>
      </c>
      <c r="J138" s="87" t="e">
        <f t="shared" si="21"/>
        <v>#REF!</v>
      </c>
      <c r="K138" s="87" t="e">
        <f t="shared" si="22"/>
        <v>#REF!</v>
      </c>
      <c r="L138" s="87" t="e">
        <f t="shared" si="23"/>
        <v>#REF!</v>
      </c>
      <c r="M138" s="87" t="e">
        <f t="shared" si="24"/>
        <v>#REF!</v>
      </c>
      <c r="N138" s="28"/>
      <c r="O138" s="88"/>
      <c r="P138" s="89" t="e">
        <f>ROUND(ROUND(O138,2)*(1+'General Inputs'!K$17)*(1-U138)+'General Inputs'!#REF!,2)</f>
        <v>#REF!</v>
      </c>
      <c r="Q138" s="89" t="e">
        <f>ROUND(ROUND(P138,2)*(1+'General Inputs'!L$17)*(1-V138)+'General Inputs'!#REF!,2)</f>
        <v>#REF!</v>
      </c>
      <c r="R138" s="89" t="e">
        <f>ROUND(ROUND(Q138,2)*(1+'General Inputs'!M$17)*(1-W138)+'General Inputs'!#REF!,2)</f>
        <v>#REF!</v>
      </c>
      <c r="S138" s="89" t="e">
        <f>ROUND(ROUND(R138,2)*(1+'General Inputs'!N$17)*(1-X138)+'General Inputs'!#REF!,2)</f>
        <v>#REF!</v>
      </c>
      <c r="T138" s="90"/>
      <c r="U138" s="107">
        <f>IF($O138="",0,'General Inputs'!K$19)</f>
        <v>0</v>
      </c>
      <c r="V138" s="107">
        <f>IF($O138="",0,'General Inputs'!L$19)</f>
        <v>0</v>
      </c>
      <c r="W138" s="107">
        <f>IF($O138="",0,'General Inputs'!M$19)</f>
        <v>0</v>
      </c>
      <c r="X138" s="107">
        <f>IF($O138="",0,'General Inputs'!N$19)</f>
        <v>0</v>
      </c>
      <c r="Y138" s="26"/>
      <c r="Z138" s="26"/>
      <c r="AA138" s="26"/>
      <c r="AB138" s="26"/>
      <c r="AC138" s="26"/>
      <c r="AD138" s="26"/>
      <c r="AE138" s="26"/>
      <c r="AF138" s="107">
        <f>IF($O138="",0,'General Inputs'!U$19)</f>
        <v>0</v>
      </c>
      <c r="AG138" s="107">
        <f>IF($O138="",0,'General Inputs'!V$19)</f>
        <v>0</v>
      </c>
      <c r="AH138" s="107">
        <f>IF($O138="",0,'General Inputs'!W$19)</f>
        <v>0</v>
      </c>
      <c r="AI138" s="107">
        <f>IF($O138="",0,'General Inputs'!X$19)</f>
        <v>0</v>
      </c>
      <c r="AJ138" s="26"/>
      <c r="AK138" s="26"/>
      <c r="AL138" s="26"/>
      <c r="AM138" s="26"/>
      <c r="AN138" s="26"/>
      <c r="AO138" s="26"/>
      <c r="AP138" s="26"/>
    </row>
    <row r="139" spans="1:42" hidden="1" outlineLevel="1" x14ac:dyDescent="0.2">
      <c r="A139" s="26"/>
      <c r="B139" s="26"/>
      <c r="C139" s="86"/>
      <c r="D139" s="86"/>
      <c r="E139" s="43" t="s">
        <v>52</v>
      </c>
      <c r="F139" s="43"/>
      <c r="G139" s="50"/>
      <c r="H139" s="28"/>
      <c r="I139" s="87">
        <f t="shared" si="20"/>
        <v>0</v>
      </c>
      <c r="J139" s="87" t="e">
        <f t="shared" si="21"/>
        <v>#REF!</v>
      </c>
      <c r="K139" s="87" t="e">
        <f t="shared" si="22"/>
        <v>#REF!</v>
      </c>
      <c r="L139" s="87" t="e">
        <f t="shared" si="23"/>
        <v>#REF!</v>
      </c>
      <c r="M139" s="87" t="e">
        <f t="shared" si="24"/>
        <v>#REF!</v>
      </c>
      <c r="N139" s="28"/>
      <c r="O139" s="88"/>
      <c r="P139" s="89" t="e">
        <f>ROUND(ROUND(O139,2)*(1+'General Inputs'!K$17)*(1-U139)+'General Inputs'!#REF!,2)</f>
        <v>#REF!</v>
      </c>
      <c r="Q139" s="89" t="e">
        <f>ROUND(ROUND(P139,2)*(1+'General Inputs'!L$17)*(1-V139)+'General Inputs'!#REF!,2)</f>
        <v>#REF!</v>
      </c>
      <c r="R139" s="89" t="e">
        <f>ROUND(ROUND(Q139,2)*(1+'General Inputs'!M$17)*(1-W139)+'General Inputs'!#REF!,2)</f>
        <v>#REF!</v>
      </c>
      <c r="S139" s="89" t="e">
        <f>ROUND(ROUND(R139,2)*(1+'General Inputs'!N$17)*(1-X139)+'General Inputs'!#REF!,2)</f>
        <v>#REF!</v>
      </c>
      <c r="T139" s="90"/>
      <c r="U139" s="107">
        <f>IF($O139="",0,'General Inputs'!K$19)</f>
        <v>0</v>
      </c>
      <c r="V139" s="107">
        <f>IF($O139="",0,'General Inputs'!L$19)</f>
        <v>0</v>
      </c>
      <c r="W139" s="107">
        <f>IF($O139="",0,'General Inputs'!M$19)</f>
        <v>0</v>
      </c>
      <c r="X139" s="107">
        <f>IF($O139="",0,'General Inputs'!N$19)</f>
        <v>0</v>
      </c>
      <c r="Y139" s="26"/>
      <c r="Z139" s="26"/>
      <c r="AA139" s="26"/>
      <c r="AB139" s="26"/>
      <c r="AC139" s="26"/>
      <c r="AD139" s="26"/>
      <c r="AE139" s="26"/>
      <c r="AF139" s="107">
        <f>IF($O139="",0,'General Inputs'!U$19)</f>
        <v>0</v>
      </c>
      <c r="AG139" s="107">
        <f>IF($O139="",0,'General Inputs'!V$19)</f>
        <v>0</v>
      </c>
      <c r="AH139" s="107">
        <f>IF($O139="",0,'General Inputs'!W$19)</f>
        <v>0</v>
      </c>
      <c r="AI139" s="107">
        <f>IF($O139="",0,'General Inputs'!X$19)</f>
        <v>0</v>
      </c>
      <c r="AJ139" s="26"/>
      <c r="AK139" s="26"/>
      <c r="AL139" s="26"/>
      <c r="AM139" s="26"/>
      <c r="AN139" s="26"/>
      <c r="AO139" s="26"/>
      <c r="AP139" s="26"/>
    </row>
    <row r="140" spans="1:42" hidden="1" outlineLevel="1" x14ac:dyDescent="0.2">
      <c r="A140" s="26"/>
      <c r="B140" s="26"/>
      <c r="C140" s="86"/>
      <c r="D140" s="86"/>
      <c r="E140" s="43" t="s">
        <v>52</v>
      </c>
      <c r="F140" s="43"/>
      <c r="G140" s="50"/>
      <c r="H140" s="28"/>
      <c r="I140" s="87">
        <f t="shared" si="20"/>
        <v>0</v>
      </c>
      <c r="J140" s="87" t="e">
        <f t="shared" si="21"/>
        <v>#REF!</v>
      </c>
      <c r="K140" s="87" t="e">
        <f t="shared" si="22"/>
        <v>#REF!</v>
      </c>
      <c r="L140" s="87" t="e">
        <f t="shared" si="23"/>
        <v>#REF!</v>
      </c>
      <c r="M140" s="87" t="e">
        <f t="shared" si="24"/>
        <v>#REF!</v>
      </c>
      <c r="N140" s="28"/>
      <c r="O140" s="88"/>
      <c r="P140" s="89" t="e">
        <f>ROUND(ROUND(O140,2)*(1+'General Inputs'!K$17)*(1-U140)+'General Inputs'!#REF!,2)</f>
        <v>#REF!</v>
      </c>
      <c r="Q140" s="89" t="e">
        <f>ROUND(ROUND(P140,2)*(1+'General Inputs'!L$17)*(1-V140)+'General Inputs'!#REF!,2)</f>
        <v>#REF!</v>
      </c>
      <c r="R140" s="89" t="e">
        <f>ROUND(ROUND(Q140,2)*(1+'General Inputs'!M$17)*(1-W140)+'General Inputs'!#REF!,2)</f>
        <v>#REF!</v>
      </c>
      <c r="S140" s="89" t="e">
        <f>ROUND(ROUND(R140,2)*(1+'General Inputs'!N$17)*(1-X140)+'General Inputs'!#REF!,2)</f>
        <v>#REF!</v>
      </c>
      <c r="T140" s="90"/>
      <c r="U140" s="107">
        <f>IF($O140="",0,'General Inputs'!K$19)</f>
        <v>0</v>
      </c>
      <c r="V140" s="107">
        <f>IF($O140="",0,'General Inputs'!L$19)</f>
        <v>0</v>
      </c>
      <c r="W140" s="107">
        <f>IF($O140="",0,'General Inputs'!M$19)</f>
        <v>0</v>
      </c>
      <c r="X140" s="107">
        <f>IF($O140="",0,'General Inputs'!N$19)</f>
        <v>0</v>
      </c>
      <c r="Y140" s="26"/>
      <c r="Z140" s="26"/>
      <c r="AA140" s="26"/>
      <c r="AB140" s="26"/>
      <c r="AC140" s="26"/>
      <c r="AD140" s="26"/>
      <c r="AE140" s="26"/>
      <c r="AF140" s="107">
        <f>IF($O140="",0,'General Inputs'!U$19)</f>
        <v>0</v>
      </c>
      <c r="AG140" s="107">
        <f>IF($O140="",0,'General Inputs'!V$19)</f>
        <v>0</v>
      </c>
      <c r="AH140" s="107">
        <f>IF($O140="",0,'General Inputs'!W$19)</f>
        <v>0</v>
      </c>
      <c r="AI140" s="107">
        <f>IF($O140="",0,'General Inputs'!X$19)</f>
        <v>0</v>
      </c>
      <c r="AJ140" s="26"/>
      <c r="AK140" s="26"/>
      <c r="AL140" s="26"/>
      <c r="AM140" s="26"/>
      <c r="AN140" s="26"/>
      <c r="AO140" s="26"/>
      <c r="AP140" s="26"/>
    </row>
    <row r="141" spans="1:42" hidden="1" outlineLevel="1" x14ac:dyDescent="0.2">
      <c r="A141" s="26"/>
      <c r="B141" s="26"/>
      <c r="C141" s="86"/>
      <c r="D141" s="86"/>
      <c r="E141" s="43" t="s">
        <v>52</v>
      </c>
      <c r="F141" s="43"/>
      <c r="G141" s="50"/>
      <c r="H141" s="28"/>
      <c r="I141" s="87">
        <f t="shared" si="20"/>
        <v>0</v>
      </c>
      <c r="J141" s="87" t="e">
        <f t="shared" si="21"/>
        <v>#REF!</v>
      </c>
      <c r="K141" s="87" t="e">
        <f t="shared" si="22"/>
        <v>#REF!</v>
      </c>
      <c r="L141" s="87" t="e">
        <f t="shared" si="23"/>
        <v>#REF!</v>
      </c>
      <c r="M141" s="87" t="e">
        <f t="shared" si="24"/>
        <v>#REF!</v>
      </c>
      <c r="N141" s="28"/>
      <c r="O141" s="88"/>
      <c r="P141" s="89" t="e">
        <f>ROUND(ROUND(O141,2)*(1+'General Inputs'!K$17)*(1-U141)+'General Inputs'!#REF!,2)</f>
        <v>#REF!</v>
      </c>
      <c r="Q141" s="89" t="e">
        <f>ROUND(ROUND(P141,2)*(1+'General Inputs'!L$17)*(1-V141)+'General Inputs'!#REF!,2)</f>
        <v>#REF!</v>
      </c>
      <c r="R141" s="89" t="e">
        <f>ROUND(ROUND(Q141,2)*(1+'General Inputs'!M$17)*(1-W141)+'General Inputs'!#REF!,2)</f>
        <v>#REF!</v>
      </c>
      <c r="S141" s="89" t="e">
        <f>ROUND(ROUND(R141,2)*(1+'General Inputs'!N$17)*(1-X141)+'General Inputs'!#REF!,2)</f>
        <v>#REF!</v>
      </c>
      <c r="T141" s="90"/>
      <c r="U141" s="107">
        <f>IF($O141="",0,'General Inputs'!K$19)</f>
        <v>0</v>
      </c>
      <c r="V141" s="107">
        <f>IF($O141="",0,'General Inputs'!L$19)</f>
        <v>0</v>
      </c>
      <c r="W141" s="107">
        <f>IF($O141="",0,'General Inputs'!M$19)</f>
        <v>0</v>
      </c>
      <c r="X141" s="107">
        <f>IF($O141="",0,'General Inputs'!N$19)</f>
        <v>0</v>
      </c>
      <c r="Y141" s="26"/>
      <c r="Z141" s="26"/>
      <c r="AA141" s="26"/>
      <c r="AB141" s="26"/>
      <c r="AC141" s="26"/>
      <c r="AD141" s="26"/>
      <c r="AE141" s="26"/>
      <c r="AF141" s="107">
        <f>IF($O141="",0,'General Inputs'!U$19)</f>
        <v>0</v>
      </c>
      <c r="AG141" s="107">
        <f>IF($O141="",0,'General Inputs'!V$19)</f>
        <v>0</v>
      </c>
      <c r="AH141" s="107">
        <f>IF($O141="",0,'General Inputs'!W$19)</f>
        <v>0</v>
      </c>
      <c r="AI141" s="107">
        <f>IF($O141="",0,'General Inputs'!X$19)</f>
        <v>0</v>
      </c>
      <c r="AJ141" s="26"/>
      <c r="AK141" s="26"/>
      <c r="AL141" s="26"/>
      <c r="AM141" s="26"/>
      <c r="AN141" s="26"/>
      <c r="AO141" s="26"/>
      <c r="AP141" s="26"/>
    </row>
    <row r="142" spans="1:42" hidden="1" outlineLevel="1" x14ac:dyDescent="0.2">
      <c r="A142" s="26"/>
      <c r="B142" s="26"/>
      <c r="C142" s="86"/>
      <c r="D142" s="86"/>
      <c r="E142" s="43" t="s">
        <v>52</v>
      </c>
      <c r="F142" s="43"/>
      <c r="G142" s="50"/>
      <c r="H142" s="28"/>
      <c r="I142" s="87">
        <f t="shared" si="20"/>
        <v>0</v>
      </c>
      <c r="J142" s="87" t="e">
        <f t="shared" si="21"/>
        <v>#REF!</v>
      </c>
      <c r="K142" s="87" t="e">
        <f t="shared" si="22"/>
        <v>#REF!</v>
      </c>
      <c r="L142" s="87" t="e">
        <f t="shared" si="23"/>
        <v>#REF!</v>
      </c>
      <c r="M142" s="87" t="e">
        <f t="shared" si="24"/>
        <v>#REF!</v>
      </c>
      <c r="N142" s="28"/>
      <c r="O142" s="88"/>
      <c r="P142" s="89" t="e">
        <f>ROUND(ROUND(O142,2)*(1+'General Inputs'!K$17)*(1-U142)+'General Inputs'!#REF!,2)</f>
        <v>#REF!</v>
      </c>
      <c r="Q142" s="89" t="e">
        <f>ROUND(ROUND(P142,2)*(1+'General Inputs'!L$17)*(1-V142)+'General Inputs'!#REF!,2)</f>
        <v>#REF!</v>
      </c>
      <c r="R142" s="89" t="e">
        <f>ROUND(ROUND(Q142,2)*(1+'General Inputs'!M$17)*(1-W142)+'General Inputs'!#REF!,2)</f>
        <v>#REF!</v>
      </c>
      <c r="S142" s="89" t="e">
        <f>ROUND(ROUND(R142,2)*(1+'General Inputs'!N$17)*(1-X142)+'General Inputs'!#REF!,2)</f>
        <v>#REF!</v>
      </c>
      <c r="T142" s="90"/>
      <c r="U142" s="107">
        <f>IF($O142="",0,'General Inputs'!K$19)</f>
        <v>0</v>
      </c>
      <c r="V142" s="107">
        <f>IF($O142="",0,'General Inputs'!L$19)</f>
        <v>0</v>
      </c>
      <c r="W142" s="107">
        <f>IF($O142="",0,'General Inputs'!M$19)</f>
        <v>0</v>
      </c>
      <c r="X142" s="107">
        <f>IF($O142="",0,'General Inputs'!N$19)</f>
        <v>0</v>
      </c>
      <c r="Y142" s="26"/>
      <c r="Z142" s="26"/>
      <c r="AA142" s="26"/>
      <c r="AB142" s="26"/>
      <c r="AC142" s="26"/>
      <c r="AD142" s="26"/>
      <c r="AE142" s="26"/>
      <c r="AF142" s="107">
        <f>IF($O142="",0,'General Inputs'!U$19)</f>
        <v>0</v>
      </c>
      <c r="AG142" s="107">
        <f>IF($O142="",0,'General Inputs'!V$19)</f>
        <v>0</v>
      </c>
      <c r="AH142" s="107">
        <f>IF($O142="",0,'General Inputs'!W$19)</f>
        <v>0</v>
      </c>
      <c r="AI142" s="107">
        <f>IF($O142="",0,'General Inputs'!X$19)</f>
        <v>0</v>
      </c>
      <c r="AJ142" s="26"/>
      <c r="AK142" s="26"/>
      <c r="AL142" s="26"/>
      <c r="AM142" s="26"/>
      <c r="AN142" s="26"/>
      <c r="AO142" s="26"/>
      <c r="AP142" s="26"/>
    </row>
    <row r="143" spans="1:42" hidden="1" outlineLevel="1" x14ac:dyDescent="0.2">
      <c r="A143" s="26"/>
      <c r="B143" s="26"/>
      <c r="C143" s="86"/>
      <c r="D143" s="86"/>
      <c r="E143" s="43" t="s">
        <v>52</v>
      </c>
      <c r="F143" s="43"/>
      <c r="G143" s="50"/>
      <c r="H143" s="28"/>
      <c r="I143" s="87">
        <f t="shared" si="20"/>
        <v>0</v>
      </c>
      <c r="J143" s="87" t="e">
        <f t="shared" si="21"/>
        <v>#REF!</v>
      </c>
      <c r="K143" s="87" t="e">
        <f t="shared" si="22"/>
        <v>#REF!</v>
      </c>
      <c r="L143" s="87" t="e">
        <f t="shared" si="23"/>
        <v>#REF!</v>
      </c>
      <c r="M143" s="87" t="e">
        <f t="shared" si="24"/>
        <v>#REF!</v>
      </c>
      <c r="N143" s="28"/>
      <c r="O143" s="88"/>
      <c r="P143" s="89" t="e">
        <f>ROUND(ROUND(O143,2)*(1+'General Inputs'!K$17)*(1-U143)+'General Inputs'!#REF!,2)</f>
        <v>#REF!</v>
      </c>
      <c r="Q143" s="89" t="e">
        <f>ROUND(ROUND(P143,2)*(1+'General Inputs'!L$17)*(1-V143)+'General Inputs'!#REF!,2)</f>
        <v>#REF!</v>
      </c>
      <c r="R143" s="89" t="e">
        <f>ROUND(ROUND(Q143,2)*(1+'General Inputs'!M$17)*(1-W143)+'General Inputs'!#REF!,2)</f>
        <v>#REF!</v>
      </c>
      <c r="S143" s="89" t="e">
        <f>ROUND(ROUND(R143,2)*(1+'General Inputs'!N$17)*(1-X143)+'General Inputs'!#REF!,2)</f>
        <v>#REF!</v>
      </c>
      <c r="T143" s="90"/>
      <c r="U143" s="107">
        <f>IF($O143="",0,'General Inputs'!K$19)</f>
        <v>0</v>
      </c>
      <c r="V143" s="107">
        <f>IF($O143="",0,'General Inputs'!L$19)</f>
        <v>0</v>
      </c>
      <c r="W143" s="107">
        <f>IF($O143="",0,'General Inputs'!M$19)</f>
        <v>0</v>
      </c>
      <c r="X143" s="107">
        <f>IF($O143="",0,'General Inputs'!N$19)</f>
        <v>0</v>
      </c>
      <c r="Y143" s="26"/>
      <c r="Z143" s="26"/>
      <c r="AA143" s="26"/>
      <c r="AB143" s="26"/>
      <c r="AC143" s="26"/>
      <c r="AD143" s="26"/>
      <c r="AE143" s="26"/>
      <c r="AF143" s="107">
        <f>IF($O143="",0,'General Inputs'!U$19)</f>
        <v>0</v>
      </c>
      <c r="AG143" s="107">
        <f>IF($O143="",0,'General Inputs'!V$19)</f>
        <v>0</v>
      </c>
      <c r="AH143" s="107">
        <f>IF($O143="",0,'General Inputs'!W$19)</f>
        <v>0</v>
      </c>
      <c r="AI143" s="107">
        <f>IF($O143="",0,'General Inputs'!X$19)</f>
        <v>0</v>
      </c>
      <c r="AJ143" s="26"/>
      <c r="AK143" s="26"/>
      <c r="AL143" s="26"/>
      <c r="AM143" s="26"/>
      <c r="AN143" s="26"/>
      <c r="AO143" s="26"/>
      <c r="AP143" s="26"/>
    </row>
    <row r="144" spans="1:42" hidden="1" outlineLevel="1" x14ac:dyDescent="0.2">
      <c r="A144" s="26"/>
      <c r="B144" s="26"/>
      <c r="C144" s="86"/>
      <c r="D144" s="86"/>
      <c r="E144" s="43" t="s">
        <v>52</v>
      </c>
      <c r="F144" s="43"/>
      <c r="G144" s="50"/>
      <c r="H144" s="28"/>
      <c r="I144" s="87">
        <f t="shared" si="20"/>
        <v>0</v>
      </c>
      <c r="J144" s="87" t="e">
        <f t="shared" si="21"/>
        <v>#REF!</v>
      </c>
      <c r="K144" s="87" t="e">
        <f t="shared" si="22"/>
        <v>#REF!</v>
      </c>
      <c r="L144" s="87" t="e">
        <f t="shared" si="23"/>
        <v>#REF!</v>
      </c>
      <c r="M144" s="87" t="e">
        <f t="shared" si="24"/>
        <v>#REF!</v>
      </c>
      <c r="N144" s="28"/>
      <c r="O144" s="88"/>
      <c r="P144" s="89" t="e">
        <f>ROUND(ROUND(O144,2)*(1+'General Inputs'!K$17)*(1-U144)+'General Inputs'!#REF!,2)</f>
        <v>#REF!</v>
      </c>
      <c r="Q144" s="89" t="e">
        <f>ROUND(ROUND(P144,2)*(1+'General Inputs'!L$17)*(1-V144)+'General Inputs'!#REF!,2)</f>
        <v>#REF!</v>
      </c>
      <c r="R144" s="89" t="e">
        <f>ROUND(ROUND(Q144,2)*(1+'General Inputs'!M$17)*(1-W144)+'General Inputs'!#REF!,2)</f>
        <v>#REF!</v>
      </c>
      <c r="S144" s="89" t="e">
        <f>ROUND(ROUND(R144,2)*(1+'General Inputs'!N$17)*(1-X144)+'General Inputs'!#REF!,2)</f>
        <v>#REF!</v>
      </c>
      <c r="T144" s="90"/>
      <c r="U144" s="107">
        <f>IF($O144="",0,'General Inputs'!K$19)</f>
        <v>0</v>
      </c>
      <c r="V144" s="107">
        <f>IF($O144="",0,'General Inputs'!L$19)</f>
        <v>0</v>
      </c>
      <c r="W144" s="107">
        <f>IF($O144="",0,'General Inputs'!M$19)</f>
        <v>0</v>
      </c>
      <c r="X144" s="107">
        <f>IF($O144="",0,'General Inputs'!N$19)</f>
        <v>0</v>
      </c>
      <c r="Y144" s="26"/>
      <c r="Z144" s="26"/>
      <c r="AA144" s="26"/>
      <c r="AB144" s="26"/>
      <c r="AC144" s="26"/>
      <c r="AD144" s="26"/>
      <c r="AE144" s="26"/>
      <c r="AF144" s="107">
        <f>IF($O144="",0,'General Inputs'!U$19)</f>
        <v>0</v>
      </c>
      <c r="AG144" s="107">
        <f>IF($O144="",0,'General Inputs'!V$19)</f>
        <v>0</v>
      </c>
      <c r="AH144" s="107">
        <f>IF($O144="",0,'General Inputs'!W$19)</f>
        <v>0</v>
      </c>
      <c r="AI144" s="107">
        <f>IF($O144="",0,'General Inputs'!X$19)</f>
        <v>0</v>
      </c>
      <c r="AJ144" s="26"/>
      <c r="AK144" s="26"/>
      <c r="AL144" s="26"/>
      <c r="AM144" s="26"/>
      <c r="AN144" s="26"/>
      <c r="AO144" s="26"/>
      <c r="AP144" s="26"/>
    </row>
    <row r="145" spans="1:42" hidden="1" outlineLevel="1" x14ac:dyDescent="0.2">
      <c r="A145" s="26"/>
      <c r="B145" s="26"/>
      <c r="C145" s="86"/>
      <c r="D145" s="86"/>
      <c r="E145" s="43" t="s">
        <v>52</v>
      </c>
      <c r="F145" s="43"/>
      <c r="G145" s="50"/>
      <c r="H145" s="28"/>
      <c r="I145" s="87">
        <f t="shared" si="20"/>
        <v>0</v>
      </c>
      <c r="J145" s="87" t="e">
        <f t="shared" si="21"/>
        <v>#REF!</v>
      </c>
      <c r="K145" s="87" t="e">
        <f t="shared" si="22"/>
        <v>#REF!</v>
      </c>
      <c r="L145" s="87" t="e">
        <f t="shared" si="23"/>
        <v>#REF!</v>
      </c>
      <c r="M145" s="87" t="e">
        <f t="shared" si="24"/>
        <v>#REF!</v>
      </c>
      <c r="N145" s="28"/>
      <c r="O145" s="88"/>
      <c r="P145" s="89" t="e">
        <f>ROUND(ROUND(O145,2)*(1+'General Inputs'!K$17)*(1-U145)+'General Inputs'!#REF!,2)</f>
        <v>#REF!</v>
      </c>
      <c r="Q145" s="89" t="e">
        <f>ROUND(ROUND(P145,2)*(1+'General Inputs'!L$17)*(1-V145)+'General Inputs'!#REF!,2)</f>
        <v>#REF!</v>
      </c>
      <c r="R145" s="89" t="e">
        <f>ROUND(ROUND(Q145,2)*(1+'General Inputs'!M$17)*(1-W145)+'General Inputs'!#REF!,2)</f>
        <v>#REF!</v>
      </c>
      <c r="S145" s="89" t="e">
        <f>ROUND(ROUND(R145,2)*(1+'General Inputs'!N$17)*(1-X145)+'General Inputs'!#REF!,2)</f>
        <v>#REF!</v>
      </c>
      <c r="T145" s="90"/>
      <c r="U145" s="107">
        <f>IF($O145="",0,'General Inputs'!K$19)</f>
        <v>0</v>
      </c>
      <c r="V145" s="107">
        <f>IF($O145="",0,'General Inputs'!L$19)</f>
        <v>0</v>
      </c>
      <c r="W145" s="107">
        <f>IF($O145="",0,'General Inputs'!M$19)</f>
        <v>0</v>
      </c>
      <c r="X145" s="107">
        <f>IF($O145="",0,'General Inputs'!N$19)</f>
        <v>0</v>
      </c>
      <c r="Y145" s="26"/>
      <c r="Z145" s="26"/>
      <c r="AA145" s="26"/>
      <c r="AB145" s="26"/>
      <c r="AC145" s="26"/>
      <c r="AD145" s="26"/>
      <c r="AE145" s="26"/>
      <c r="AF145" s="107">
        <f>IF($O145="",0,'General Inputs'!U$19)</f>
        <v>0</v>
      </c>
      <c r="AG145" s="107">
        <f>IF($O145="",0,'General Inputs'!V$19)</f>
        <v>0</v>
      </c>
      <c r="AH145" s="107">
        <f>IF($O145="",0,'General Inputs'!W$19)</f>
        <v>0</v>
      </c>
      <c r="AI145" s="107">
        <f>IF($O145="",0,'General Inputs'!X$19)</f>
        <v>0</v>
      </c>
      <c r="AJ145" s="26"/>
      <c r="AK145" s="26"/>
      <c r="AL145" s="26"/>
      <c r="AM145" s="26"/>
      <c r="AN145" s="26"/>
      <c r="AO145" s="26"/>
      <c r="AP145" s="26"/>
    </row>
    <row r="146" spans="1:42" hidden="1" outlineLevel="1" x14ac:dyDescent="0.2">
      <c r="A146" s="26"/>
      <c r="B146" s="26"/>
      <c r="C146" s="86"/>
      <c r="D146" s="86"/>
      <c r="E146" s="43" t="s">
        <v>52</v>
      </c>
      <c r="F146" s="43"/>
      <c r="G146" s="50"/>
      <c r="H146" s="28"/>
      <c r="I146" s="87">
        <f t="shared" si="20"/>
        <v>0</v>
      </c>
      <c r="J146" s="87" t="e">
        <f t="shared" si="21"/>
        <v>#REF!</v>
      </c>
      <c r="K146" s="87" t="e">
        <f t="shared" si="22"/>
        <v>#REF!</v>
      </c>
      <c r="L146" s="87" t="e">
        <f t="shared" si="23"/>
        <v>#REF!</v>
      </c>
      <c r="M146" s="87" t="e">
        <f t="shared" si="24"/>
        <v>#REF!</v>
      </c>
      <c r="N146" s="28"/>
      <c r="O146" s="88"/>
      <c r="P146" s="89" t="e">
        <f>ROUND(ROUND(O146,2)*(1+'General Inputs'!K$17)*(1-U146)+'General Inputs'!#REF!,2)</f>
        <v>#REF!</v>
      </c>
      <c r="Q146" s="89" t="e">
        <f>ROUND(ROUND(P146,2)*(1+'General Inputs'!L$17)*(1-V146)+'General Inputs'!#REF!,2)</f>
        <v>#REF!</v>
      </c>
      <c r="R146" s="89" t="e">
        <f>ROUND(ROUND(Q146,2)*(1+'General Inputs'!M$17)*(1-W146)+'General Inputs'!#REF!,2)</f>
        <v>#REF!</v>
      </c>
      <c r="S146" s="89" t="e">
        <f>ROUND(ROUND(R146,2)*(1+'General Inputs'!N$17)*(1-X146)+'General Inputs'!#REF!,2)</f>
        <v>#REF!</v>
      </c>
      <c r="T146" s="90"/>
      <c r="U146" s="107">
        <f>IF($O146="",0,'General Inputs'!K$19)</f>
        <v>0</v>
      </c>
      <c r="V146" s="107">
        <f>IF($O146="",0,'General Inputs'!L$19)</f>
        <v>0</v>
      </c>
      <c r="W146" s="107">
        <f>IF($O146="",0,'General Inputs'!M$19)</f>
        <v>0</v>
      </c>
      <c r="X146" s="107">
        <f>IF($O146="",0,'General Inputs'!N$19)</f>
        <v>0</v>
      </c>
      <c r="Y146" s="26"/>
      <c r="Z146" s="26"/>
      <c r="AA146" s="26"/>
      <c r="AB146" s="26"/>
      <c r="AC146" s="26"/>
      <c r="AD146" s="26"/>
      <c r="AE146" s="26"/>
      <c r="AF146" s="107">
        <f>IF($O146="",0,'General Inputs'!U$19)</f>
        <v>0</v>
      </c>
      <c r="AG146" s="107">
        <f>IF($O146="",0,'General Inputs'!V$19)</f>
        <v>0</v>
      </c>
      <c r="AH146" s="107">
        <f>IF($O146="",0,'General Inputs'!W$19)</f>
        <v>0</v>
      </c>
      <c r="AI146" s="107">
        <f>IF($O146="",0,'General Inputs'!X$19)</f>
        <v>0</v>
      </c>
      <c r="AJ146" s="26"/>
      <c r="AK146" s="26"/>
      <c r="AL146" s="26"/>
      <c r="AM146" s="26"/>
      <c r="AN146" s="26"/>
      <c r="AO146" s="26"/>
      <c r="AP146" s="26"/>
    </row>
    <row r="147" spans="1:42" hidden="1" outlineLevel="1" x14ac:dyDescent="0.2">
      <c r="A147" s="26"/>
      <c r="B147" s="26"/>
      <c r="C147" s="86"/>
      <c r="D147" s="86"/>
      <c r="E147" s="43" t="s">
        <v>52</v>
      </c>
      <c r="F147" s="43"/>
      <c r="G147" s="50"/>
      <c r="H147" s="28"/>
      <c r="I147" s="87">
        <f t="shared" si="20"/>
        <v>0</v>
      </c>
      <c r="J147" s="87" t="e">
        <f t="shared" si="21"/>
        <v>#REF!</v>
      </c>
      <c r="K147" s="87" t="e">
        <f t="shared" si="22"/>
        <v>#REF!</v>
      </c>
      <c r="L147" s="87" t="e">
        <f t="shared" si="23"/>
        <v>#REF!</v>
      </c>
      <c r="M147" s="87" t="e">
        <f t="shared" si="24"/>
        <v>#REF!</v>
      </c>
      <c r="N147" s="28"/>
      <c r="O147" s="88"/>
      <c r="P147" s="89" t="e">
        <f>ROUND(ROUND(O147,2)*(1+'General Inputs'!K$17)*(1-U147)+'General Inputs'!#REF!,2)</f>
        <v>#REF!</v>
      </c>
      <c r="Q147" s="89" t="e">
        <f>ROUND(ROUND(P147,2)*(1+'General Inputs'!L$17)*(1-V147)+'General Inputs'!#REF!,2)</f>
        <v>#REF!</v>
      </c>
      <c r="R147" s="89" t="e">
        <f>ROUND(ROUND(Q147,2)*(1+'General Inputs'!M$17)*(1-W147)+'General Inputs'!#REF!,2)</f>
        <v>#REF!</v>
      </c>
      <c r="S147" s="89" t="e">
        <f>ROUND(ROUND(R147,2)*(1+'General Inputs'!N$17)*(1-X147)+'General Inputs'!#REF!,2)</f>
        <v>#REF!</v>
      </c>
      <c r="T147" s="90"/>
      <c r="U147" s="107">
        <f>IF($O147="",0,'General Inputs'!K$19)</f>
        <v>0</v>
      </c>
      <c r="V147" s="107">
        <f>IF($O147="",0,'General Inputs'!L$19)</f>
        <v>0</v>
      </c>
      <c r="W147" s="107">
        <f>IF($O147="",0,'General Inputs'!M$19)</f>
        <v>0</v>
      </c>
      <c r="X147" s="107">
        <f>IF($O147="",0,'General Inputs'!N$19)</f>
        <v>0</v>
      </c>
      <c r="Y147" s="26"/>
      <c r="Z147" s="26"/>
      <c r="AA147" s="26"/>
      <c r="AB147" s="26"/>
      <c r="AC147" s="26"/>
      <c r="AD147" s="26"/>
      <c r="AE147" s="26"/>
      <c r="AF147" s="107">
        <f>IF($O147="",0,'General Inputs'!U$19)</f>
        <v>0</v>
      </c>
      <c r="AG147" s="107">
        <f>IF($O147="",0,'General Inputs'!V$19)</f>
        <v>0</v>
      </c>
      <c r="AH147" s="107">
        <f>IF($O147="",0,'General Inputs'!W$19)</f>
        <v>0</v>
      </c>
      <c r="AI147" s="107">
        <f>IF($O147="",0,'General Inputs'!X$19)</f>
        <v>0</v>
      </c>
      <c r="AJ147" s="26"/>
      <c r="AK147" s="26"/>
      <c r="AL147" s="26"/>
      <c r="AM147" s="26"/>
      <c r="AN147" s="26"/>
      <c r="AO147" s="26"/>
      <c r="AP147" s="26"/>
    </row>
    <row r="148" spans="1:42" hidden="1" outlineLevel="1" x14ac:dyDescent="0.2">
      <c r="A148" s="26"/>
      <c r="B148" s="26"/>
      <c r="C148" s="86"/>
      <c r="D148" s="86"/>
      <c r="E148" s="43" t="s">
        <v>52</v>
      </c>
      <c r="F148" s="43"/>
      <c r="G148" s="50"/>
      <c r="H148" s="28"/>
      <c r="I148" s="87">
        <f t="shared" si="20"/>
        <v>0</v>
      </c>
      <c r="J148" s="87" t="e">
        <f t="shared" si="21"/>
        <v>#REF!</v>
      </c>
      <c r="K148" s="87" t="e">
        <f t="shared" si="22"/>
        <v>#REF!</v>
      </c>
      <c r="L148" s="87" t="e">
        <f t="shared" si="23"/>
        <v>#REF!</v>
      </c>
      <c r="M148" s="87" t="e">
        <f t="shared" si="24"/>
        <v>#REF!</v>
      </c>
      <c r="N148" s="28"/>
      <c r="O148" s="88"/>
      <c r="P148" s="89" t="e">
        <f>ROUND(ROUND(O148,2)*(1+'General Inputs'!K$17)*(1-U148)+'General Inputs'!#REF!,2)</f>
        <v>#REF!</v>
      </c>
      <c r="Q148" s="89" t="e">
        <f>ROUND(ROUND(P148,2)*(1+'General Inputs'!L$17)*(1-V148)+'General Inputs'!#REF!,2)</f>
        <v>#REF!</v>
      </c>
      <c r="R148" s="89" t="e">
        <f>ROUND(ROUND(Q148,2)*(1+'General Inputs'!M$17)*(1-W148)+'General Inputs'!#REF!,2)</f>
        <v>#REF!</v>
      </c>
      <c r="S148" s="89" t="e">
        <f>ROUND(ROUND(R148,2)*(1+'General Inputs'!N$17)*(1-X148)+'General Inputs'!#REF!,2)</f>
        <v>#REF!</v>
      </c>
      <c r="T148" s="90"/>
      <c r="U148" s="107">
        <f>IF($O148="",0,'General Inputs'!K$19)</f>
        <v>0</v>
      </c>
      <c r="V148" s="107">
        <f>IF($O148="",0,'General Inputs'!L$19)</f>
        <v>0</v>
      </c>
      <c r="W148" s="107">
        <f>IF($O148="",0,'General Inputs'!M$19)</f>
        <v>0</v>
      </c>
      <c r="X148" s="107">
        <f>IF($O148="",0,'General Inputs'!N$19)</f>
        <v>0</v>
      </c>
      <c r="Y148" s="26"/>
      <c r="Z148" s="26"/>
      <c r="AA148" s="26"/>
      <c r="AB148" s="26"/>
      <c r="AC148" s="26"/>
      <c r="AD148" s="26"/>
      <c r="AE148" s="26"/>
      <c r="AF148" s="107">
        <f>IF($O148="",0,'General Inputs'!U$19)</f>
        <v>0</v>
      </c>
      <c r="AG148" s="107">
        <f>IF($O148="",0,'General Inputs'!V$19)</f>
        <v>0</v>
      </c>
      <c r="AH148" s="107">
        <f>IF($O148="",0,'General Inputs'!W$19)</f>
        <v>0</v>
      </c>
      <c r="AI148" s="107">
        <f>IF($O148="",0,'General Inputs'!X$19)</f>
        <v>0</v>
      </c>
      <c r="AJ148" s="26"/>
      <c r="AK148" s="26"/>
      <c r="AL148" s="26"/>
      <c r="AM148" s="26"/>
      <c r="AN148" s="26"/>
      <c r="AO148" s="26"/>
      <c r="AP148" s="26"/>
    </row>
    <row r="149" spans="1:42" hidden="1" outlineLevel="1" x14ac:dyDescent="0.2">
      <c r="A149" s="26"/>
      <c r="B149" s="26"/>
      <c r="C149" s="86"/>
      <c r="D149" s="86"/>
      <c r="E149" s="43" t="s">
        <v>52</v>
      </c>
      <c r="F149" s="43"/>
      <c r="G149" s="50"/>
      <c r="H149" s="28"/>
      <c r="I149" s="87">
        <f t="shared" si="20"/>
        <v>0</v>
      </c>
      <c r="J149" s="87" t="e">
        <f t="shared" si="21"/>
        <v>#REF!</v>
      </c>
      <c r="K149" s="87" t="e">
        <f t="shared" si="22"/>
        <v>#REF!</v>
      </c>
      <c r="L149" s="87" t="e">
        <f t="shared" si="23"/>
        <v>#REF!</v>
      </c>
      <c r="M149" s="87" t="e">
        <f t="shared" si="24"/>
        <v>#REF!</v>
      </c>
      <c r="N149" s="28"/>
      <c r="O149" s="88"/>
      <c r="P149" s="89" t="e">
        <f>ROUND(ROUND(O149,2)*(1+'General Inputs'!K$17)*(1-U149)+'General Inputs'!#REF!,2)</f>
        <v>#REF!</v>
      </c>
      <c r="Q149" s="89" t="e">
        <f>ROUND(ROUND(P149,2)*(1+'General Inputs'!L$17)*(1-V149)+'General Inputs'!#REF!,2)</f>
        <v>#REF!</v>
      </c>
      <c r="R149" s="89" t="e">
        <f>ROUND(ROUND(Q149,2)*(1+'General Inputs'!M$17)*(1-W149)+'General Inputs'!#REF!,2)</f>
        <v>#REF!</v>
      </c>
      <c r="S149" s="89" t="e">
        <f>ROUND(ROUND(R149,2)*(1+'General Inputs'!N$17)*(1-X149)+'General Inputs'!#REF!,2)</f>
        <v>#REF!</v>
      </c>
      <c r="T149" s="90"/>
      <c r="U149" s="107">
        <f>IF($O149="",0,'General Inputs'!K$19)</f>
        <v>0</v>
      </c>
      <c r="V149" s="107">
        <f>IF($O149="",0,'General Inputs'!L$19)</f>
        <v>0</v>
      </c>
      <c r="W149" s="107">
        <f>IF($O149="",0,'General Inputs'!M$19)</f>
        <v>0</v>
      </c>
      <c r="X149" s="107">
        <f>IF($O149="",0,'General Inputs'!N$19)</f>
        <v>0</v>
      </c>
      <c r="Y149" s="26"/>
      <c r="Z149" s="26"/>
      <c r="AA149" s="26"/>
      <c r="AB149" s="26"/>
      <c r="AC149" s="26"/>
      <c r="AD149" s="26"/>
      <c r="AE149" s="26"/>
      <c r="AF149" s="107">
        <f>IF($O149="",0,'General Inputs'!U$19)</f>
        <v>0</v>
      </c>
      <c r="AG149" s="107">
        <f>IF($O149="",0,'General Inputs'!V$19)</f>
        <v>0</v>
      </c>
      <c r="AH149" s="107">
        <f>IF($O149="",0,'General Inputs'!W$19)</f>
        <v>0</v>
      </c>
      <c r="AI149" s="107">
        <f>IF($O149="",0,'General Inputs'!X$19)</f>
        <v>0</v>
      </c>
      <c r="AJ149" s="26"/>
      <c r="AK149" s="26"/>
      <c r="AL149" s="26"/>
      <c r="AM149" s="26"/>
      <c r="AN149" s="26"/>
      <c r="AO149" s="26"/>
      <c r="AP149" s="26"/>
    </row>
    <row r="150" spans="1:42" hidden="1" outlineLevel="1" x14ac:dyDescent="0.2">
      <c r="A150" s="26"/>
      <c r="B150" s="26"/>
      <c r="C150" s="86"/>
      <c r="D150" s="86"/>
      <c r="E150" s="43" t="s">
        <v>52</v>
      </c>
      <c r="F150" s="43"/>
      <c r="G150" s="50"/>
      <c r="H150" s="28"/>
      <c r="I150" s="87">
        <f t="shared" si="20"/>
        <v>0</v>
      </c>
      <c r="J150" s="87" t="e">
        <f t="shared" si="21"/>
        <v>#REF!</v>
      </c>
      <c r="K150" s="87" t="e">
        <f t="shared" si="22"/>
        <v>#REF!</v>
      </c>
      <c r="L150" s="87" t="e">
        <f t="shared" si="23"/>
        <v>#REF!</v>
      </c>
      <c r="M150" s="87" t="e">
        <f t="shared" si="24"/>
        <v>#REF!</v>
      </c>
      <c r="N150" s="28"/>
      <c r="O150" s="88"/>
      <c r="P150" s="89" t="e">
        <f>ROUND(ROUND(O150,2)*(1+'General Inputs'!K$17)*(1-U150)+'General Inputs'!#REF!,2)</f>
        <v>#REF!</v>
      </c>
      <c r="Q150" s="89" t="e">
        <f>ROUND(ROUND(P150,2)*(1+'General Inputs'!L$17)*(1-V150)+'General Inputs'!#REF!,2)</f>
        <v>#REF!</v>
      </c>
      <c r="R150" s="89" t="e">
        <f>ROUND(ROUND(Q150,2)*(1+'General Inputs'!M$17)*(1-W150)+'General Inputs'!#REF!,2)</f>
        <v>#REF!</v>
      </c>
      <c r="S150" s="89" t="e">
        <f>ROUND(ROUND(R150,2)*(1+'General Inputs'!N$17)*(1-X150)+'General Inputs'!#REF!,2)</f>
        <v>#REF!</v>
      </c>
      <c r="T150" s="90"/>
      <c r="U150" s="107">
        <f>IF($O150="",0,'General Inputs'!K$19)</f>
        <v>0</v>
      </c>
      <c r="V150" s="107">
        <f>IF($O150="",0,'General Inputs'!L$19)</f>
        <v>0</v>
      </c>
      <c r="W150" s="107">
        <f>IF($O150="",0,'General Inputs'!M$19)</f>
        <v>0</v>
      </c>
      <c r="X150" s="107">
        <f>IF($O150="",0,'General Inputs'!N$19)</f>
        <v>0</v>
      </c>
      <c r="Y150" s="26"/>
      <c r="Z150" s="26"/>
      <c r="AA150" s="26"/>
      <c r="AB150" s="26"/>
      <c r="AC150" s="26"/>
      <c r="AD150" s="26"/>
      <c r="AE150" s="26"/>
      <c r="AF150" s="107">
        <f>IF($O150="",0,'General Inputs'!U$19)</f>
        <v>0</v>
      </c>
      <c r="AG150" s="107">
        <f>IF($O150="",0,'General Inputs'!V$19)</f>
        <v>0</v>
      </c>
      <c r="AH150" s="107">
        <f>IF($O150="",0,'General Inputs'!W$19)</f>
        <v>0</v>
      </c>
      <c r="AI150" s="107">
        <f>IF($O150="",0,'General Inputs'!X$19)</f>
        <v>0</v>
      </c>
      <c r="AJ150" s="26"/>
      <c r="AK150" s="26"/>
      <c r="AL150" s="26"/>
      <c r="AM150" s="26"/>
      <c r="AN150" s="26"/>
      <c r="AO150" s="26"/>
      <c r="AP150" s="26"/>
    </row>
    <row r="151" spans="1:42" hidden="1" outlineLevel="1" x14ac:dyDescent="0.2">
      <c r="A151" s="26"/>
      <c r="B151" s="26"/>
      <c r="C151" s="86"/>
      <c r="D151" s="86"/>
      <c r="E151" s="43" t="s">
        <v>52</v>
      </c>
      <c r="F151" s="43"/>
      <c r="G151" s="50"/>
      <c r="H151" s="28"/>
      <c r="I151" s="87">
        <f t="shared" si="20"/>
        <v>0</v>
      </c>
      <c r="J151" s="87" t="e">
        <f t="shared" si="21"/>
        <v>#REF!</v>
      </c>
      <c r="K151" s="87" t="e">
        <f t="shared" si="22"/>
        <v>#REF!</v>
      </c>
      <c r="L151" s="87" t="e">
        <f t="shared" si="23"/>
        <v>#REF!</v>
      </c>
      <c r="M151" s="87" t="e">
        <f t="shared" si="24"/>
        <v>#REF!</v>
      </c>
      <c r="N151" s="28"/>
      <c r="O151" s="88"/>
      <c r="P151" s="89" t="e">
        <f>ROUND(ROUND(O151,2)*(1+'General Inputs'!K$17)*(1-U151)+'General Inputs'!#REF!,2)</f>
        <v>#REF!</v>
      </c>
      <c r="Q151" s="89" t="e">
        <f>ROUND(ROUND(P151,2)*(1+'General Inputs'!L$17)*(1-V151)+'General Inputs'!#REF!,2)</f>
        <v>#REF!</v>
      </c>
      <c r="R151" s="89" t="e">
        <f>ROUND(ROUND(Q151,2)*(1+'General Inputs'!M$17)*(1-W151)+'General Inputs'!#REF!,2)</f>
        <v>#REF!</v>
      </c>
      <c r="S151" s="89" t="e">
        <f>ROUND(ROUND(R151,2)*(1+'General Inputs'!N$17)*(1-X151)+'General Inputs'!#REF!,2)</f>
        <v>#REF!</v>
      </c>
      <c r="T151" s="90"/>
      <c r="U151" s="107">
        <f>IF($O151="",0,'General Inputs'!K$19)</f>
        <v>0</v>
      </c>
      <c r="V151" s="107">
        <f>IF($O151="",0,'General Inputs'!L$19)</f>
        <v>0</v>
      </c>
      <c r="W151" s="107">
        <f>IF($O151="",0,'General Inputs'!M$19)</f>
        <v>0</v>
      </c>
      <c r="X151" s="107">
        <f>IF($O151="",0,'General Inputs'!N$19)</f>
        <v>0</v>
      </c>
      <c r="Y151" s="26"/>
      <c r="Z151" s="26"/>
      <c r="AA151" s="26"/>
      <c r="AB151" s="26"/>
      <c r="AC151" s="26"/>
      <c r="AD151" s="26"/>
      <c r="AE151" s="26"/>
      <c r="AF151" s="107">
        <f>IF($O151="",0,'General Inputs'!U$19)</f>
        <v>0</v>
      </c>
      <c r="AG151" s="107">
        <f>IF($O151="",0,'General Inputs'!V$19)</f>
        <v>0</v>
      </c>
      <c r="AH151" s="107">
        <f>IF($O151="",0,'General Inputs'!W$19)</f>
        <v>0</v>
      </c>
      <c r="AI151" s="107">
        <f>IF($O151="",0,'General Inputs'!X$19)</f>
        <v>0</v>
      </c>
      <c r="AJ151" s="26"/>
      <c r="AK151" s="26"/>
      <c r="AL151" s="26"/>
      <c r="AM151" s="26"/>
      <c r="AN151" s="26"/>
      <c r="AO151" s="26"/>
      <c r="AP151" s="26"/>
    </row>
    <row r="152" spans="1:42" hidden="1" outlineLevel="1" x14ac:dyDescent="0.2">
      <c r="A152" s="26"/>
      <c r="B152" s="26"/>
      <c r="C152" s="86"/>
      <c r="D152" s="86"/>
      <c r="E152" s="43" t="s">
        <v>52</v>
      </c>
      <c r="F152" s="43"/>
      <c r="G152" s="50"/>
      <c r="H152" s="28"/>
      <c r="I152" s="87">
        <f t="shared" si="20"/>
        <v>0</v>
      </c>
      <c r="J152" s="87" t="e">
        <f t="shared" si="21"/>
        <v>#REF!</v>
      </c>
      <c r="K152" s="87" t="e">
        <f t="shared" si="22"/>
        <v>#REF!</v>
      </c>
      <c r="L152" s="87" t="e">
        <f t="shared" si="23"/>
        <v>#REF!</v>
      </c>
      <c r="M152" s="87" t="e">
        <f t="shared" si="24"/>
        <v>#REF!</v>
      </c>
      <c r="N152" s="28"/>
      <c r="O152" s="88"/>
      <c r="P152" s="89" t="e">
        <f>ROUND(ROUND(O152,2)*(1+'General Inputs'!K$17)*(1-U152)+'General Inputs'!#REF!,2)</f>
        <v>#REF!</v>
      </c>
      <c r="Q152" s="89" t="e">
        <f>ROUND(ROUND(P152,2)*(1+'General Inputs'!L$17)*(1-V152)+'General Inputs'!#REF!,2)</f>
        <v>#REF!</v>
      </c>
      <c r="R152" s="89" t="e">
        <f>ROUND(ROUND(Q152,2)*(1+'General Inputs'!M$17)*(1-W152)+'General Inputs'!#REF!,2)</f>
        <v>#REF!</v>
      </c>
      <c r="S152" s="89" t="e">
        <f>ROUND(ROUND(R152,2)*(1+'General Inputs'!N$17)*(1-X152)+'General Inputs'!#REF!,2)</f>
        <v>#REF!</v>
      </c>
      <c r="T152" s="90"/>
      <c r="U152" s="107">
        <f>IF($O152="",0,'General Inputs'!K$19)</f>
        <v>0</v>
      </c>
      <c r="V152" s="107">
        <f>IF($O152="",0,'General Inputs'!L$19)</f>
        <v>0</v>
      </c>
      <c r="W152" s="107">
        <f>IF($O152="",0,'General Inputs'!M$19)</f>
        <v>0</v>
      </c>
      <c r="X152" s="107">
        <f>IF($O152="",0,'General Inputs'!N$19)</f>
        <v>0</v>
      </c>
      <c r="Y152" s="26"/>
      <c r="Z152" s="26"/>
      <c r="AA152" s="26"/>
      <c r="AB152" s="26"/>
      <c r="AC152" s="26"/>
      <c r="AD152" s="26"/>
      <c r="AE152" s="26"/>
      <c r="AF152" s="107">
        <f>IF($O152="",0,'General Inputs'!U$19)</f>
        <v>0</v>
      </c>
      <c r="AG152" s="107">
        <f>IF($O152="",0,'General Inputs'!V$19)</f>
        <v>0</v>
      </c>
      <c r="AH152" s="107">
        <f>IF($O152="",0,'General Inputs'!W$19)</f>
        <v>0</v>
      </c>
      <c r="AI152" s="107">
        <f>IF($O152="",0,'General Inputs'!X$19)</f>
        <v>0</v>
      </c>
      <c r="AJ152" s="26"/>
      <c r="AK152" s="26"/>
      <c r="AL152" s="26"/>
      <c r="AM152" s="26"/>
      <c r="AN152" s="26"/>
      <c r="AO152" s="26"/>
      <c r="AP152" s="26"/>
    </row>
    <row r="153" spans="1:42" hidden="1" outlineLevel="1" x14ac:dyDescent="0.2">
      <c r="A153" s="26"/>
      <c r="B153" s="26"/>
      <c r="C153" s="86"/>
      <c r="D153" s="86"/>
      <c r="E153" s="43" t="s">
        <v>52</v>
      </c>
      <c r="F153" s="43"/>
      <c r="G153" s="50"/>
      <c r="H153" s="28"/>
      <c r="I153" s="87">
        <f t="shared" si="20"/>
        <v>0</v>
      </c>
      <c r="J153" s="87" t="e">
        <f t="shared" si="21"/>
        <v>#REF!</v>
      </c>
      <c r="K153" s="87" t="e">
        <f t="shared" si="22"/>
        <v>#REF!</v>
      </c>
      <c r="L153" s="87" t="e">
        <f t="shared" si="23"/>
        <v>#REF!</v>
      </c>
      <c r="M153" s="87" t="e">
        <f t="shared" si="24"/>
        <v>#REF!</v>
      </c>
      <c r="N153" s="28"/>
      <c r="O153" s="88"/>
      <c r="P153" s="89" t="e">
        <f>ROUND(ROUND(O153,2)*(1+'General Inputs'!K$17)*(1-U153)+'General Inputs'!#REF!,2)</f>
        <v>#REF!</v>
      </c>
      <c r="Q153" s="89" t="e">
        <f>ROUND(ROUND(P153,2)*(1+'General Inputs'!L$17)*(1-V153)+'General Inputs'!#REF!,2)</f>
        <v>#REF!</v>
      </c>
      <c r="R153" s="89" t="e">
        <f>ROUND(ROUND(Q153,2)*(1+'General Inputs'!M$17)*(1-W153)+'General Inputs'!#REF!,2)</f>
        <v>#REF!</v>
      </c>
      <c r="S153" s="89" t="e">
        <f>ROUND(ROUND(R153,2)*(1+'General Inputs'!N$17)*(1-X153)+'General Inputs'!#REF!,2)</f>
        <v>#REF!</v>
      </c>
      <c r="T153" s="90"/>
      <c r="U153" s="107">
        <f>IF($O153="",0,'General Inputs'!K$19)</f>
        <v>0</v>
      </c>
      <c r="V153" s="107">
        <f>IF($O153="",0,'General Inputs'!L$19)</f>
        <v>0</v>
      </c>
      <c r="W153" s="107">
        <f>IF($O153="",0,'General Inputs'!M$19)</f>
        <v>0</v>
      </c>
      <c r="X153" s="107">
        <f>IF($O153="",0,'General Inputs'!N$19)</f>
        <v>0</v>
      </c>
      <c r="Y153" s="26"/>
      <c r="Z153" s="26"/>
      <c r="AA153" s="26"/>
      <c r="AB153" s="26"/>
      <c r="AC153" s="26"/>
      <c r="AD153" s="26"/>
      <c r="AE153" s="26"/>
      <c r="AF153" s="107">
        <f>IF($O153="",0,'General Inputs'!U$19)</f>
        <v>0</v>
      </c>
      <c r="AG153" s="107">
        <f>IF($O153="",0,'General Inputs'!V$19)</f>
        <v>0</v>
      </c>
      <c r="AH153" s="107">
        <f>IF($O153="",0,'General Inputs'!W$19)</f>
        <v>0</v>
      </c>
      <c r="AI153" s="107">
        <f>IF($O153="",0,'General Inputs'!X$19)</f>
        <v>0</v>
      </c>
      <c r="AJ153" s="26"/>
      <c r="AK153" s="26"/>
      <c r="AL153" s="26"/>
      <c r="AM153" s="26"/>
      <c r="AN153" s="26"/>
      <c r="AO153" s="26"/>
      <c r="AP153" s="26"/>
    </row>
    <row r="154" spans="1:42" hidden="1" outlineLevel="1" x14ac:dyDescent="0.2">
      <c r="A154" s="26"/>
      <c r="B154" s="26"/>
      <c r="C154" s="86"/>
      <c r="D154" s="86"/>
      <c r="E154" s="43" t="s">
        <v>52</v>
      </c>
      <c r="F154" s="43"/>
      <c r="G154" s="50"/>
      <c r="H154" s="28"/>
      <c r="I154" s="87">
        <f t="shared" si="20"/>
        <v>0</v>
      </c>
      <c r="J154" s="87" t="e">
        <f t="shared" si="21"/>
        <v>#REF!</v>
      </c>
      <c r="K154" s="87" t="e">
        <f t="shared" si="22"/>
        <v>#REF!</v>
      </c>
      <c r="L154" s="87" t="e">
        <f t="shared" si="23"/>
        <v>#REF!</v>
      </c>
      <c r="M154" s="87" t="e">
        <f t="shared" si="24"/>
        <v>#REF!</v>
      </c>
      <c r="N154" s="28"/>
      <c r="O154" s="88"/>
      <c r="P154" s="89" t="e">
        <f>ROUND(ROUND(O154,2)*(1+'General Inputs'!K$17)*(1-U154)+'General Inputs'!#REF!,2)</f>
        <v>#REF!</v>
      </c>
      <c r="Q154" s="89" t="e">
        <f>ROUND(ROUND(P154,2)*(1+'General Inputs'!L$17)*(1-V154)+'General Inputs'!#REF!,2)</f>
        <v>#REF!</v>
      </c>
      <c r="R154" s="89" t="e">
        <f>ROUND(ROUND(Q154,2)*(1+'General Inputs'!M$17)*(1-W154)+'General Inputs'!#REF!,2)</f>
        <v>#REF!</v>
      </c>
      <c r="S154" s="89" t="e">
        <f>ROUND(ROUND(R154,2)*(1+'General Inputs'!N$17)*(1-X154)+'General Inputs'!#REF!,2)</f>
        <v>#REF!</v>
      </c>
      <c r="T154" s="90"/>
      <c r="U154" s="107">
        <f>IF($O154="",0,'General Inputs'!K$19)</f>
        <v>0</v>
      </c>
      <c r="V154" s="107">
        <f>IF($O154="",0,'General Inputs'!L$19)</f>
        <v>0</v>
      </c>
      <c r="W154" s="107">
        <f>IF($O154="",0,'General Inputs'!M$19)</f>
        <v>0</v>
      </c>
      <c r="X154" s="107">
        <f>IF($O154="",0,'General Inputs'!N$19)</f>
        <v>0</v>
      </c>
      <c r="Y154" s="26"/>
      <c r="Z154" s="26"/>
      <c r="AA154" s="26"/>
      <c r="AB154" s="26"/>
      <c r="AC154" s="26"/>
      <c r="AD154" s="26"/>
      <c r="AE154" s="26"/>
      <c r="AF154" s="107">
        <f>IF($O154="",0,'General Inputs'!U$19)</f>
        <v>0</v>
      </c>
      <c r="AG154" s="107">
        <f>IF($O154="",0,'General Inputs'!V$19)</f>
        <v>0</v>
      </c>
      <c r="AH154" s="107">
        <f>IF($O154="",0,'General Inputs'!W$19)</f>
        <v>0</v>
      </c>
      <c r="AI154" s="107">
        <f>IF($O154="",0,'General Inputs'!X$19)</f>
        <v>0</v>
      </c>
      <c r="AJ154" s="26"/>
      <c r="AK154" s="26"/>
      <c r="AL154" s="26"/>
      <c r="AM154" s="26"/>
      <c r="AN154" s="26"/>
      <c r="AO154" s="26"/>
      <c r="AP154" s="26"/>
    </row>
    <row r="155" spans="1:42" hidden="1" outlineLevel="1" x14ac:dyDescent="0.2">
      <c r="A155" s="26"/>
      <c r="B155" s="26"/>
      <c r="C155" s="86"/>
      <c r="D155" s="86"/>
      <c r="E155" s="43" t="s">
        <v>52</v>
      </c>
      <c r="F155" s="43"/>
      <c r="G155" s="50"/>
      <c r="H155" s="28"/>
      <c r="I155" s="87">
        <f t="shared" si="20"/>
        <v>0</v>
      </c>
      <c r="J155" s="87" t="e">
        <f t="shared" si="21"/>
        <v>#REF!</v>
      </c>
      <c r="K155" s="87" t="e">
        <f t="shared" si="22"/>
        <v>#REF!</v>
      </c>
      <c r="L155" s="87" t="e">
        <f t="shared" si="23"/>
        <v>#REF!</v>
      </c>
      <c r="M155" s="87" t="e">
        <f t="shared" si="24"/>
        <v>#REF!</v>
      </c>
      <c r="N155" s="28"/>
      <c r="O155" s="88"/>
      <c r="P155" s="89" t="e">
        <f>ROUND(ROUND(O155,2)*(1+'General Inputs'!K$17)*(1-U155)+'General Inputs'!#REF!,2)</f>
        <v>#REF!</v>
      </c>
      <c r="Q155" s="89" t="e">
        <f>ROUND(ROUND(P155,2)*(1+'General Inputs'!L$17)*(1-V155)+'General Inputs'!#REF!,2)</f>
        <v>#REF!</v>
      </c>
      <c r="R155" s="89" t="e">
        <f>ROUND(ROUND(Q155,2)*(1+'General Inputs'!M$17)*(1-W155)+'General Inputs'!#REF!,2)</f>
        <v>#REF!</v>
      </c>
      <c r="S155" s="89" t="e">
        <f>ROUND(ROUND(R155,2)*(1+'General Inputs'!N$17)*(1-X155)+'General Inputs'!#REF!,2)</f>
        <v>#REF!</v>
      </c>
      <c r="T155" s="90"/>
      <c r="U155" s="107">
        <f>IF($O155="",0,'General Inputs'!K$19)</f>
        <v>0</v>
      </c>
      <c r="V155" s="107">
        <f>IF($O155="",0,'General Inputs'!L$19)</f>
        <v>0</v>
      </c>
      <c r="W155" s="107">
        <f>IF($O155="",0,'General Inputs'!M$19)</f>
        <v>0</v>
      </c>
      <c r="X155" s="107">
        <f>IF($O155="",0,'General Inputs'!N$19)</f>
        <v>0</v>
      </c>
      <c r="Y155" s="26"/>
      <c r="Z155" s="26"/>
      <c r="AA155" s="26"/>
      <c r="AB155" s="26"/>
      <c r="AC155" s="26"/>
      <c r="AD155" s="26"/>
      <c r="AE155" s="26"/>
      <c r="AF155" s="107">
        <f>IF($O155="",0,'General Inputs'!U$19)</f>
        <v>0</v>
      </c>
      <c r="AG155" s="107">
        <f>IF($O155="",0,'General Inputs'!V$19)</f>
        <v>0</v>
      </c>
      <c r="AH155" s="107">
        <f>IF($O155="",0,'General Inputs'!W$19)</f>
        <v>0</v>
      </c>
      <c r="AI155" s="107">
        <f>IF($O155="",0,'General Inputs'!X$19)</f>
        <v>0</v>
      </c>
      <c r="AJ155" s="26"/>
      <c r="AK155" s="26"/>
      <c r="AL155" s="26"/>
      <c r="AM155" s="26"/>
      <c r="AN155" s="26"/>
      <c r="AO155" s="26"/>
      <c r="AP155" s="26"/>
    </row>
    <row r="156" spans="1:42" hidden="1" outlineLevel="1" x14ac:dyDescent="0.2">
      <c r="A156" s="26"/>
      <c r="B156" s="26"/>
      <c r="C156" s="86"/>
      <c r="D156" s="86"/>
      <c r="E156" s="43" t="s">
        <v>52</v>
      </c>
      <c r="F156" s="43"/>
      <c r="G156" s="50"/>
      <c r="H156" s="28"/>
      <c r="I156" s="87">
        <f t="shared" si="20"/>
        <v>0</v>
      </c>
      <c r="J156" s="87" t="e">
        <f t="shared" si="21"/>
        <v>#REF!</v>
      </c>
      <c r="K156" s="87" t="e">
        <f t="shared" si="22"/>
        <v>#REF!</v>
      </c>
      <c r="L156" s="87" t="e">
        <f t="shared" si="23"/>
        <v>#REF!</v>
      </c>
      <c r="M156" s="87" t="e">
        <f t="shared" si="24"/>
        <v>#REF!</v>
      </c>
      <c r="N156" s="28"/>
      <c r="O156" s="88"/>
      <c r="P156" s="89" t="e">
        <f>ROUND(ROUND(O156,2)*(1+'General Inputs'!K$17)*(1-U156)+'General Inputs'!#REF!,2)</f>
        <v>#REF!</v>
      </c>
      <c r="Q156" s="89" t="e">
        <f>ROUND(ROUND(P156,2)*(1+'General Inputs'!L$17)*(1-V156)+'General Inputs'!#REF!,2)</f>
        <v>#REF!</v>
      </c>
      <c r="R156" s="89" t="e">
        <f>ROUND(ROUND(Q156,2)*(1+'General Inputs'!M$17)*(1-W156)+'General Inputs'!#REF!,2)</f>
        <v>#REF!</v>
      </c>
      <c r="S156" s="89" t="e">
        <f>ROUND(ROUND(R156,2)*(1+'General Inputs'!N$17)*(1-X156)+'General Inputs'!#REF!,2)</f>
        <v>#REF!</v>
      </c>
      <c r="T156" s="90"/>
      <c r="U156" s="107">
        <f>IF($O156="",0,'General Inputs'!K$19)</f>
        <v>0</v>
      </c>
      <c r="V156" s="107">
        <f>IF($O156="",0,'General Inputs'!L$19)</f>
        <v>0</v>
      </c>
      <c r="W156" s="107">
        <f>IF($O156="",0,'General Inputs'!M$19)</f>
        <v>0</v>
      </c>
      <c r="X156" s="107">
        <f>IF($O156="",0,'General Inputs'!N$19)</f>
        <v>0</v>
      </c>
      <c r="Y156" s="26"/>
      <c r="Z156" s="26"/>
      <c r="AA156" s="26"/>
      <c r="AB156" s="26"/>
      <c r="AC156" s="26"/>
      <c r="AD156" s="26"/>
      <c r="AE156" s="26"/>
      <c r="AF156" s="107">
        <f>IF($O156="",0,'General Inputs'!U$19)</f>
        <v>0</v>
      </c>
      <c r="AG156" s="107">
        <f>IF($O156="",0,'General Inputs'!V$19)</f>
        <v>0</v>
      </c>
      <c r="AH156" s="107">
        <f>IF($O156="",0,'General Inputs'!W$19)</f>
        <v>0</v>
      </c>
      <c r="AI156" s="107">
        <f>IF($O156="",0,'General Inputs'!X$19)</f>
        <v>0</v>
      </c>
      <c r="AJ156" s="26"/>
      <c r="AK156" s="26"/>
      <c r="AL156" s="26"/>
      <c r="AM156" s="26"/>
      <c r="AN156" s="26"/>
      <c r="AO156" s="26"/>
      <c r="AP156" s="26"/>
    </row>
    <row r="157" spans="1:42" hidden="1" outlineLevel="1" x14ac:dyDescent="0.2">
      <c r="A157" s="26"/>
      <c r="B157" s="26"/>
      <c r="C157" s="86"/>
      <c r="D157" s="86"/>
      <c r="E157" s="43" t="s">
        <v>52</v>
      </c>
      <c r="F157" s="43"/>
      <c r="G157" s="50"/>
      <c r="H157" s="28"/>
      <c r="I157" s="87">
        <f t="shared" si="20"/>
        <v>0</v>
      </c>
      <c r="J157" s="87" t="e">
        <f t="shared" si="21"/>
        <v>#REF!</v>
      </c>
      <c r="K157" s="87" t="e">
        <f t="shared" si="22"/>
        <v>#REF!</v>
      </c>
      <c r="L157" s="87" t="e">
        <f t="shared" si="23"/>
        <v>#REF!</v>
      </c>
      <c r="M157" s="87" t="e">
        <f t="shared" si="24"/>
        <v>#REF!</v>
      </c>
      <c r="N157" s="28"/>
      <c r="O157" s="88"/>
      <c r="P157" s="89" t="e">
        <f>ROUND(ROUND(O157,2)*(1+'General Inputs'!K$17)*(1-U157)+'General Inputs'!#REF!,2)</f>
        <v>#REF!</v>
      </c>
      <c r="Q157" s="89" t="e">
        <f>ROUND(ROUND(P157,2)*(1+'General Inputs'!L$17)*(1-V157)+'General Inputs'!#REF!,2)</f>
        <v>#REF!</v>
      </c>
      <c r="R157" s="89" t="e">
        <f>ROUND(ROUND(Q157,2)*(1+'General Inputs'!M$17)*(1-W157)+'General Inputs'!#REF!,2)</f>
        <v>#REF!</v>
      </c>
      <c r="S157" s="89" t="e">
        <f>ROUND(ROUND(R157,2)*(1+'General Inputs'!N$17)*(1-X157)+'General Inputs'!#REF!,2)</f>
        <v>#REF!</v>
      </c>
      <c r="T157" s="90"/>
      <c r="U157" s="107">
        <f>IF($O157="",0,'General Inputs'!K$19)</f>
        <v>0</v>
      </c>
      <c r="V157" s="107">
        <f>IF($O157="",0,'General Inputs'!L$19)</f>
        <v>0</v>
      </c>
      <c r="W157" s="107">
        <f>IF($O157="",0,'General Inputs'!M$19)</f>
        <v>0</v>
      </c>
      <c r="X157" s="107">
        <f>IF($O157="",0,'General Inputs'!N$19)</f>
        <v>0</v>
      </c>
      <c r="Y157" s="26"/>
      <c r="Z157" s="26"/>
      <c r="AA157" s="26"/>
      <c r="AB157" s="26"/>
      <c r="AC157" s="26"/>
      <c r="AD157" s="26"/>
      <c r="AE157" s="26"/>
      <c r="AF157" s="107">
        <f>IF($O157="",0,'General Inputs'!U$19)</f>
        <v>0</v>
      </c>
      <c r="AG157" s="107">
        <f>IF($O157="",0,'General Inputs'!V$19)</f>
        <v>0</v>
      </c>
      <c r="AH157" s="107">
        <f>IF($O157="",0,'General Inputs'!W$19)</f>
        <v>0</v>
      </c>
      <c r="AI157" s="107">
        <f>IF($O157="",0,'General Inputs'!X$19)</f>
        <v>0</v>
      </c>
      <c r="AJ157" s="26"/>
      <c r="AK157" s="26"/>
      <c r="AL157" s="26"/>
      <c r="AM157" s="26"/>
      <c r="AN157" s="26"/>
      <c r="AO157" s="26"/>
      <c r="AP157" s="26"/>
    </row>
    <row r="158" spans="1:42" hidden="1" outlineLevel="1" x14ac:dyDescent="0.2">
      <c r="A158" s="26"/>
      <c r="B158" s="26"/>
      <c r="C158" s="86"/>
      <c r="D158" s="86"/>
      <c r="E158" s="43" t="s">
        <v>52</v>
      </c>
      <c r="F158" s="43"/>
      <c r="G158" s="50"/>
      <c r="H158" s="28"/>
      <c r="I158" s="87">
        <f t="shared" si="20"/>
        <v>0</v>
      </c>
      <c r="J158" s="87" t="e">
        <f t="shared" si="21"/>
        <v>#REF!</v>
      </c>
      <c r="K158" s="87" t="e">
        <f t="shared" si="22"/>
        <v>#REF!</v>
      </c>
      <c r="L158" s="87" t="e">
        <f t="shared" si="23"/>
        <v>#REF!</v>
      </c>
      <c r="M158" s="87" t="e">
        <f t="shared" si="24"/>
        <v>#REF!</v>
      </c>
      <c r="N158" s="28"/>
      <c r="O158" s="88"/>
      <c r="P158" s="89" t="e">
        <f>ROUND(ROUND(O158,2)*(1+'General Inputs'!K$17)*(1-U158)+'General Inputs'!#REF!,2)</f>
        <v>#REF!</v>
      </c>
      <c r="Q158" s="89" t="e">
        <f>ROUND(ROUND(P158,2)*(1+'General Inputs'!L$17)*(1-V158)+'General Inputs'!#REF!,2)</f>
        <v>#REF!</v>
      </c>
      <c r="R158" s="89" t="e">
        <f>ROUND(ROUND(Q158,2)*(1+'General Inputs'!M$17)*(1-W158)+'General Inputs'!#REF!,2)</f>
        <v>#REF!</v>
      </c>
      <c r="S158" s="89" t="e">
        <f>ROUND(ROUND(R158,2)*(1+'General Inputs'!N$17)*(1-X158)+'General Inputs'!#REF!,2)</f>
        <v>#REF!</v>
      </c>
      <c r="T158" s="90"/>
      <c r="U158" s="107">
        <f>IF($O158="",0,'General Inputs'!K$19)</f>
        <v>0</v>
      </c>
      <c r="V158" s="107">
        <f>IF($O158="",0,'General Inputs'!L$19)</f>
        <v>0</v>
      </c>
      <c r="W158" s="107">
        <f>IF($O158="",0,'General Inputs'!M$19)</f>
        <v>0</v>
      </c>
      <c r="X158" s="107">
        <f>IF($O158="",0,'General Inputs'!N$19)</f>
        <v>0</v>
      </c>
      <c r="Y158" s="26"/>
      <c r="Z158" s="26"/>
      <c r="AA158" s="26"/>
      <c r="AB158" s="26"/>
      <c r="AC158" s="26"/>
      <c r="AD158" s="26"/>
      <c r="AE158" s="26"/>
      <c r="AF158" s="107">
        <f>IF($O158="",0,'General Inputs'!U$19)</f>
        <v>0</v>
      </c>
      <c r="AG158" s="107">
        <f>IF($O158="",0,'General Inputs'!V$19)</f>
        <v>0</v>
      </c>
      <c r="AH158" s="107">
        <f>IF($O158="",0,'General Inputs'!W$19)</f>
        <v>0</v>
      </c>
      <c r="AI158" s="107">
        <f>IF($O158="",0,'General Inputs'!X$19)</f>
        <v>0</v>
      </c>
      <c r="AJ158" s="26"/>
      <c r="AK158" s="26"/>
      <c r="AL158" s="26"/>
      <c r="AM158" s="26"/>
      <c r="AN158" s="26"/>
      <c r="AO158" s="26"/>
      <c r="AP158" s="26"/>
    </row>
    <row r="159" spans="1:42" hidden="1" outlineLevel="1" x14ac:dyDescent="0.2">
      <c r="A159" s="26"/>
      <c r="B159" s="26"/>
      <c r="C159" s="86"/>
      <c r="D159" s="86"/>
      <c r="E159" s="43" t="s">
        <v>52</v>
      </c>
      <c r="F159" s="43"/>
      <c r="G159" s="50"/>
      <c r="H159" s="28"/>
      <c r="I159" s="87">
        <f t="shared" si="20"/>
        <v>0</v>
      </c>
      <c r="J159" s="87" t="e">
        <f t="shared" si="21"/>
        <v>#REF!</v>
      </c>
      <c r="K159" s="87" t="e">
        <f t="shared" si="22"/>
        <v>#REF!</v>
      </c>
      <c r="L159" s="87" t="e">
        <f t="shared" si="23"/>
        <v>#REF!</v>
      </c>
      <c r="M159" s="87" t="e">
        <f t="shared" si="24"/>
        <v>#REF!</v>
      </c>
      <c r="N159" s="28"/>
      <c r="O159" s="88"/>
      <c r="P159" s="89" t="e">
        <f>ROUND(ROUND(O159,2)*(1+'General Inputs'!K$17)*(1-U159)+'General Inputs'!#REF!,2)</f>
        <v>#REF!</v>
      </c>
      <c r="Q159" s="89" t="e">
        <f>ROUND(ROUND(P159,2)*(1+'General Inputs'!L$17)*(1-V159)+'General Inputs'!#REF!,2)</f>
        <v>#REF!</v>
      </c>
      <c r="R159" s="89" t="e">
        <f>ROUND(ROUND(Q159,2)*(1+'General Inputs'!M$17)*(1-W159)+'General Inputs'!#REF!,2)</f>
        <v>#REF!</v>
      </c>
      <c r="S159" s="89" t="e">
        <f>ROUND(ROUND(R159,2)*(1+'General Inputs'!N$17)*(1-X159)+'General Inputs'!#REF!,2)</f>
        <v>#REF!</v>
      </c>
      <c r="T159" s="90"/>
      <c r="U159" s="107">
        <f>IF($O159="",0,'General Inputs'!K$19)</f>
        <v>0</v>
      </c>
      <c r="V159" s="107">
        <f>IF($O159="",0,'General Inputs'!L$19)</f>
        <v>0</v>
      </c>
      <c r="W159" s="107">
        <f>IF($O159="",0,'General Inputs'!M$19)</f>
        <v>0</v>
      </c>
      <c r="X159" s="107">
        <f>IF($O159="",0,'General Inputs'!N$19)</f>
        <v>0</v>
      </c>
      <c r="Y159" s="26"/>
      <c r="Z159" s="26"/>
      <c r="AA159" s="26"/>
      <c r="AB159" s="26"/>
      <c r="AC159" s="26"/>
      <c r="AD159" s="26"/>
      <c r="AE159" s="26"/>
      <c r="AF159" s="107">
        <f>IF($O159="",0,'General Inputs'!U$19)</f>
        <v>0</v>
      </c>
      <c r="AG159" s="107">
        <f>IF($O159="",0,'General Inputs'!V$19)</f>
        <v>0</v>
      </c>
      <c r="AH159" s="107">
        <f>IF($O159="",0,'General Inputs'!W$19)</f>
        <v>0</v>
      </c>
      <c r="AI159" s="107">
        <f>IF($O159="",0,'General Inputs'!X$19)</f>
        <v>0</v>
      </c>
      <c r="AJ159" s="26"/>
      <c r="AK159" s="26"/>
      <c r="AL159" s="26"/>
      <c r="AM159" s="26"/>
      <c r="AN159" s="26"/>
      <c r="AO159" s="26"/>
      <c r="AP159" s="26"/>
    </row>
    <row r="160" spans="1:42" hidden="1" outlineLevel="1" x14ac:dyDescent="0.2">
      <c r="A160" s="26"/>
      <c r="B160" s="26"/>
      <c r="C160" s="86"/>
      <c r="D160" s="86"/>
      <c r="E160" s="43" t="s">
        <v>52</v>
      </c>
      <c r="F160" s="43"/>
      <c r="G160" s="50"/>
      <c r="H160" s="28"/>
      <c r="I160" s="87">
        <f t="shared" si="20"/>
        <v>0</v>
      </c>
      <c r="J160" s="87" t="e">
        <f t="shared" si="21"/>
        <v>#REF!</v>
      </c>
      <c r="K160" s="87" t="e">
        <f t="shared" si="22"/>
        <v>#REF!</v>
      </c>
      <c r="L160" s="87" t="e">
        <f t="shared" si="23"/>
        <v>#REF!</v>
      </c>
      <c r="M160" s="87" t="e">
        <f t="shared" si="24"/>
        <v>#REF!</v>
      </c>
      <c r="N160" s="28"/>
      <c r="O160" s="88"/>
      <c r="P160" s="89" t="e">
        <f>ROUND(ROUND(O160,2)*(1+'General Inputs'!K$17)*(1-U160)+'General Inputs'!#REF!,2)</f>
        <v>#REF!</v>
      </c>
      <c r="Q160" s="89" t="e">
        <f>ROUND(ROUND(P160,2)*(1+'General Inputs'!L$17)*(1-V160)+'General Inputs'!#REF!,2)</f>
        <v>#REF!</v>
      </c>
      <c r="R160" s="89" t="e">
        <f>ROUND(ROUND(Q160,2)*(1+'General Inputs'!M$17)*(1-W160)+'General Inputs'!#REF!,2)</f>
        <v>#REF!</v>
      </c>
      <c r="S160" s="89" t="e">
        <f>ROUND(ROUND(R160,2)*(1+'General Inputs'!N$17)*(1-X160)+'General Inputs'!#REF!,2)</f>
        <v>#REF!</v>
      </c>
      <c r="T160" s="90"/>
      <c r="U160" s="107">
        <f>IF($O160="",0,'General Inputs'!K$19)</f>
        <v>0</v>
      </c>
      <c r="V160" s="107">
        <f>IF($O160="",0,'General Inputs'!L$19)</f>
        <v>0</v>
      </c>
      <c r="W160" s="107">
        <f>IF($O160="",0,'General Inputs'!M$19)</f>
        <v>0</v>
      </c>
      <c r="X160" s="107">
        <f>IF($O160="",0,'General Inputs'!N$19)</f>
        <v>0</v>
      </c>
      <c r="Y160" s="26"/>
      <c r="Z160" s="26"/>
      <c r="AA160" s="26"/>
      <c r="AB160" s="26"/>
      <c r="AC160" s="26"/>
      <c r="AD160" s="26"/>
      <c r="AE160" s="26"/>
      <c r="AF160" s="107">
        <f>IF($O160="",0,'General Inputs'!U$19)</f>
        <v>0</v>
      </c>
      <c r="AG160" s="107">
        <f>IF($O160="",0,'General Inputs'!V$19)</f>
        <v>0</v>
      </c>
      <c r="AH160" s="107">
        <f>IF($O160="",0,'General Inputs'!W$19)</f>
        <v>0</v>
      </c>
      <c r="AI160" s="107">
        <f>IF($O160="",0,'General Inputs'!X$19)</f>
        <v>0</v>
      </c>
      <c r="AJ160" s="26"/>
      <c r="AK160" s="26"/>
      <c r="AL160" s="26"/>
      <c r="AM160" s="26"/>
      <c r="AN160" s="26"/>
      <c r="AO160" s="26"/>
      <c r="AP160" s="26"/>
    </row>
    <row r="161" spans="1:42" hidden="1" outlineLevel="1" x14ac:dyDescent="0.2">
      <c r="A161" s="26"/>
      <c r="B161" s="26"/>
      <c r="C161" s="86"/>
      <c r="D161" s="86"/>
      <c r="E161" s="43" t="s">
        <v>52</v>
      </c>
      <c r="F161" s="43"/>
      <c r="G161" s="50"/>
      <c r="H161" s="28"/>
      <c r="I161" s="87">
        <f t="shared" si="20"/>
        <v>0</v>
      </c>
      <c r="J161" s="87" t="e">
        <f t="shared" si="21"/>
        <v>#REF!</v>
      </c>
      <c r="K161" s="87" t="e">
        <f t="shared" si="22"/>
        <v>#REF!</v>
      </c>
      <c r="L161" s="87" t="e">
        <f t="shared" si="23"/>
        <v>#REF!</v>
      </c>
      <c r="M161" s="87" t="e">
        <f t="shared" si="24"/>
        <v>#REF!</v>
      </c>
      <c r="N161" s="28"/>
      <c r="O161" s="88"/>
      <c r="P161" s="89" t="e">
        <f>ROUND(ROUND(O161,2)*(1+'General Inputs'!K$17)*(1-U161)+'General Inputs'!#REF!,2)</f>
        <v>#REF!</v>
      </c>
      <c r="Q161" s="89" t="e">
        <f>ROUND(ROUND(P161,2)*(1+'General Inputs'!L$17)*(1-V161)+'General Inputs'!#REF!,2)</f>
        <v>#REF!</v>
      </c>
      <c r="R161" s="89" t="e">
        <f>ROUND(ROUND(Q161,2)*(1+'General Inputs'!M$17)*(1-W161)+'General Inputs'!#REF!,2)</f>
        <v>#REF!</v>
      </c>
      <c r="S161" s="89" t="e">
        <f>ROUND(ROUND(R161,2)*(1+'General Inputs'!N$17)*(1-X161)+'General Inputs'!#REF!,2)</f>
        <v>#REF!</v>
      </c>
      <c r="T161" s="90"/>
      <c r="U161" s="107">
        <f>IF($O161="",0,'General Inputs'!K$19)</f>
        <v>0</v>
      </c>
      <c r="V161" s="107">
        <f>IF($O161="",0,'General Inputs'!L$19)</f>
        <v>0</v>
      </c>
      <c r="W161" s="107">
        <f>IF($O161="",0,'General Inputs'!M$19)</f>
        <v>0</v>
      </c>
      <c r="X161" s="107">
        <f>IF($O161="",0,'General Inputs'!N$19)</f>
        <v>0</v>
      </c>
      <c r="Y161" s="26"/>
      <c r="Z161" s="26"/>
      <c r="AA161" s="26"/>
      <c r="AB161" s="26"/>
      <c r="AC161" s="26"/>
      <c r="AD161" s="26"/>
      <c r="AE161" s="26"/>
      <c r="AF161" s="107">
        <f>IF($O161="",0,'General Inputs'!U$19)</f>
        <v>0</v>
      </c>
      <c r="AG161" s="107">
        <f>IF($O161="",0,'General Inputs'!V$19)</f>
        <v>0</v>
      </c>
      <c r="AH161" s="107">
        <f>IF($O161="",0,'General Inputs'!W$19)</f>
        <v>0</v>
      </c>
      <c r="AI161" s="107">
        <f>IF($O161="",0,'General Inputs'!X$19)</f>
        <v>0</v>
      </c>
      <c r="AJ161" s="26"/>
      <c r="AK161" s="26"/>
      <c r="AL161" s="26"/>
      <c r="AM161" s="26"/>
      <c r="AN161" s="26"/>
      <c r="AO161" s="26"/>
      <c r="AP161" s="26"/>
    </row>
    <row r="162" spans="1:42" hidden="1" outlineLevel="1" x14ac:dyDescent="0.2">
      <c r="A162" s="26"/>
      <c r="B162" s="26"/>
      <c r="C162" s="86"/>
      <c r="D162" s="86"/>
      <c r="E162" s="43" t="s">
        <v>52</v>
      </c>
      <c r="F162" s="43"/>
      <c r="G162" s="50"/>
      <c r="H162" s="28"/>
      <c r="I162" s="87">
        <f t="shared" si="20"/>
        <v>0</v>
      </c>
      <c r="J162" s="87" t="e">
        <f t="shared" si="21"/>
        <v>#REF!</v>
      </c>
      <c r="K162" s="87" t="e">
        <f t="shared" si="22"/>
        <v>#REF!</v>
      </c>
      <c r="L162" s="87" t="e">
        <f t="shared" si="23"/>
        <v>#REF!</v>
      </c>
      <c r="M162" s="87" t="e">
        <f t="shared" si="24"/>
        <v>#REF!</v>
      </c>
      <c r="N162" s="28"/>
      <c r="O162" s="88"/>
      <c r="P162" s="89" t="e">
        <f>ROUND(ROUND(O162,2)*(1+'General Inputs'!K$17)*(1-U162)+'General Inputs'!#REF!,2)</f>
        <v>#REF!</v>
      </c>
      <c r="Q162" s="89" t="e">
        <f>ROUND(ROUND(P162,2)*(1+'General Inputs'!L$17)*(1-V162)+'General Inputs'!#REF!,2)</f>
        <v>#REF!</v>
      </c>
      <c r="R162" s="89" t="e">
        <f>ROUND(ROUND(Q162,2)*(1+'General Inputs'!M$17)*(1-W162)+'General Inputs'!#REF!,2)</f>
        <v>#REF!</v>
      </c>
      <c r="S162" s="89" t="e">
        <f>ROUND(ROUND(R162,2)*(1+'General Inputs'!N$17)*(1-X162)+'General Inputs'!#REF!,2)</f>
        <v>#REF!</v>
      </c>
      <c r="T162" s="90"/>
      <c r="U162" s="107">
        <f>IF($O162="",0,'General Inputs'!K$19)</f>
        <v>0</v>
      </c>
      <c r="V162" s="107">
        <f>IF($O162="",0,'General Inputs'!L$19)</f>
        <v>0</v>
      </c>
      <c r="W162" s="107">
        <f>IF($O162="",0,'General Inputs'!M$19)</f>
        <v>0</v>
      </c>
      <c r="X162" s="107">
        <f>IF($O162="",0,'General Inputs'!N$19)</f>
        <v>0</v>
      </c>
      <c r="Y162" s="26"/>
      <c r="Z162" s="26"/>
      <c r="AA162" s="26"/>
      <c r="AB162" s="26"/>
      <c r="AC162" s="26"/>
      <c r="AD162" s="26"/>
      <c r="AE162" s="26"/>
      <c r="AF162" s="107">
        <f>IF($O162="",0,'General Inputs'!U$19)</f>
        <v>0</v>
      </c>
      <c r="AG162" s="107">
        <f>IF($O162="",0,'General Inputs'!V$19)</f>
        <v>0</v>
      </c>
      <c r="AH162" s="107">
        <f>IF($O162="",0,'General Inputs'!W$19)</f>
        <v>0</v>
      </c>
      <c r="AI162" s="107">
        <f>IF($O162="",0,'General Inputs'!X$19)</f>
        <v>0</v>
      </c>
      <c r="AJ162" s="26"/>
      <c r="AK162" s="26"/>
      <c r="AL162" s="26"/>
      <c r="AM162" s="26"/>
      <c r="AN162" s="26"/>
      <c r="AO162" s="26"/>
      <c r="AP162" s="26"/>
    </row>
    <row r="163" spans="1:42" hidden="1" outlineLevel="1" x14ac:dyDescent="0.2">
      <c r="A163" s="26"/>
      <c r="B163" s="26"/>
      <c r="C163" s="86"/>
      <c r="D163" s="86"/>
      <c r="E163" s="43" t="s">
        <v>52</v>
      </c>
      <c r="F163" s="43"/>
      <c r="G163" s="50"/>
      <c r="H163" s="28"/>
      <c r="I163" s="87">
        <f t="shared" si="20"/>
        <v>0</v>
      </c>
      <c r="J163" s="87" t="e">
        <f t="shared" si="21"/>
        <v>#REF!</v>
      </c>
      <c r="K163" s="87" t="e">
        <f t="shared" si="22"/>
        <v>#REF!</v>
      </c>
      <c r="L163" s="87" t="e">
        <f t="shared" si="23"/>
        <v>#REF!</v>
      </c>
      <c r="M163" s="87" t="e">
        <f t="shared" si="24"/>
        <v>#REF!</v>
      </c>
      <c r="N163" s="28"/>
      <c r="O163" s="88"/>
      <c r="P163" s="89" t="e">
        <f>ROUND(ROUND(O163,2)*(1+'General Inputs'!K$17)*(1-U163)+'General Inputs'!#REF!,2)</f>
        <v>#REF!</v>
      </c>
      <c r="Q163" s="89" t="e">
        <f>ROUND(ROUND(P163,2)*(1+'General Inputs'!L$17)*(1-V163)+'General Inputs'!#REF!,2)</f>
        <v>#REF!</v>
      </c>
      <c r="R163" s="89" t="e">
        <f>ROUND(ROUND(Q163,2)*(1+'General Inputs'!M$17)*(1-W163)+'General Inputs'!#REF!,2)</f>
        <v>#REF!</v>
      </c>
      <c r="S163" s="89" t="e">
        <f>ROUND(ROUND(R163,2)*(1+'General Inputs'!N$17)*(1-X163)+'General Inputs'!#REF!,2)</f>
        <v>#REF!</v>
      </c>
      <c r="T163" s="90"/>
      <c r="U163" s="107">
        <f>IF($O163="",0,'General Inputs'!K$19)</f>
        <v>0</v>
      </c>
      <c r="V163" s="107">
        <f>IF($O163="",0,'General Inputs'!L$19)</f>
        <v>0</v>
      </c>
      <c r="W163" s="107">
        <f>IF($O163="",0,'General Inputs'!M$19)</f>
        <v>0</v>
      </c>
      <c r="X163" s="107">
        <f>IF($O163="",0,'General Inputs'!N$19)</f>
        <v>0</v>
      </c>
      <c r="Y163" s="26"/>
      <c r="Z163" s="26"/>
      <c r="AA163" s="26"/>
      <c r="AB163" s="26"/>
      <c r="AC163" s="26"/>
      <c r="AD163" s="26"/>
      <c r="AE163" s="26"/>
      <c r="AF163" s="107">
        <f>IF($O163="",0,'General Inputs'!U$19)</f>
        <v>0</v>
      </c>
      <c r="AG163" s="107">
        <f>IF($O163="",0,'General Inputs'!V$19)</f>
        <v>0</v>
      </c>
      <c r="AH163" s="107">
        <f>IF($O163="",0,'General Inputs'!W$19)</f>
        <v>0</v>
      </c>
      <c r="AI163" s="107">
        <f>IF($O163="",0,'General Inputs'!X$19)</f>
        <v>0</v>
      </c>
      <c r="AJ163" s="26"/>
      <c r="AK163" s="26"/>
      <c r="AL163" s="26"/>
      <c r="AM163" s="26"/>
      <c r="AN163" s="26"/>
      <c r="AO163" s="26"/>
      <c r="AP163" s="26"/>
    </row>
    <row r="164" spans="1:42" hidden="1" outlineLevel="1" x14ac:dyDescent="0.2">
      <c r="A164" s="26"/>
      <c r="B164" s="26"/>
      <c r="C164" s="86"/>
      <c r="D164" s="86"/>
      <c r="E164" s="43" t="s">
        <v>52</v>
      </c>
      <c r="F164" s="43"/>
      <c r="G164" s="50"/>
      <c r="H164" s="28"/>
      <c r="I164" s="87">
        <f t="shared" si="20"/>
        <v>0</v>
      </c>
      <c r="J164" s="87" t="e">
        <f t="shared" si="21"/>
        <v>#REF!</v>
      </c>
      <c r="K164" s="87" t="e">
        <f t="shared" si="22"/>
        <v>#REF!</v>
      </c>
      <c r="L164" s="87" t="e">
        <f t="shared" si="23"/>
        <v>#REF!</v>
      </c>
      <c r="M164" s="87" t="e">
        <f t="shared" si="24"/>
        <v>#REF!</v>
      </c>
      <c r="N164" s="28"/>
      <c r="O164" s="88"/>
      <c r="P164" s="89" t="e">
        <f>ROUND(ROUND(O164,2)*(1+'General Inputs'!K$17)*(1-U164)+'General Inputs'!#REF!,2)</f>
        <v>#REF!</v>
      </c>
      <c r="Q164" s="89" t="e">
        <f>ROUND(ROUND(P164,2)*(1+'General Inputs'!L$17)*(1-V164)+'General Inputs'!#REF!,2)</f>
        <v>#REF!</v>
      </c>
      <c r="R164" s="89" t="e">
        <f>ROUND(ROUND(Q164,2)*(1+'General Inputs'!M$17)*(1-W164)+'General Inputs'!#REF!,2)</f>
        <v>#REF!</v>
      </c>
      <c r="S164" s="89" t="e">
        <f>ROUND(ROUND(R164,2)*(1+'General Inputs'!N$17)*(1-X164)+'General Inputs'!#REF!,2)</f>
        <v>#REF!</v>
      </c>
      <c r="T164" s="90"/>
      <c r="U164" s="107">
        <f>IF($O164="",0,'General Inputs'!K$19)</f>
        <v>0</v>
      </c>
      <c r="V164" s="107">
        <f>IF($O164="",0,'General Inputs'!L$19)</f>
        <v>0</v>
      </c>
      <c r="W164" s="107">
        <f>IF($O164="",0,'General Inputs'!M$19)</f>
        <v>0</v>
      </c>
      <c r="X164" s="107">
        <f>IF($O164="",0,'General Inputs'!N$19)</f>
        <v>0</v>
      </c>
      <c r="Y164" s="26"/>
      <c r="Z164" s="26"/>
      <c r="AA164" s="26"/>
      <c r="AB164" s="26"/>
      <c r="AC164" s="26"/>
      <c r="AD164" s="26"/>
      <c r="AE164" s="26"/>
      <c r="AF164" s="107">
        <f>IF($O164="",0,'General Inputs'!U$19)</f>
        <v>0</v>
      </c>
      <c r="AG164" s="107">
        <f>IF($O164="",0,'General Inputs'!V$19)</f>
        <v>0</v>
      </c>
      <c r="AH164" s="107">
        <f>IF($O164="",0,'General Inputs'!W$19)</f>
        <v>0</v>
      </c>
      <c r="AI164" s="107">
        <f>IF($O164="",0,'General Inputs'!X$19)</f>
        <v>0</v>
      </c>
      <c r="AJ164" s="26"/>
      <c r="AK164" s="26"/>
      <c r="AL164" s="26"/>
      <c r="AM164" s="26"/>
      <c r="AN164" s="26"/>
      <c r="AO164" s="26"/>
      <c r="AP164" s="26"/>
    </row>
    <row r="165" spans="1:42" hidden="1" outlineLevel="1" x14ac:dyDescent="0.2">
      <c r="A165" s="26"/>
      <c r="B165" s="26"/>
      <c r="C165" s="86"/>
      <c r="D165" s="86"/>
      <c r="E165" s="43" t="s">
        <v>52</v>
      </c>
      <c r="F165" s="43"/>
      <c r="G165" s="50"/>
      <c r="H165" s="28"/>
      <c r="I165" s="87">
        <f t="shared" si="20"/>
        <v>0</v>
      </c>
      <c r="J165" s="87" t="e">
        <f t="shared" si="21"/>
        <v>#REF!</v>
      </c>
      <c r="K165" s="87" t="e">
        <f t="shared" si="22"/>
        <v>#REF!</v>
      </c>
      <c r="L165" s="87" t="e">
        <f t="shared" si="23"/>
        <v>#REF!</v>
      </c>
      <c r="M165" s="87" t="e">
        <f t="shared" si="24"/>
        <v>#REF!</v>
      </c>
      <c r="N165" s="28"/>
      <c r="O165" s="88"/>
      <c r="P165" s="89" t="e">
        <f>ROUND(ROUND(O165,2)*(1+'General Inputs'!K$17)*(1-U165)+'General Inputs'!#REF!,2)</f>
        <v>#REF!</v>
      </c>
      <c r="Q165" s="89" t="e">
        <f>ROUND(ROUND(P165,2)*(1+'General Inputs'!L$17)*(1-V165)+'General Inputs'!#REF!,2)</f>
        <v>#REF!</v>
      </c>
      <c r="R165" s="89" t="e">
        <f>ROUND(ROUND(Q165,2)*(1+'General Inputs'!M$17)*(1-W165)+'General Inputs'!#REF!,2)</f>
        <v>#REF!</v>
      </c>
      <c r="S165" s="89" t="e">
        <f>ROUND(ROUND(R165,2)*(1+'General Inputs'!N$17)*(1-X165)+'General Inputs'!#REF!,2)</f>
        <v>#REF!</v>
      </c>
      <c r="T165" s="90"/>
      <c r="U165" s="107">
        <f>IF($O165="",0,'General Inputs'!K$19)</f>
        <v>0</v>
      </c>
      <c r="V165" s="107">
        <f>IF($O165="",0,'General Inputs'!L$19)</f>
        <v>0</v>
      </c>
      <c r="W165" s="107">
        <f>IF($O165="",0,'General Inputs'!M$19)</f>
        <v>0</v>
      </c>
      <c r="X165" s="107">
        <f>IF($O165="",0,'General Inputs'!N$19)</f>
        <v>0</v>
      </c>
      <c r="Y165" s="26"/>
      <c r="Z165" s="26"/>
      <c r="AA165" s="26"/>
      <c r="AB165" s="26"/>
      <c r="AC165" s="26"/>
      <c r="AD165" s="26"/>
      <c r="AE165" s="26"/>
      <c r="AF165" s="107">
        <f>IF($O165="",0,'General Inputs'!U$19)</f>
        <v>0</v>
      </c>
      <c r="AG165" s="107">
        <f>IF($O165="",0,'General Inputs'!V$19)</f>
        <v>0</v>
      </c>
      <c r="AH165" s="107">
        <f>IF($O165="",0,'General Inputs'!W$19)</f>
        <v>0</v>
      </c>
      <c r="AI165" s="107">
        <f>IF($O165="",0,'General Inputs'!X$19)</f>
        <v>0</v>
      </c>
      <c r="AJ165" s="26"/>
      <c r="AK165" s="26"/>
      <c r="AL165" s="26"/>
      <c r="AM165" s="26"/>
      <c r="AN165" s="26"/>
      <c r="AO165" s="26"/>
      <c r="AP165" s="26"/>
    </row>
    <row r="166" spans="1:42" hidden="1" outlineLevel="1" x14ac:dyDescent="0.2">
      <c r="A166" s="26"/>
      <c r="B166" s="26"/>
      <c r="C166" s="86"/>
      <c r="D166" s="86"/>
      <c r="E166" s="43" t="s">
        <v>52</v>
      </c>
      <c r="F166" s="43"/>
      <c r="G166" s="50"/>
      <c r="H166" s="28"/>
      <c r="I166" s="87">
        <f t="shared" si="20"/>
        <v>0</v>
      </c>
      <c r="J166" s="87" t="e">
        <f t="shared" si="21"/>
        <v>#REF!</v>
      </c>
      <c r="K166" s="87" t="e">
        <f t="shared" si="22"/>
        <v>#REF!</v>
      </c>
      <c r="L166" s="87" t="e">
        <f t="shared" si="23"/>
        <v>#REF!</v>
      </c>
      <c r="M166" s="87" t="e">
        <f t="shared" si="24"/>
        <v>#REF!</v>
      </c>
      <c r="N166" s="28"/>
      <c r="O166" s="88"/>
      <c r="P166" s="89" t="e">
        <f>ROUND(ROUND(O166,2)*(1+'General Inputs'!K$17)*(1-U166)+'General Inputs'!#REF!,2)</f>
        <v>#REF!</v>
      </c>
      <c r="Q166" s="89" t="e">
        <f>ROUND(ROUND(P166,2)*(1+'General Inputs'!L$17)*(1-V166)+'General Inputs'!#REF!,2)</f>
        <v>#REF!</v>
      </c>
      <c r="R166" s="89" t="e">
        <f>ROUND(ROUND(Q166,2)*(1+'General Inputs'!M$17)*(1-W166)+'General Inputs'!#REF!,2)</f>
        <v>#REF!</v>
      </c>
      <c r="S166" s="89" t="e">
        <f>ROUND(ROUND(R166,2)*(1+'General Inputs'!N$17)*(1-X166)+'General Inputs'!#REF!,2)</f>
        <v>#REF!</v>
      </c>
      <c r="T166" s="90"/>
      <c r="U166" s="107">
        <f>IF($O166="",0,'General Inputs'!K$19)</f>
        <v>0</v>
      </c>
      <c r="V166" s="107">
        <f>IF($O166="",0,'General Inputs'!L$19)</f>
        <v>0</v>
      </c>
      <c r="W166" s="107">
        <f>IF($O166="",0,'General Inputs'!M$19)</f>
        <v>0</v>
      </c>
      <c r="X166" s="107">
        <f>IF($O166="",0,'General Inputs'!N$19)</f>
        <v>0</v>
      </c>
      <c r="Y166" s="26"/>
      <c r="Z166" s="26"/>
      <c r="AA166" s="26"/>
      <c r="AB166" s="26"/>
      <c r="AC166" s="26"/>
      <c r="AD166" s="26"/>
      <c r="AE166" s="26"/>
      <c r="AF166" s="107">
        <f>IF($O166="",0,'General Inputs'!U$19)</f>
        <v>0</v>
      </c>
      <c r="AG166" s="107">
        <f>IF($O166="",0,'General Inputs'!V$19)</f>
        <v>0</v>
      </c>
      <c r="AH166" s="107">
        <f>IF($O166="",0,'General Inputs'!W$19)</f>
        <v>0</v>
      </c>
      <c r="AI166" s="107">
        <f>IF($O166="",0,'General Inputs'!X$19)</f>
        <v>0</v>
      </c>
      <c r="AJ166" s="26"/>
      <c r="AK166" s="26"/>
      <c r="AL166" s="26"/>
      <c r="AM166" s="26"/>
      <c r="AN166" s="26"/>
      <c r="AO166" s="26"/>
      <c r="AP166" s="26"/>
    </row>
    <row r="167" spans="1:42" hidden="1" outlineLevel="1" x14ac:dyDescent="0.2">
      <c r="A167" s="26"/>
      <c r="B167" s="26"/>
      <c r="C167" s="86"/>
      <c r="D167" s="86"/>
      <c r="E167" s="43" t="s">
        <v>52</v>
      </c>
      <c r="F167" s="43"/>
      <c r="G167" s="50"/>
      <c r="H167" s="28"/>
      <c r="I167" s="87">
        <f t="shared" si="20"/>
        <v>0</v>
      </c>
      <c r="J167" s="87" t="e">
        <f t="shared" si="21"/>
        <v>#REF!</v>
      </c>
      <c r="K167" s="87" t="e">
        <f t="shared" si="22"/>
        <v>#REF!</v>
      </c>
      <c r="L167" s="87" t="e">
        <f t="shared" si="23"/>
        <v>#REF!</v>
      </c>
      <c r="M167" s="87" t="e">
        <f t="shared" si="24"/>
        <v>#REF!</v>
      </c>
      <c r="N167" s="28"/>
      <c r="O167" s="88"/>
      <c r="P167" s="89" t="e">
        <f>ROUND(ROUND(O167,2)*(1+'General Inputs'!K$17)*(1-U167)+'General Inputs'!#REF!,2)</f>
        <v>#REF!</v>
      </c>
      <c r="Q167" s="89" t="e">
        <f>ROUND(ROUND(P167,2)*(1+'General Inputs'!L$17)*(1-V167)+'General Inputs'!#REF!,2)</f>
        <v>#REF!</v>
      </c>
      <c r="R167" s="89" t="e">
        <f>ROUND(ROUND(Q167,2)*(1+'General Inputs'!M$17)*(1-W167)+'General Inputs'!#REF!,2)</f>
        <v>#REF!</v>
      </c>
      <c r="S167" s="89" t="e">
        <f>ROUND(ROUND(R167,2)*(1+'General Inputs'!N$17)*(1-X167)+'General Inputs'!#REF!,2)</f>
        <v>#REF!</v>
      </c>
      <c r="T167" s="90"/>
      <c r="U167" s="107">
        <f>IF($O167="",0,'General Inputs'!K$19)</f>
        <v>0</v>
      </c>
      <c r="V167" s="107">
        <f>IF($O167="",0,'General Inputs'!L$19)</f>
        <v>0</v>
      </c>
      <c r="W167" s="107">
        <f>IF($O167="",0,'General Inputs'!M$19)</f>
        <v>0</v>
      </c>
      <c r="X167" s="107">
        <f>IF($O167="",0,'General Inputs'!N$19)</f>
        <v>0</v>
      </c>
      <c r="Y167" s="26"/>
      <c r="Z167" s="26"/>
      <c r="AA167" s="26"/>
      <c r="AB167" s="26"/>
      <c r="AC167" s="26"/>
      <c r="AD167" s="26"/>
      <c r="AE167" s="26"/>
      <c r="AF167" s="107">
        <f>IF($O167="",0,'General Inputs'!U$19)</f>
        <v>0</v>
      </c>
      <c r="AG167" s="107">
        <f>IF($O167="",0,'General Inputs'!V$19)</f>
        <v>0</v>
      </c>
      <c r="AH167" s="107">
        <f>IF($O167="",0,'General Inputs'!W$19)</f>
        <v>0</v>
      </c>
      <c r="AI167" s="107">
        <f>IF($O167="",0,'General Inputs'!X$19)</f>
        <v>0</v>
      </c>
      <c r="AJ167" s="26"/>
      <c r="AK167" s="26"/>
      <c r="AL167" s="26"/>
      <c r="AM167" s="26"/>
      <c r="AN167" s="26"/>
      <c r="AO167" s="26"/>
      <c r="AP167" s="26"/>
    </row>
    <row r="168" spans="1:42" hidden="1" outlineLevel="1" x14ac:dyDescent="0.2">
      <c r="A168" s="26"/>
      <c r="B168" s="26"/>
      <c r="C168" s="86"/>
      <c r="D168" s="86"/>
      <c r="E168" s="43" t="s">
        <v>52</v>
      </c>
      <c r="F168" s="43"/>
      <c r="G168" s="50"/>
      <c r="H168" s="28"/>
      <c r="I168" s="87">
        <f t="shared" si="20"/>
        <v>0</v>
      </c>
      <c r="J168" s="87" t="e">
        <f t="shared" si="21"/>
        <v>#REF!</v>
      </c>
      <c r="K168" s="87" t="e">
        <f t="shared" si="22"/>
        <v>#REF!</v>
      </c>
      <c r="L168" s="87" t="e">
        <f t="shared" si="23"/>
        <v>#REF!</v>
      </c>
      <c r="M168" s="87" t="e">
        <f t="shared" si="24"/>
        <v>#REF!</v>
      </c>
      <c r="N168" s="28"/>
      <c r="O168" s="88"/>
      <c r="P168" s="89" t="e">
        <f>ROUND(ROUND(O168,2)*(1+'General Inputs'!K$17)*(1-U168)+'General Inputs'!#REF!,2)</f>
        <v>#REF!</v>
      </c>
      <c r="Q168" s="89" t="e">
        <f>ROUND(ROUND(P168,2)*(1+'General Inputs'!L$17)*(1-V168)+'General Inputs'!#REF!,2)</f>
        <v>#REF!</v>
      </c>
      <c r="R168" s="89" t="e">
        <f>ROUND(ROUND(Q168,2)*(1+'General Inputs'!M$17)*(1-W168)+'General Inputs'!#REF!,2)</f>
        <v>#REF!</v>
      </c>
      <c r="S168" s="89" t="e">
        <f>ROUND(ROUND(R168,2)*(1+'General Inputs'!N$17)*(1-X168)+'General Inputs'!#REF!,2)</f>
        <v>#REF!</v>
      </c>
      <c r="T168" s="90"/>
      <c r="U168" s="107">
        <f>IF($O168="",0,'General Inputs'!K$19)</f>
        <v>0</v>
      </c>
      <c r="V168" s="107">
        <f>IF($O168="",0,'General Inputs'!L$19)</f>
        <v>0</v>
      </c>
      <c r="W168" s="107">
        <f>IF($O168="",0,'General Inputs'!M$19)</f>
        <v>0</v>
      </c>
      <c r="X168" s="107">
        <f>IF($O168="",0,'General Inputs'!N$19)</f>
        <v>0</v>
      </c>
      <c r="Y168" s="26"/>
      <c r="Z168" s="26"/>
      <c r="AA168" s="26"/>
      <c r="AB168" s="26"/>
      <c r="AC168" s="26"/>
      <c r="AD168" s="26"/>
      <c r="AE168" s="26"/>
      <c r="AF168" s="107">
        <f>IF($O168="",0,'General Inputs'!U$19)</f>
        <v>0</v>
      </c>
      <c r="AG168" s="107">
        <f>IF($O168="",0,'General Inputs'!V$19)</f>
        <v>0</v>
      </c>
      <c r="AH168" s="107">
        <f>IF($O168="",0,'General Inputs'!W$19)</f>
        <v>0</v>
      </c>
      <c r="AI168" s="107">
        <f>IF($O168="",0,'General Inputs'!X$19)</f>
        <v>0</v>
      </c>
      <c r="AJ168" s="26"/>
      <c r="AK168" s="26"/>
      <c r="AL168" s="26"/>
      <c r="AM168" s="26"/>
      <c r="AN168" s="26"/>
      <c r="AO168" s="26"/>
      <c r="AP168" s="26"/>
    </row>
    <row r="169" spans="1:42" hidden="1" outlineLevel="1" x14ac:dyDescent="0.2">
      <c r="A169" s="26"/>
      <c r="B169" s="26"/>
      <c r="C169" s="86"/>
      <c r="D169" s="86"/>
      <c r="E169" s="43" t="s">
        <v>52</v>
      </c>
      <c r="F169" s="43"/>
      <c r="G169" s="50"/>
      <c r="H169" s="28"/>
      <c r="I169" s="87">
        <f t="shared" si="20"/>
        <v>0</v>
      </c>
      <c r="J169" s="87" t="e">
        <f t="shared" si="21"/>
        <v>#REF!</v>
      </c>
      <c r="K169" s="87" t="e">
        <f t="shared" si="22"/>
        <v>#REF!</v>
      </c>
      <c r="L169" s="87" t="e">
        <f t="shared" si="23"/>
        <v>#REF!</v>
      </c>
      <c r="M169" s="87" t="e">
        <f t="shared" si="24"/>
        <v>#REF!</v>
      </c>
      <c r="N169" s="28"/>
      <c r="O169" s="88"/>
      <c r="P169" s="89" t="e">
        <f>ROUND(ROUND(O169,2)*(1+'General Inputs'!K$17)*(1-U169)+'General Inputs'!#REF!,2)</f>
        <v>#REF!</v>
      </c>
      <c r="Q169" s="89" t="e">
        <f>ROUND(ROUND(P169,2)*(1+'General Inputs'!L$17)*(1-V169)+'General Inputs'!#REF!,2)</f>
        <v>#REF!</v>
      </c>
      <c r="R169" s="89" t="e">
        <f>ROUND(ROUND(Q169,2)*(1+'General Inputs'!M$17)*(1-W169)+'General Inputs'!#REF!,2)</f>
        <v>#REF!</v>
      </c>
      <c r="S169" s="89" t="e">
        <f>ROUND(ROUND(R169,2)*(1+'General Inputs'!N$17)*(1-X169)+'General Inputs'!#REF!,2)</f>
        <v>#REF!</v>
      </c>
      <c r="T169" s="90"/>
      <c r="U169" s="107">
        <f>IF($O169="",0,'General Inputs'!K$19)</f>
        <v>0</v>
      </c>
      <c r="V169" s="107">
        <f>IF($O169="",0,'General Inputs'!L$19)</f>
        <v>0</v>
      </c>
      <c r="W169" s="107">
        <f>IF($O169="",0,'General Inputs'!M$19)</f>
        <v>0</v>
      </c>
      <c r="X169" s="107">
        <f>IF($O169="",0,'General Inputs'!N$19)</f>
        <v>0</v>
      </c>
      <c r="Y169" s="26"/>
      <c r="Z169" s="26"/>
      <c r="AA169" s="26"/>
      <c r="AB169" s="26"/>
      <c r="AC169" s="26"/>
      <c r="AD169" s="26"/>
      <c r="AE169" s="26"/>
      <c r="AF169" s="107">
        <f>IF($O169="",0,'General Inputs'!U$19)</f>
        <v>0</v>
      </c>
      <c r="AG169" s="107">
        <f>IF($O169="",0,'General Inputs'!V$19)</f>
        <v>0</v>
      </c>
      <c r="AH169" s="107">
        <f>IF($O169="",0,'General Inputs'!W$19)</f>
        <v>0</v>
      </c>
      <c r="AI169" s="107">
        <f>IF($O169="",0,'General Inputs'!X$19)</f>
        <v>0</v>
      </c>
      <c r="AJ169" s="26"/>
      <c r="AK169" s="26"/>
      <c r="AL169" s="26"/>
      <c r="AM169" s="26"/>
      <c r="AN169" s="26"/>
      <c r="AO169" s="26"/>
      <c r="AP169" s="26"/>
    </row>
    <row r="170" spans="1:42" hidden="1" outlineLevel="1" x14ac:dyDescent="0.2">
      <c r="A170" s="26"/>
      <c r="B170" s="26"/>
      <c r="C170" s="86"/>
      <c r="D170" s="86"/>
      <c r="E170" s="43" t="s">
        <v>52</v>
      </c>
      <c r="F170" s="43"/>
      <c r="G170" s="50"/>
      <c r="H170" s="28"/>
      <c r="I170" s="87">
        <f t="shared" si="20"/>
        <v>0</v>
      </c>
      <c r="J170" s="87" t="e">
        <f t="shared" si="21"/>
        <v>#REF!</v>
      </c>
      <c r="K170" s="87" t="e">
        <f t="shared" si="22"/>
        <v>#REF!</v>
      </c>
      <c r="L170" s="87" t="e">
        <f t="shared" si="23"/>
        <v>#REF!</v>
      </c>
      <c r="M170" s="87" t="e">
        <f t="shared" si="24"/>
        <v>#REF!</v>
      </c>
      <c r="N170" s="28"/>
      <c r="O170" s="88"/>
      <c r="P170" s="89" t="e">
        <f>ROUND(ROUND(O170,2)*(1+'General Inputs'!K$17)*(1-U170)+'General Inputs'!#REF!,2)</f>
        <v>#REF!</v>
      </c>
      <c r="Q170" s="89" t="e">
        <f>ROUND(ROUND(P170,2)*(1+'General Inputs'!L$17)*(1-V170)+'General Inputs'!#REF!,2)</f>
        <v>#REF!</v>
      </c>
      <c r="R170" s="89" t="e">
        <f>ROUND(ROUND(Q170,2)*(1+'General Inputs'!M$17)*(1-W170)+'General Inputs'!#REF!,2)</f>
        <v>#REF!</v>
      </c>
      <c r="S170" s="89" t="e">
        <f>ROUND(ROUND(R170,2)*(1+'General Inputs'!N$17)*(1-X170)+'General Inputs'!#REF!,2)</f>
        <v>#REF!</v>
      </c>
      <c r="T170" s="90"/>
      <c r="U170" s="107">
        <f>IF($O170="",0,'General Inputs'!K$19)</f>
        <v>0</v>
      </c>
      <c r="V170" s="107">
        <f>IF($O170="",0,'General Inputs'!L$19)</f>
        <v>0</v>
      </c>
      <c r="W170" s="107">
        <f>IF($O170="",0,'General Inputs'!M$19)</f>
        <v>0</v>
      </c>
      <c r="X170" s="107">
        <f>IF($O170="",0,'General Inputs'!N$19)</f>
        <v>0</v>
      </c>
      <c r="Y170" s="26"/>
      <c r="Z170" s="26"/>
      <c r="AA170" s="26"/>
      <c r="AB170" s="26"/>
      <c r="AC170" s="26"/>
      <c r="AD170" s="26"/>
      <c r="AE170" s="26"/>
      <c r="AF170" s="107">
        <f>IF($O170="",0,'General Inputs'!U$19)</f>
        <v>0</v>
      </c>
      <c r="AG170" s="107">
        <f>IF($O170="",0,'General Inputs'!V$19)</f>
        <v>0</v>
      </c>
      <c r="AH170" s="107">
        <f>IF($O170="",0,'General Inputs'!W$19)</f>
        <v>0</v>
      </c>
      <c r="AI170" s="107">
        <f>IF($O170="",0,'General Inputs'!X$19)</f>
        <v>0</v>
      </c>
      <c r="AJ170" s="26"/>
      <c r="AK170" s="26"/>
      <c r="AL170" s="26"/>
      <c r="AM170" s="26"/>
      <c r="AN170" s="26"/>
      <c r="AO170" s="26"/>
      <c r="AP170" s="26"/>
    </row>
    <row r="171" spans="1:42" hidden="1" outlineLevel="1" x14ac:dyDescent="0.2">
      <c r="A171" s="26"/>
      <c r="B171" s="26"/>
      <c r="C171" s="86"/>
      <c r="D171" s="86"/>
      <c r="E171" s="43" t="s">
        <v>52</v>
      </c>
      <c r="F171" s="43"/>
      <c r="G171" s="50"/>
      <c r="H171" s="28"/>
      <c r="I171" s="87">
        <f t="shared" si="20"/>
        <v>0</v>
      </c>
      <c r="J171" s="87" t="e">
        <f t="shared" si="21"/>
        <v>#REF!</v>
      </c>
      <c r="K171" s="87" t="e">
        <f t="shared" si="22"/>
        <v>#REF!</v>
      </c>
      <c r="L171" s="87" t="e">
        <f t="shared" si="23"/>
        <v>#REF!</v>
      </c>
      <c r="M171" s="87" t="e">
        <f t="shared" si="24"/>
        <v>#REF!</v>
      </c>
      <c r="N171" s="28"/>
      <c r="O171" s="88"/>
      <c r="P171" s="89" t="e">
        <f>ROUND(ROUND(O171,2)*(1+'General Inputs'!K$17)*(1-U171)+'General Inputs'!#REF!,2)</f>
        <v>#REF!</v>
      </c>
      <c r="Q171" s="89" t="e">
        <f>ROUND(ROUND(P171,2)*(1+'General Inputs'!L$17)*(1-V171)+'General Inputs'!#REF!,2)</f>
        <v>#REF!</v>
      </c>
      <c r="R171" s="89" t="e">
        <f>ROUND(ROUND(Q171,2)*(1+'General Inputs'!M$17)*(1-W171)+'General Inputs'!#REF!,2)</f>
        <v>#REF!</v>
      </c>
      <c r="S171" s="89" t="e">
        <f>ROUND(ROUND(R171,2)*(1+'General Inputs'!N$17)*(1-X171)+'General Inputs'!#REF!,2)</f>
        <v>#REF!</v>
      </c>
      <c r="T171" s="90"/>
      <c r="U171" s="107">
        <f>IF($O171="",0,'General Inputs'!K$19)</f>
        <v>0</v>
      </c>
      <c r="V171" s="107">
        <f>IF($O171="",0,'General Inputs'!L$19)</f>
        <v>0</v>
      </c>
      <c r="W171" s="107">
        <f>IF($O171="",0,'General Inputs'!M$19)</f>
        <v>0</v>
      </c>
      <c r="X171" s="107">
        <f>IF($O171="",0,'General Inputs'!N$19)</f>
        <v>0</v>
      </c>
      <c r="Y171" s="26"/>
      <c r="Z171" s="26"/>
      <c r="AA171" s="26"/>
      <c r="AB171" s="26"/>
      <c r="AC171" s="26"/>
      <c r="AD171" s="26"/>
      <c r="AE171" s="26"/>
      <c r="AF171" s="107">
        <f>IF($O171="",0,'General Inputs'!U$19)</f>
        <v>0</v>
      </c>
      <c r="AG171" s="107">
        <f>IF($O171="",0,'General Inputs'!V$19)</f>
        <v>0</v>
      </c>
      <c r="AH171" s="107">
        <f>IF($O171="",0,'General Inputs'!W$19)</f>
        <v>0</v>
      </c>
      <c r="AI171" s="107">
        <f>IF($O171="",0,'General Inputs'!X$19)</f>
        <v>0</v>
      </c>
      <c r="AJ171" s="26"/>
      <c r="AK171" s="26"/>
      <c r="AL171" s="26"/>
      <c r="AM171" s="26"/>
      <c r="AN171" s="26"/>
      <c r="AO171" s="26"/>
      <c r="AP171" s="26"/>
    </row>
    <row r="172" spans="1:42" ht="10.5" hidden="1" outlineLevel="1" x14ac:dyDescent="0.25">
      <c r="A172" s="26"/>
      <c r="B172" s="26"/>
      <c r="C172" s="86"/>
      <c r="D172" s="86"/>
      <c r="E172" s="43" t="s">
        <v>52</v>
      </c>
      <c r="F172" s="43"/>
      <c r="G172" s="50"/>
      <c r="H172" s="28"/>
      <c r="I172" s="87">
        <f t="shared" si="20"/>
        <v>0</v>
      </c>
      <c r="J172" s="87" t="e">
        <f t="shared" si="21"/>
        <v>#REF!</v>
      </c>
      <c r="K172" s="87" t="e">
        <f t="shared" si="22"/>
        <v>#REF!</v>
      </c>
      <c r="L172" s="87" t="e">
        <f t="shared" si="23"/>
        <v>#REF!</v>
      </c>
      <c r="M172" s="87" t="e">
        <f t="shared" si="24"/>
        <v>#REF!</v>
      </c>
      <c r="N172" s="28"/>
      <c r="O172" s="88"/>
      <c r="P172" s="89" t="e">
        <f>ROUND(ROUND(O172,2)*(1+'General Inputs'!K$17)*(1-U172)+'General Inputs'!#REF!,2)</f>
        <v>#REF!</v>
      </c>
      <c r="Q172" s="89" t="e">
        <f>ROUND(ROUND(P172,2)*(1+'General Inputs'!L$17)*(1-V172)+'General Inputs'!#REF!,2)</f>
        <v>#REF!</v>
      </c>
      <c r="R172" s="89" t="e">
        <f>ROUND(ROUND(Q172,2)*(1+'General Inputs'!M$17)*(1-W172)+'General Inputs'!#REF!,2)</f>
        <v>#REF!</v>
      </c>
      <c r="S172" s="89" t="e">
        <f>ROUND(ROUND(R172,2)*(1+'General Inputs'!N$17)*(1-X172)+'General Inputs'!#REF!,2)</f>
        <v>#REF!</v>
      </c>
      <c r="T172" s="90"/>
      <c r="U172" s="107">
        <f>IF($O172="",0,'General Inputs'!K$19)</f>
        <v>0</v>
      </c>
      <c r="V172" s="107">
        <f>IF($O172="",0,'General Inputs'!L$19)</f>
        <v>0</v>
      </c>
      <c r="W172" s="107">
        <f>IF($O172="",0,'General Inputs'!M$19)</f>
        <v>0</v>
      </c>
      <c r="X172" s="107">
        <f>IF($O172="",0,'General Inputs'!N$19)</f>
        <v>0</v>
      </c>
      <c r="Y172" s="37"/>
      <c r="Z172" s="37"/>
      <c r="AA172" s="37"/>
      <c r="AB172" s="37"/>
      <c r="AC172" s="37"/>
      <c r="AD172" s="37"/>
      <c r="AE172" s="37"/>
      <c r="AF172" s="107">
        <f>IF($O172="",0,'General Inputs'!U$19)</f>
        <v>0</v>
      </c>
      <c r="AG172" s="107">
        <f>IF($O172="",0,'General Inputs'!V$19)</f>
        <v>0</v>
      </c>
      <c r="AH172" s="107">
        <f>IF($O172="",0,'General Inputs'!W$19)</f>
        <v>0</v>
      </c>
      <c r="AI172" s="107">
        <f>IF($O172="",0,'General Inputs'!X$19)</f>
        <v>0</v>
      </c>
      <c r="AJ172" s="37"/>
      <c r="AK172" s="37"/>
      <c r="AL172" s="37"/>
      <c r="AM172" s="37"/>
      <c r="AN172" s="37"/>
      <c r="AO172" s="37"/>
      <c r="AP172" s="37"/>
    </row>
    <row r="173" spans="1:42" ht="10.5" hidden="1" outlineLevel="1" x14ac:dyDescent="0.25">
      <c r="A173" s="26"/>
      <c r="B173" s="26"/>
      <c r="C173" s="86"/>
      <c r="D173" s="86"/>
      <c r="E173" s="43" t="s">
        <v>52</v>
      </c>
      <c r="F173" s="43"/>
      <c r="G173" s="50"/>
      <c r="H173" s="28"/>
      <c r="I173" s="87">
        <f t="shared" si="20"/>
        <v>0</v>
      </c>
      <c r="J173" s="87" t="e">
        <f t="shared" si="21"/>
        <v>#REF!</v>
      </c>
      <c r="K173" s="87" t="e">
        <f t="shared" si="22"/>
        <v>#REF!</v>
      </c>
      <c r="L173" s="87" t="e">
        <f t="shared" si="23"/>
        <v>#REF!</v>
      </c>
      <c r="M173" s="87" t="e">
        <f t="shared" si="24"/>
        <v>#REF!</v>
      </c>
      <c r="N173" s="28"/>
      <c r="O173" s="88"/>
      <c r="P173" s="89" t="e">
        <f>ROUND(ROUND(O173,2)*(1+'General Inputs'!K$17)*(1-U173)+'General Inputs'!#REF!,2)</f>
        <v>#REF!</v>
      </c>
      <c r="Q173" s="89" t="e">
        <f>ROUND(ROUND(P173,2)*(1+'General Inputs'!L$17)*(1-V173)+'General Inputs'!#REF!,2)</f>
        <v>#REF!</v>
      </c>
      <c r="R173" s="89" t="e">
        <f>ROUND(ROUND(Q173,2)*(1+'General Inputs'!M$17)*(1-W173)+'General Inputs'!#REF!,2)</f>
        <v>#REF!</v>
      </c>
      <c r="S173" s="89" t="e">
        <f>ROUND(ROUND(R173,2)*(1+'General Inputs'!N$17)*(1-X173)+'General Inputs'!#REF!,2)</f>
        <v>#REF!</v>
      </c>
      <c r="T173" s="90"/>
      <c r="U173" s="107">
        <f>IF($O173="",0,'General Inputs'!K$19)</f>
        <v>0</v>
      </c>
      <c r="V173" s="107">
        <f>IF($O173="",0,'General Inputs'!L$19)</f>
        <v>0</v>
      </c>
      <c r="W173" s="107">
        <f>IF($O173="",0,'General Inputs'!M$19)</f>
        <v>0</v>
      </c>
      <c r="X173" s="107">
        <f>IF($O173="",0,'General Inputs'!N$19)</f>
        <v>0</v>
      </c>
      <c r="Y173" s="37"/>
      <c r="Z173" s="37"/>
      <c r="AA173" s="37"/>
      <c r="AB173" s="37"/>
      <c r="AC173" s="37"/>
      <c r="AD173" s="37"/>
      <c r="AE173" s="37"/>
      <c r="AF173" s="107">
        <f>IF($O173="",0,'General Inputs'!U$19)</f>
        <v>0</v>
      </c>
      <c r="AG173" s="107">
        <f>IF($O173="",0,'General Inputs'!V$19)</f>
        <v>0</v>
      </c>
      <c r="AH173" s="107">
        <f>IF($O173="",0,'General Inputs'!W$19)</f>
        <v>0</v>
      </c>
      <c r="AI173" s="107">
        <f>IF($O173="",0,'General Inputs'!X$19)</f>
        <v>0</v>
      </c>
      <c r="AJ173" s="37"/>
      <c r="AK173" s="37"/>
      <c r="AL173" s="37"/>
      <c r="AM173" s="37"/>
      <c r="AN173" s="37"/>
      <c r="AO173" s="37"/>
      <c r="AP173" s="37"/>
    </row>
    <row r="174" spans="1:42" ht="10.5" hidden="1" outlineLevel="1" x14ac:dyDescent="0.25">
      <c r="A174" s="26"/>
      <c r="B174" s="26"/>
      <c r="C174" s="86"/>
      <c r="D174" s="86"/>
      <c r="E174" s="43" t="s">
        <v>52</v>
      </c>
      <c r="F174" s="43"/>
      <c r="G174" s="50"/>
      <c r="H174" s="28"/>
      <c r="I174" s="87">
        <f t="shared" si="20"/>
        <v>0</v>
      </c>
      <c r="J174" s="87" t="e">
        <f t="shared" si="21"/>
        <v>#REF!</v>
      </c>
      <c r="K174" s="87" t="e">
        <f t="shared" si="22"/>
        <v>#REF!</v>
      </c>
      <c r="L174" s="87" t="e">
        <f t="shared" si="23"/>
        <v>#REF!</v>
      </c>
      <c r="M174" s="87" t="e">
        <f t="shared" si="24"/>
        <v>#REF!</v>
      </c>
      <c r="N174" s="28"/>
      <c r="O174" s="88"/>
      <c r="P174" s="89" t="e">
        <f>ROUND(ROUND(O174,2)*(1+'General Inputs'!K$17)*(1-U174)+'General Inputs'!#REF!,2)</f>
        <v>#REF!</v>
      </c>
      <c r="Q174" s="89" t="e">
        <f>ROUND(ROUND(P174,2)*(1+'General Inputs'!L$17)*(1-V174)+'General Inputs'!#REF!,2)</f>
        <v>#REF!</v>
      </c>
      <c r="R174" s="89" t="e">
        <f>ROUND(ROUND(Q174,2)*(1+'General Inputs'!M$17)*(1-W174)+'General Inputs'!#REF!,2)</f>
        <v>#REF!</v>
      </c>
      <c r="S174" s="89" t="e">
        <f>ROUND(ROUND(R174,2)*(1+'General Inputs'!N$17)*(1-X174)+'General Inputs'!#REF!,2)</f>
        <v>#REF!</v>
      </c>
      <c r="T174" s="90"/>
      <c r="U174" s="107">
        <f>IF($O174="",0,'General Inputs'!K$19)</f>
        <v>0</v>
      </c>
      <c r="V174" s="107">
        <f>IF($O174="",0,'General Inputs'!L$19)</f>
        <v>0</v>
      </c>
      <c r="W174" s="107">
        <f>IF($O174="",0,'General Inputs'!M$19)</f>
        <v>0</v>
      </c>
      <c r="X174" s="107">
        <f>IF($O174="",0,'General Inputs'!N$19)</f>
        <v>0</v>
      </c>
      <c r="Y174" s="37"/>
      <c r="Z174" s="37"/>
      <c r="AA174" s="37"/>
      <c r="AB174" s="37"/>
      <c r="AC174" s="37"/>
      <c r="AD174" s="37"/>
      <c r="AE174" s="37"/>
      <c r="AF174" s="107">
        <f>IF($O174="",0,'General Inputs'!U$19)</f>
        <v>0</v>
      </c>
      <c r="AG174" s="107">
        <f>IF($O174="",0,'General Inputs'!V$19)</f>
        <v>0</v>
      </c>
      <c r="AH174" s="107">
        <f>IF($O174="",0,'General Inputs'!W$19)</f>
        <v>0</v>
      </c>
      <c r="AI174" s="107">
        <f>IF($O174="",0,'General Inputs'!X$19)</f>
        <v>0</v>
      </c>
      <c r="AJ174" s="37"/>
      <c r="AK174" s="37"/>
      <c r="AL174" s="37"/>
      <c r="AM174" s="37"/>
      <c r="AN174" s="37"/>
      <c r="AO174" s="37"/>
      <c r="AP174" s="37"/>
    </row>
    <row r="175" spans="1:42" ht="10.5" hidden="1" outlineLevel="1" x14ac:dyDescent="0.25">
      <c r="A175" s="26"/>
      <c r="B175" s="26"/>
      <c r="C175" s="86"/>
      <c r="D175" s="86"/>
      <c r="E175" s="43" t="s">
        <v>52</v>
      </c>
      <c r="F175" s="43"/>
      <c r="G175" s="50"/>
      <c r="H175" s="28"/>
      <c r="I175" s="87">
        <f t="shared" si="20"/>
        <v>0</v>
      </c>
      <c r="J175" s="87" t="e">
        <f t="shared" si="21"/>
        <v>#REF!</v>
      </c>
      <c r="K175" s="87" t="e">
        <f t="shared" si="22"/>
        <v>#REF!</v>
      </c>
      <c r="L175" s="87" t="e">
        <f t="shared" si="23"/>
        <v>#REF!</v>
      </c>
      <c r="M175" s="87" t="e">
        <f t="shared" si="24"/>
        <v>#REF!</v>
      </c>
      <c r="N175" s="28"/>
      <c r="O175" s="88"/>
      <c r="P175" s="89" t="e">
        <f>ROUND(ROUND(O175,2)*(1+'General Inputs'!K$17)*(1-U175)+'General Inputs'!#REF!,2)</f>
        <v>#REF!</v>
      </c>
      <c r="Q175" s="89" t="e">
        <f>ROUND(ROUND(P175,2)*(1+'General Inputs'!L$17)*(1-V175)+'General Inputs'!#REF!,2)</f>
        <v>#REF!</v>
      </c>
      <c r="R175" s="89" t="e">
        <f>ROUND(ROUND(Q175,2)*(1+'General Inputs'!M$17)*(1-W175)+'General Inputs'!#REF!,2)</f>
        <v>#REF!</v>
      </c>
      <c r="S175" s="89" t="e">
        <f>ROUND(ROUND(R175,2)*(1+'General Inputs'!N$17)*(1-X175)+'General Inputs'!#REF!,2)</f>
        <v>#REF!</v>
      </c>
      <c r="T175" s="90"/>
      <c r="U175" s="107">
        <f>IF($O175="",0,'General Inputs'!K$19)</f>
        <v>0</v>
      </c>
      <c r="V175" s="107">
        <f>IF($O175="",0,'General Inputs'!L$19)</f>
        <v>0</v>
      </c>
      <c r="W175" s="107">
        <f>IF($O175="",0,'General Inputs'!M$19)</f>
        <v>0</v>
      </c>
      <c r="X175" s="107">
        <f>IF($O175="",0,'General Inputs'!N$19)</f>
        <v>0</v>
      </c>
      <c r="Y175" s="37"/>
      <c r="Z175" s="37"/>
      <c r="AA175" s="37"/>
      <c r="AB175" s="37"/>
      <c r="AC175" s="37"/>
      <c r="AD175" s="37"/>
      <c r="AE175" s="37"/>
      <c r="AF175" s="107">
        <f>IF($O175="",0,'General Inputs'!U$19)</f>
        <v>0</v>
      </c>
      <c r="AG175" s="107">
        <f>IF($O175="",0,'General Inputs'!V$19)</f>
        <v>0</v>
      </c>
      <c r="AH175" s="107">
        <f>IF($O175="",0,'General Inputs'!W$19)</f>
        <v>0</v>
      </c>
      <c r="AI175" s="107">
        <f>IF($O175="",0,'General Inputs'!X$19)</f>
        <v>0</v>
      </c>
      <c r="AJ175" s="37"/>
      <c r="AK175" s="37"/>
      <c r="AL175" s="37"/>
      <c r="AM175" s="37"/>
      <c r="AN175" s="37"/>
      <c r="AO175" s="37"/>
      <c r="AP175" s="37"/>
    </row>
    <row r="176" spans="1:42" ht="10.5" hidden="1" outlineLevel="1" x14ac:dyDescent="0.25">
      <c r="A176" s="26"/>
      <c r="B176" s="26"/>
      <c r="C176" s="86"/>
      <c r="D176" s="86"/>
      <c r="E176" s="43" t="s">
        <v>52</v>
      </c>
      <c r="F176" s="43"/>
      <c r="G176" s="50"/>
      <c r="H176" s="28"/>
      <c r="I176" s="87">
        <f t="shared" si="20"/>
        <v>0</v>
      </c>
      <c r="J176" s="87" t="e">
        <f t="shared" si="21"/>
        <v>#REF!</v>
      </c>
      <c r="K176" s="87" t="e">
        <f t="shared" si="22"/>
        <v>#REF!</v>
      </c>
      <c r="L176" s="87" t="e">
        <f t="shared" si="23"/>
        <v>#REF!</v>
      </c>
      <c r="M176" s="87" t="e">
        <f t="shared" si="24"/>
        <v>#REF!</v>
      </c>
      <c r="N176" s="28"/>
      <c r="O176" s="88"/>
      <c r="P176" s="89" t="e">
        <f>ROUND(ROUND(O176,2)*(1+'General Inputs'!K$17)*(1-U176)+'General Inputs'!#REF!,2)</f>
        <v>#REF!</v>
      </c>
      <c r="Q176" s="89" t="e">
        <f>ROUND(ROUND(P176,2)*(1+'General Inputs'!L$17)*(1-V176)+'General Inputs'!#REF!,2)</f>
        <v>#REF!</v>
      </c>
      <c r="R176" s="89" t="e">
        <f>ROUND(ROUND(Q176,2)*(1+'General Inputs'!M$17)*(1-W176)+'General Inputs'!#REF!,2)</f>
        <v>#REF!</v>
      </c>
      <c r="S176" s="89" t="e">
        <f>ROUND(ROUND(R176,2)*(1+'General Inputs'!N$17)*(1-X176)+'General Inputs'!#REF!,2)</f>
        <v>#REF!</v>
      </c>
      <c r="T176" s="90"/>
      <c r="U176" s="107">
        <f>IF($O176="",0,'General Inputs'!K$19)</f>
        <v>0</v>
      </c>
      <c r="V176" s="107">
        <f>IF($O176="",0,'General Inputs'!L$19)</f>
        <v>0</v>
      </c>
      <c r="W176" s="107">
        <f>IF($O176="",0,'General Inputs'!M$19)</f>
        <v>0</v>
      </c>
      <c r="X176" s="107">
        <f>IF($O176="",0,'General Inputs'!N$19)</f>
        <v>0</v>
      </c>
      <c r="Y176" s="37"/>
      <c r="Z176" s="37"/>
      <c r="AA176" s="37"/>
      <c r="AB176" s="37"/>
      <c r="AC176" s="37"/>
      <c r="AD176" s="37"/>
      <c r="AE176" s="37"/>
      <c r="AF176" s="107">
        <f>IF($O176="",0,'General Inputs'!U$19)</f>
        <v>0</v>
      </c>
      <c r="AG176" s="107">
        <f>IF($O176="",0,'General Inputs'!V$19)</f>
        <v>0</v>
      </c>
      <c r="AH176" s="107">
        <f>IF($O176="",0,'General Inputs'!W$19)</f>
        <v>0</v>
      </c>
      <c r="AI176" s="107">
        <f>IF($O176="",0,'General Inputs'!X$19)</f>
        <v>0</v>
      </c>
      <c r="AJ176" s="37"/>
      <c r="AK176" s="37"/>
      <c r="AL176" s="37"/>
      <c r="AM176" s="37"/>
      <c r="AN176" s="37"/>
      <c r="AO176" s="37"/>
      <c r="AP176" s="37"/>
    </row>
    <row r="177" spans="1:42" ht="10.5" hidden="1" outlineLevel="1" x14ac:dyDescent="0.25">
      <c r="A177" s="26"/>
      <c r="B177" s="26"/>
      <c r="C177" s="86"/>
      <c r="D177" s="86"/>
      <c r="E177" s="43" t="s">
        <v>52</v>
      </c>
      <c r="F177" s="43"/>
      <c r="G177" s="50"/>
      <c r="H177" s="28"/>
      <c r="I177" s="87">
        <f t="shared" si="20"/>
        <v>0</v>
      </c>
      <c r="J177" s="87" t="e">
        <f t="shared" si="21"/>
        <v>#REF!</v>
      </c>
      <c r="K177" s="87" t="e">
        <f t="shared" si="22"/>
        <v>#REF!</v>
      </c>
      <c r="L177" s="87" t="e">
        <f t="shared" si="23"/>
        <v>#REF!</v>
      </c>
      <c r="M177" s="87" t="e">
        <f t="shared" si="24"/>
        <v>#REF!</v>
      </c>
      <c r="N177" s="28"/>
      <c r="O177" s="88"/>
      <c r="P177" s="89" t="e">
        <f>ROUND(ROUND(O177,2)*(1+'General Inputs'!K$17)*(1-U177)+'General Inputs'!#REF!,2)</f>
        <v>#REF!</v>
      </c>
      <c r="Q177" s="89" t="e">
        <f>ROUND(ROUND(P177,2)*(1+'General Inputs'!L$17)*(1-V177)+'General Inputs'!#REF!,2)</f>
        <v>#REF!</v>
      </c>
      <c r="R177" s="89" t="e">
        <f>ROUND(ROUND(Q177,2)*(1+'General Inputs'!M$17)*(1-W177)+'General Inputs'!#REF!,2)</f>
        <v>#REF!</v>
      </c>
      <c r="S177" s="89" t="e">
        <f>ROUND(ROUND(R177,2)*(1+'General Inputs'!N$17)*(1-X177)+'General Inputs'!#REF!,2)</f>
        <v>#REF!</v>
      </c>
      <c r="T177" s="90"/>
      <c r="U177" s="107">
        <f>IF($O177="",0,'General Inputs'!K$19)</f>
        <v>0</v>
      </c>
      <c r="V177" s="107">
        <f>IF($O177="",0,'General Inputs'!L$19)</f>
        <v>0</v>
      </c>
      <c r="W177" s="107">
        <f>IF($O177="",0,'General Inputs'!M$19)</f>
        <v>0</v>
      </c>
      <c r="X177" s="107">
        <f>IF($O177="",0,'General Inputs'!N$19)</f>
        <v>0</v>
      </c>
      <c r="Y177" s="37"/>
      <c r="Z177" s="37"/>
      <c r="AA177" s="37"/>
      <c r="AB177" s="37"/>
      <c r="AC177" s="37"/>
      <c r="AD177" s="37"/>
      <c r="AE177" s="37"/>
      <c r="AF177" s="107">
        <f>IF($O177="",0,'General Inputs'!U$19)</f>
        <v>0</v>
      </c>
      <c r="AG177" s="107">
        <f>IF($O177="",0,'General Inputs'!V$19)</f>
        <v>0</v>
      </c>
      <c r="AH177" s="107">
        <f>IF($O177="",0,'General Inputs'!W$19)</f>
        <v>0</v>
      </c>
      <c r="AI177" s="107">
        <f>IF($O177="",0,'General Inputs'!X$19)</f>
        <v>0</v>
      </c>
      <c r="AJ177" s="37"/>
      <c r="AK177" s="37"/>
      <c r="AL177" s="37"/>
      <c r="AM177" s="37"/>
      <c r="AN177" s="37"/>
      <c r="AO177" s="37"/>
      <c r="AP177" s="37"/>
    </row>
    <row r="178" spans="1:42" hidden="1" outlineLevel="1" x14ac:dyDescent="0.2">
      <c r="A178" s="26"/>
      <c r="B178" s="26"/>
      <c r="C178" s="86"/>
      <c r="D178" s="86"/>
      <c r="E178" s="43" t="s">
        <v>52</v>
      </c>
      <c r="F178" s="43"/>
      <c r="G178" s="50"/>
      <c r="H178" s="28"/>
      <c r="I178" s="87">
        <f t="shared" si="20"/>
        <v>0</v>
      </c>
      <c r="J178" s="87" t="e">
        <f t="shared" si="21"/>
        <v>#REF!</v>
      </c>
      <c r="K178" s="87" t="e">
        <f t="shared" si="22"/>
        <v>#REF!</v>
      </c>
      <c r="L178" s="87" t="e">
        <f t="shared" si="23"/>
        <v>#REF!</v>
      </c>
      <c r="M178" s="87" t="e">
        <f t="shared" si="24"/>
        <v>#REF!</v>
      </c>
      <c r="N178" s="28"/>
      <c r="O178" s="88"/>
      <c r="P178" s="89" t="e">
        <f>ROUND(ROUND(O178,2)*(1+'General Inputs'!K$17)*(1-U178)+'General Inputs'!#REF!,2)</f>
        <v>#REF!</v>
      </c>
      <c r="Q178" s="89" t="e">
        <f>ROUND(ROUND(P178,2)*(1+'General Inputs'!L$17)*(1-V178)+'General Inputs'!#REF!,2)</f>
        <v>#REF!</v>
      </c>
      <c r="R178" s="89" t="e">
        <f>ROUND(ROUND(Q178,2)*(1+'General Inputs'!M$17)*(1-W178)+'General Inputs'!#REF!,2)</f>
        <v>#REF!</v>
      </c>
      <c r="S178" s="89" t="e">
        <f>ROUND(ROUND(R178,2)*(1+'General Inputs'!N$17)*(1-X178)+'General Inputs'!#REF!,2)</f>
        <v>#REF!</v>
      </c>
      <c r="T178" s="90"/>
      <c r="U178" s="107">
        <f>IF($O178="",0,'General Inputs'!K$19)</f>
        <v>0</v>
      </c>
      <c r="V178" s="107">
        <f>IF($O178="",0,'General Inputs'!L$19)</f>
        <v>0</v>
      </c>
      <c r="W178" s="107">
        <f>IF($O178="",0,'General Inputs'!M$19)</f>
        <v>0</v>
      </c>
      <c r="X178" s="107">
        <f>IF($O178="",0,'General Inputs'!N$19)</f>
        <v>0</v>
      </c>
      <c r="Y178" s="26"/>
      <c r="Z178" s="26"/>
      <c r="AA178" s="26"/>
      <c r="AB178" s="26"/>
      <c r="AC178" s="26"/>
      <c r="AD178" s="26"/>
      <c r="AE178" s="26"/>
      <c r="AF178" s="107">
        <f>IF($O178="",0,'General Inputs'!U$19)</f>
        <v>0</v>
      </c>
      <c r="AG178" s="107">
        <f>IF($O178="",0,'General Inputs'!V$19)</f>
        <v>0</v>
      </c>
      <c r="AH178" s="107">
        <f>IF($O178="",0,'General Inputs'!W$19)</f>
        <v>0</v>
      </c>
      <c r="AI178" s="107">
        <f>IF($O178="",0,'General Inputs'!X$19)</f>
        <v>0</v>
      </c>
      <c r="AJ178" s="26"/>
      <c r="AK178" s="26"/>
      <c r="AL178" s="26"/>
      <c r="AM178" s="26"/>
      <c r="AN178" s="26"/>
      <c r="AO178" s="26"/>
      <c r="AP178" s="26"/>
    </row>
    <row r="179" spans="1:42" hidden="1" outlineLevel="1" x14ac:dyDescent="0.2">
      <c r="A179" s="26"/>
      <c r="B179" s="26"/>
      <c r="C179" s="86"/>
      <c r="D179" s="86"/>
      <c r="E179" s="43" t="s">
        <v>52</v>
      </c>
      <c r="F179" s="43"/>
      <c r="G179" s="50"/>
      <c r="H179" s="28"/>
      <c r="I179" s="87">
        <f t="shared" si="20"/>
        <v>0</v>
      </c>
      <c r="J179" s="87" t="e">
        <f t="shared" si="21"/>
        <v>#REF!</v>
      </c>
      <c r="K179" s="87" t="e">
        <f t="shared" si="22"/>
        <v>#REF!</v>
      </c>
      <c r="L179" s="87" t="e">
        <f t="shared" si="23"/>
        <v>#REF!</v>
      </c>
      <c r="M179" s="87" t="e">
        <f t="shared" si="24"/>
        <v>#REF!</v>
      </c>
      <c r="N179" s="28"/>
      <c r="O179" s="88"/>
      <c r="P179" s="89" t="e">
        <f>ROUND(ROUND(O179,2)*(1+'General Inputs'!K$17)*(1-U179)+'General Inputs'!#REF!,2)</f>
        <v>#REF!</v>
      </c>
      <c r="Q179" s="89" t="e">
        <f>ROUND(ROUND(P179,2)*(1+'General Inputs'!L$17)*(1-V179)+'General Inputs'!#REF!,2)</f>
        <v>#REF!</v>
      </c>
      <c r="R179" s="89" t="e">
        <f>ROUND(ROUND(Q179,2)*(1+'General Inputs'!M$17)*(1-W179)+'General Inputs'!#REF!,2)</f>
        <v>#REF!</v>
      </c>
      <c r="S179" s="89" t="e">
        <f>ROUND(ROUND(R179,2)*(1+'General Inputs'!N$17)*(1-X179)+'General Inputs'!#REF!,2)</f>
        <v>#REF!</v>
      </c>
      <c r="T179" s="90"/>
      <c r="U179" s="107">
        <f>IF($O179="",0,'General Inputs'!K$19)</f>
        <v>0</v>
      </c>
      <c r="V179" s="107">
        <f>IF($O179="",0,'General Inputs'!L$19)</f>
        <v>0</v>
      </c>
      <c r="W179" s="107">
        <f>IF($O179="",0,'General Inputs'!M$19)</f>
        <v>0</v>
      </c>
      <c r="X179" s="107">
        <f>IF($O179="",0,'General Inputs'!N$19)</f>
        <v>0</v>
      </c>
      <c r="Y179" s="26"/>
      <c r="Z179" s="26"/>
      <c r="AA179" s="26"/>
      <c r="AB179" s="26"/>
      <c r="AC179" s="26"/>
      <c r="AD179" s="26"/>
      <c r="AE179" s="26"/>
      <c r="AF179" s="107">
        <f>IF($O179="",0,'General Inputs'!U$19)</f>
        <v>0</v>
      </c>
      <c r="AG179" s="107">
        <f>IF($O179="",0,'General Inputs'!V$19)</f>
        <v>0</v>
      </c>
      <c r="AH179" s="107">
        <f>IF($O179="",0,'General Inputs'!W$19)</f>
        <v>0</v>
      </c>
      <c r="AI179" s="107">
        <f>IF($O179="",0,'General Inputs'!X$19)</f>
        <v>0</v>
      </c>
      <c r="AJ179" s="26"/>
      <c r="AK179" s="26"/>
      <c r="AL179" s="26"/>
      <c r="AM179" s="26"/>
      <c r="AN179" s="26"/>
      <c r="AO179" s="26"/>
      <c r="AP179" s="26"/>
    </row>
    <row r="180" spans="1:42" ht="10.5" hidden="1" outlineLevel="1" x14ac:dyDescent="0.25">
      <c r="A180" s="26"/>
      <c r="B180" s="26"/>
      <c r="C180" s="86"/>
      <c r="D180" s="86"/>
      <c r="E180" s="43" t="s">
        <v>52</v>
      </c>
      <c r="F180" s="43"/>
      <c r="G180" s="50"/>
      <c r="H180" s="28"/>
      <c r="I180" s="87">
        <f t="shared" si="20"/>
        <v>0</v>
      </c>
      <c r="J180" s="87" t="e">
        <f t="shared" si="21"/>
        <v>#REF!</v>
      </c>
      <c r="K180" s="87" t="e">
        <f t="shared" si="22"/>
        <v>#REF!</v>
      </c>
      <c r="L180" s="87" t="e">
        <f t="shared" si="23"/>
        <v>#REF!</v>
      </c>
      <c r="M180" s="87" t="e">
        <f t="shared" si="24"/>
        <v>#REF!</v>
      </c>
      <c r="N180" s="28"/>
      <c r="O180" s="88"/>
      <c r="P180" s="89" t="e">
        <f>ROUND(ROUND(O180,2)*(1+'General Inputs'!K$17)*(1-U180)+'General Inputs'!#REF!,2)</f>
        <v>#REF!</v>
      </c>
      <c r="Q180" s="89" t="e">
        <f>ROUND(ROUND(P180,2)*(1+'General Inputs'!L$17)*(1-V180)+'General Inputs'!#REF!,2)</f>
        <v>#REF!</v>
      </c>
      <c r="R180" s="89" t="e">
        <f>ROUND(ROUND(Q180,2)*(1+'General Inputs'!M$17)*(1-W180)+'General Inputs'!#REF!,2)</f>
        <v>#REF!</v>
      </c>
      <c r="S180" s="89" t="e">
        <f>ROUND(ROUND(R180,2)*(1+'General Inputs'!N$17)*(1-X180)+'General Inputs'!#REF!,2)</f>
        <v>#REF!</v>
      </c>
      <c r="T180" s="90"/>
      <c r="U180" s="107">
        <f>IF($O180="",0,'General Inputs'!K$19)</f>
        <v>0</v>
      </c>
      <c r="V180" s="107">
        <f>IF($O180="",0,'General Inputs'!L$19)</f>
        <v>0</v>
      </c>
      <c r="W180" s="107">
        <f>IF($O180="",0,'General Inputs'!M$19)</f>
        <v>0</v>
      </c>
      <c r="X180" s="107">
        <f>IF($O180="",0,'General Inputs'!N$19)</f>
        <v>0</v>
      </c>
      <c r="Y180" s="37"/>
      <c r="Z180" s="37"/>
      <c r="AA180" s="37"/>
      <c r="AB180" s="37"/>
      <c r="AC180" s="37"/>
      <c r="AD180" s="37"/>
      <c r="AE180" s="37"/>
      <c r="AF180" s="107">
        <f>IF($O180="",0,'General Inputs'!U$19)</f>
        <v>0</v>
      </c>
      <c r="AG180" s="107">
        <f>IF($O180="",0,'General Inputs'!V$19)</f>
        <v>0</v>
      </c>
      <c r="AH180" s="107">
        <f>IF($O180="",0,'General Inputs'!W$19)</f>
        <v>0</v>
      </c>
      <c r="AI180" s="107">
        <f>IF($O180="",0,'General Inputs'!X$19)</f>
        <v>0</v>
      </c>
      <c r="AJ180" s="37"/>
      <c r="AK180" s="37"/>
      <c r="AL180" s="37"/>
      <c r="AM180" s="37"/>
      <c r="AN180" s="37"/>
      <c r="AO180" s="37"/>
      <c r="AP180" s="37"/>
    </row>
    <row r="181" spans="1:42" hidden="1" outlineLevel="1" x14ac:dyDescent="0.2">
      <c r="A181" s="26"/>
      <c r="B181" s="26"/>
      <c r="C181" s="86"/>
      <c r="D181" s="86"/>
      <c r="E181" s="43" t="s">
        <v>52</v>
      </c>
      <c r="F181" s="43"/>
      <c r="G181" s="50"/>
      <c r="H181" s="28"/>
      <c r="I181" s="87">
        <f t="shared" si="20"/>
        <v>0</v>
      </c>
      <c r="J181" s="87" t="e">
        <f t="shared" si="21"/>
        <v>#REF!</v>
      </c>
      <c r="K181" s="87" t="e">
        <f t="shared" si="22"/>
        <v>#REF!</v>
      </c>
      <c r="L181" s="87" t="e">
        <f t="shared" si="23"/>
        <v>#REF!</v>
      </c>
      <c r="M181" s="87" t="e">
        <f t="shared" si="24"/>
        <v>#REF!</v>
      </c>
      <c r="N181" s="28"/>
      <c r="O181" s="88"/>
      <c r="P181" s="89" t="e">
        <f>ROUND(ROUND(O181,2)*(1+'General Inputs'!K$17)*(1-U181)+'General Inputs'!#REF!,2)</f>
        <v>#REF!</v>
      </c>
      <c r="Q181" s="89" t="e">
        <f>ROUND(ROUND(P181,2)*(1+'General Inputs'!L$17)*(1-V181)+'General Inputs'!#REF!,2)</f>
        <v>#REF!</v>
      </c>
      <c r="R181" s="89" t="e">
        <f>ROUND(ROUND(Q181,2)*(1+'General Inputs'!M$17)*(1-W181)+'General Inputs'!#REF!,2)</f>
        <v>#REF!</v>
      </c>
      <c r="S181" s="89" t="e">
        <f>ROUND(ROUND(R181,2)*(1+'General Inputs'!N$17)*(1-X181)+'General Inputs'!#REF!,2)</f>
        <v>#REF!</v>
      </c>
      <c r="T181" s="90"/>
      <c r="U181" s="107">
        <f>IF($O181="",0,'General Inputs'!K$19)</f>
        <v>0</v>
      </c>
      <c r="V181" s="107">
        <f>IF($O181="",0,'General Inputs'!L$19)</f>
        <v>0</v>
      </c>
      <c r="W181" s="107">
        <f>IF($O181="",0,'General Inputs'!M$19)</f>
        <v>0</v>
      </c>
      <c r="X181" s="107">
        <f>IF($O181="",0,'General Inputs'!N$19)</f>
        <v>0</v>
      </c>
      <c r="Y181" s="26"/>
      <c r="Z181" s="26"/>
      <c r="AA181" s="26"/>
      <c r="AB181" s="26"/>
      <c r="AC181" s="26"/>
      <c r="AD181" s="26"/>
      <c r="AE181" s="26"/>
      <c r="AF181" s="107">
        <f>IF($O181="",0,'General Inputs'!U$19)</f>
        <v>0</v>
      </c>
      <c r="AG181" s="107">
        <f>IF($O181="",0,'General Inputs'!V$19)</f>
        <v>0</v>
      </c>
      <c r="AH181" s="107">
        <f>IF($O181="",0,'General Inputs'!W$19)</f>
        <v>0</v>
      </c>
      <c r="AI181" s="107">
        <f>IF($O181="",0,'General Inputs'!X$19)</f>
        <v>0</v>
      </c>
      <c r="AJ181" s="26"/>
      <c r="AK181" s="26"/>
      <c r="AL181" s="26"/>
      <c r="AM181" s="26"/>
      <c r="AN181" s="26"/>
      <c r="AO181" s="26"/>
      <c r="AP181" s="26"/>
    </row>
    <row r="182" spans="1:42" hidden="1" outlineLevel="1" x14ac:dyDescent="0.2">
      <c r="A182" s="26"/>
      <c r="B182" s="26"/>
      <c r="C182" s="86"/>
      <c r="D182" s="86"/>
      <c r="E182" s="43" t="s">
        <v>52</v>
      </c>
      <c r="F182" s="43"/>
      <c r="G182" s="50"/>
      <c r="H182" s="28"/>
      <c r="I182" s="87">
        <f t="shared" si="20"/>
        <v>0</v>
      </c>
      <c r="J182" s="87" t="e">
        <f t="shared" si="21"/>
        <v>#REF!</v>
      </c>
      <c r="K182" s="87" t="e">
        <f t="shared" si="22"/>
        <v>#REF!</v>
      </c>
      <c r="L182" s="87" t="e">
        <f t="shared" si="23"/>
        <v>#REF!</v>
      </c>
      <c r="M182" s="87" t="e">
        <f t="shared" si="24"/>
        <v>#REF!</v>
      </c>
      <c r="N182" s="28"/>
      <c r="O182" s="88"/>
      <c r="P182" s="89" t="e">
        <f>ROUND(ROUND(O182,2)*(1+'General Inputs'!K$17)*(1-U182)+'General Inputs'!#REF!,2)</f>
        <v>#REF!</v>
      </c>
      <c r="Q182" s="89" t="e">
        <f>ROUND(ROUND(P182,2)*(1+'General Inputs'!L$17)*(1-V182)+'General Inputs'!#REF!,2)</f>
        <v>#REF!</v>
      </c>
      <c r="R182" s="89" t="e">
        <f>ROUND(ROUND(Q182,2)*(1+'General Inputs'!M$17)*(1-W182)+'General Inputs'!#REF!,2)</f>
        <v>#REF!</v>
      </c>
      <c r="S182" s="89" t="e">
        <f>ROUND(ROUND(R182,2)*(1+'General Inputs'!N$17)*(1-X182)+'General Inputs'!#REF!,2)</f>
        <v>#REF!</v>
      </c>
      <c r="T182" s="90"/>
      <c r="U182" s="107">
        <f>IF($O182="",0,'General Inputs'!K$19)</f>
        <v>0</v>
      </c>
      <c r="V182" s="107">
        <f>IF($O182="",0,'General Inputs'!L$19)</f>
        <v>0</v>
      </c>
      <c r="W182" s="107">
        <f>IF($O182="",0,'General Inputs'!M$19)</f>
        <v>0</v>
      </c>
      <c r="X182" s="107">
        <f>IF($O182="",0,'General Inputs'!N$19)</f>
        <v>0</v>
      </c>
      <c r="Y182" s="26"/>
      <c r="Z182" s="26"/>
      <c r="AA182" s="26"/>
      <c r="AB182" s="26"/>
      <c r="AC182" s="26"/>
      <c r="AD182" s="26"/>
      <c r="AE182" s="26"/>
      <c r="AF182" s="107">
        <f>IF($O182="",0,'General Inputs'!U$19)</f>
        <v>0</v>
      </c>
      <c r="AG182" s="107">
        <f>IF($O182="",0,'General Inputs'!V$19)</f>
        <v>0</v>
      </c>
      <c r="AH182" s="107">
        <f>IF($O182="",0,'General Inputs'!W$19)</f>
        <v>0</v>
      </c>
      <c r="AI182" s="107">
        <f>IF($O182="",0,'General Inputs'!X$19)</f>
        <v>0</v>
      </c>
      <c r="AJ182" s="26"/>
      <c r="AK182" s="26"/>
      <c r="AL182" s="26"/>
      <c r="AM182" s="26"/>
      <c r="AN182" s="26"/>
      <c r="AO182" s="26"/>
      <c r="AP182" s="26"/>
    </row>
    <row r="183" spans="1:42" hidden="1" outlineLevel="1" x14ac:dyDescent="0.2">
      <c r="A183" s="26"/>
      <c r="B183" s="26"/>
      <c r="C183" s="86"/>
      <c r="D183" s="86"/>
      <c r="E183" s="43" t="s">
        <v>52</v>
      </c>
      <c r="F183" s="43"/>
      <c r="G183" s="50"/>
      <c r="H183" s="28"/>
      <c r="I183" s="87">
        <f t="shared" si="20"/>
        <v>0</v>
      </c>
      <c r="J183" s="87" t="e">
        <f t="shared" si="21"/>
        <v>#REF!</v>
      </c>
      <c r="K183" s="87" t="e">
        <f t="shared" si="22"/>
        <v>#REF!</v>
      </c>
      <c r="L183" s="87" t="e">
        <f t="shared" si="23"/>
        <v>#REF!</v>
      </c>
      <c r="M183" s="87" t="e">
        <f t="shared" si="24"/>
        <v>#REF!</v>
      </c>
      <c r="N183" s="28"/>
      <c r="O183" s="88"/>
      <c r="P183" s="89" t="e">
        <f>ROUND(ROUND(O183,2)*(1+'General Inputs'!K$17)*(1-U183)+'General Inputs'!#REF!,2)</f>
        <v>#REF!</v>
      </c>
      <c r="Q183" s="89" t="e">
        <f>ROUND(ROUND(P183,2)*(1+'General Inputs'!L$17)*(1-V183)+'General Inputs'!#REF!,2)</f>
        <v>#REF!</v>
      </c>
      <c r="R183" s="89" t="e">
        <f>ROUND(ROUND(Q183,2)*(1+'General Inputs'!M$17)*(1-W183)+'General Inputs'!#REF!,2)</f>
        <v>#REF!</v>
      </c>
      <c r="S183" s="89" t="e">
        <f>ROUND(ROUND(R183,2)*(1+'General Inputs'!N$17)*(1-X183)+'General Inputs'!#REF!,2)</f>
        <v>#REF!</v>
      </c>
      <c r="T183" s="90"/>
      <c r="U183" s="107">
        <f>IF($O183="",0,'General Inputs'!K$19)</f>
        <v>0</v>
      </c>
      <c r="V183" s="107">
        <f>IF($O183="",0,'General Inputs'!L$19)</f>
        <v>0</v>
      </c>
      <c r="W183" s="107">
        <f>IF($O183="",0,'General Inputs'!M$19)</f>
        <v>0</v>
      </c>
      <c r="X183" s="107">
        <f>IF($O183="",0,'General Inputs'!N$19)</f>
        <v>0</v>
      </c>
      <c r="Y183" s="26"/>
      <c r="Z183" s="26"/>
      <c r="AA183" s="26"/>
      <c r="AB183" s="26"/>
      <c r="AC183" s="26"/>
      <c r="AD183" s="26"/>
      <c r="AE183" s="26"/>
      <c r="AF183" s="107">
        <f>IF($O183="",0,'General Inputs'!U$19)</f>
        <v>0</v>
      </c>
      <c r="AG183" s="107">
        <f>IF($O183="",0,'General Inputs'!V$19)</f>
        <v>0</v>
      </c>
      <c r="AH183" s="107">
        <f>IF($O183="",0,'General Inputs'!W$19)</f>
        <v>0</v>
      </c>
      <c r="AI183" s="107">
        <f>IF($O183="",0,'General Inputs'!X$19)</f>
        <v>0</v>
      </c>
      <c r="AJ183" s="26"/>
      <c r="AK183" s="26"/>
      <c r="AL183" s="26"/>
      <c r="AM183" s="26"/>
      <c r="AN183" s="26"/>
      <c r="AO183" s="26"/>
      <c r="AP183" s="26"/>
    </row>
    <row r="184" spans="1:42" collapsed="1" x14ac:dyDescent="0.2">
      <c r="A184" s="26"/>
      <c r="B184" s="26"/>
      <c r="C184" s="82"/>
      <c r="D184" s="82"/>
      <c r="E184" s="27"/>
      <c r="F184" s="27"/>
      <c r="G184" s="27"/>
      <c r="H184" s="91"/>
      <c r="I184" s="45"/>
      <c r="J184" s="92"/>
      <c r="K184" s="92"/>
      <c r="L184" s="92"/>
      <c r="M184" s="92"/>
      <c r="N184" s="28"/>
      <c r="O184" s="92"/>
      <c r="P184" s="92"/>
      <c r="Q184" s="92"/>
      <c r="R184" s="92"/>
      <c r="S184" s="92"/>
      <c r="Y184" s="26"/>
      <c r="Z184" s="26"/>
      <c r="AA184" s="26"/>
      <c r="AB184" s="26"/>
      <c r="AC184" s="26"/>
      <c r="AD184" s="26"/>
      <c r="AE184" s="26"/>
      <c r="AJ184" s="26"/>
      <c r="AK184" s="26"/>
      <c r="AL184" s="26"/>
      <c r="AM184" s="26"/>
      <c r="AN184" s="26"/>
      <c r="AO184" s="26"/>
      <c r="AP184" s="26"/>
    </row>
    <row r="185" spans="1:42" x14ac:dyDescent="0.2">
      <c r="A185" s="131"/>
      <c r="B185" s="131" t="s">
        <v>39</v>
      </c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</row>
    <row r="186" spans="1:42" hidden="1" x14ac:dyDescent="0.2">
      <c r="H186" s="27"/>
      <c r="I186" s="26"/>
      <c r="J186" s="26"/>
      <c r="K186" s="26"/>
      <c r="L186" s="26"/>
      <c r="M186" s="26"/>
    </row>
    <row r="187" spans="1:42" hidden="1" x14ac:dyDescent="0.2">
      <c r="H187" s="27"/>
      <c r="I187" s="26"/>
      <c r="J187" s="26"/>
      <c r="K187" s="26"/>
      <c r="L187" s="26"/>
      <c r="M187" s="26"/>
    </row>
    <row r="188" spans="1:42" hidden="1" x14ac:dyDescent="0.2">
      <c r="H188" s="88"/>
      <c r="I188" s="93"/>
      <c r="J188" s="93"/>
      <c r="K188" s="93"/>
      <c r="L188" s="93"/>
      <c r="M188" s="93"/>
    </row>
    <row r="189" spans="1:42" hidden="1" x14ac:dyDescent="0.2">
      <c r="H189" s="88"/>
      <c r="I189" s="93"/>
      <c r="J189" s="93"/>
      <c r="K189" s="93"/>
      <c r="L189" s="93"/>
      <c r="M189" s="93"/>
    </row>
    <row r="190" spans="1:42" hidden="1" x14ac:dyDescent="0.2">
      <c r="H190" s="88"/>
      <c r="I190" s="93"/>
      <c r="J190" s="93"/>
      <c r="K190" s="93"/>
      <c r="L190" s="93"/>
      <c r="M190" s="93"/>
    </row>
    <row r="191" spans="1:42" hidden="1" x14ac:dyDescent="0.2">
      <c r="H191" s="88"/>
      <c r="I191" s="93"/>
      <c r="J191" s="93"/>
      <c r="K191" s="93"/>
      <c r="L191" s="93"/>
      <c r="M191" s="93"/>
    </row>
    <row r="192" spans="1:42" hidden="1" x14ac:dyDescent="0.2">
      <c r="H192" s="88"/>
      <c r="I192" s="93"/>
      <c r="J192" s="93"/>
      <c r="K192" s="93"/>
      <c r="L192" s="93"/>
      <c r="M192" s="93"/>
    </row>
    <row r="193" spans="8:13" hidden="1" x14ac:dyDescent="0.2">
      <c r="H193" s="88"/>
      <c r="I193" s="93"/>
      <c r="J193" s="93"/>
      <c r="K193" s="93"/>
      <c r="L193" s="93"/>
      <c r="M193" s="93"/>
    </row>
    <row r="194" spans="8:13" hidden="1" x14ac:dyDescent="0.2">
      <c r="H194" s="88"/>
      <c r="I194" s="93"/>
      <c r="J194" s="93"/>
      <c r="K194" s="93"/>
      <c r="L194" s="93"/>
      <c r="M194" s="93"/>
    </row>
    <row r="195" spans="8:13" hidden="1" x14ac:dyDescent="0.2">
      <c r="H195" s="92"/>
      <c r="I195" s="45"/>
      <c r="J195" s="92"/>
      <c r="K195" s="92"/>
      <c r="L195" s="92"/>
      <c r="M195" s="92"/>
    </row>
    <row r="196" spans="8:13" hidden="1" x14ac:dyDescent="0.2">
      <c r="H196" s="27"/>
      <c r="I196" s="26"/>
      <c r="J196" s="26"/>
      <c r="K196" s="26"/>
      <c r="L196" s="26"/>
      <c r="M196" s="26"/>
    </row>
    <row r="197" spans="8:13" hidden="1" x14ac:dyDescent="0.2">
      <c r="H197" s="94"/>
      <c r="I197" s="94"/>
      <c r="J197" s="94"/>
      <c r="K197" s="94"/>
      <c r="L197" s="94"/>
      <c r="M197" s="94"/>
    </row>
    <row r="198" spans="8:13" hidden="1" x14ac:dyDescent="0.2">
      <c r="H198" s="94"/>
      <c r="I198" s="94"/>
      <c r="J198" s="94"/>
      <c r="K198" s="94"/>
      <c r="L198" s="94"/>
      <c r="M198" s="94"/>
    </row>
    <row r="199" spans="8:13" hidden="1" x14ac:dyDescent="0.2">
      <c r="H199" s="94"/>
      <c r="I199" s="94"/>
      <c r="J199" s="94"/>
      <c r="K199" s="94"/>
      <c r="L199" s="94"/>
      <c r="M199" s="94"/>
    </row>
    <row r="200" spans="8:13" hidden="1" x14ac:dyDescent="0.2">
      <c r="H200" s="94"/>
      <c r="I200" s="94"/>
      <c r="J200" s="94"/>
      <c r="K200" s="94"/>
      <c r="L200" s="94"/>
      <c r="M200" s="94"/>
    </row>
    <row r="201" spans="8:13" hidden="1" x14ac:dyDescent="0.2">
      <c r="H201" s="94"/>
      <c r="I201" s="94"/>
      <c r="J201" s="94"/>
      <c r="K201" s="94"/>
      <c r="L201" s="94"/>
      <c r="M201" s="94"/>
    </row>
    <row r="202" spans="8:13" hidden="1" x14ac:dyDescent="0.2">
      <c r="H202" s="94"/>
      <c r="I202" s="94"/>
      <c r="J202" s="94"/>
      <c r="K202" s="94"/>
      <c r="L202" s="94"/>
      <c r="M202" s="94"/>
    </row>
    <row r="203" spans="8:13" hidden="1" x14ac:dyDescent="0.2">
      <c r="H203" s="94"/>
      <c r="I203" s="94"/>
      <c r="J203" s="94"/>
      <c r="K203" s="94"/>
      <c r="L203" s="94"/>
      <c r="M203" s="94"/>
    </row>
    <row r="204" spans="8:13" hidden="1" x14ac:dyDescent="0.2">
      <c r="H204" s="91"/>
      <c r="I204" s="27"/>
      <c r="J204" s="91"/>
      <c r="K204" s="91"/>
      <c r="L204" s="91"/>
      <c r="M204" s="91"/>
    </row>
    <row r="205" spans="8:13" hidden="1" x14ac:dyDescent="0.2">
      <c r="H205" s="27"/>
      <c r="I205" s="26"/>
      <c r="J205" s="26"/>
      <c r="K205" s="26"/>
      <c r="L205" s="26"/>
      <c r="M205" s="26"/>
    </row>
    <row r="206" spans="8:13" ht="13" hidden="1" x14ac:dyDescent="0.3">
      <c r="H206" s="30"/>
      <c r="I206" s="24"/>
      <c r="J206" s="25"/>
      <c r="K206" s="24"/>
      <c r="L206" s="25"/>
      <c r="M206" s="24"/>
    </row>
    <row r="207" spans="8:13" x14ac:dyDescent="0.2"/>
    <row r="208" spans="8:13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  <row r="252" x14ac:dyDescent="0.2"/>
    <row r="253" x14ac:dyDescent="0.2"/>
    <row r="254" x14ac:dyDescent="0.2"/>
    <row r="255" x14ac:dyDescent="0.2"/>
    <row r="256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  <row r="326" x14ac:dyDescent="0.2"/>
    <row r="327" x14ac:dyDescent="0.2"/>
    <row r="328" x14ac:dyDescent="0.2"/>
    <row r="329" x14ac:dyDescent="0.2"/>
    <row r="330" x14ac:dyDescent="0.2"/>
    <row r="331" x14ac:dyDescent="0.2"/>
    <row r="332" x14ac:dyDescent="0.2"/>
    <row r="333" x14ac:dyDescent="0.2"/>
    <row r="334" x14ac:dyDescent="0.2"/>
    <row r="335" x14ac:dyDescent="0.2"/>
    <row r="336" x14ac:dyDescent="0.2"/>
    <row r="337" x14ac:dyDescent="0.2"/>
    <row r="338" x14ac:dyDescent="0.2"/>
    <row r="339" x14ac:dyDescent="0.2"/>
    <row r="340" x14ac:dyDescent="0.2"/>
    <row r="341" x14ac:dyDescent="0.2"/>
    <row r="342" x14ac:dyDescent="0.2"/>
    <row r="343" x14ac:dyDescent="0.2"/>
    <row r="344" x14ac:dyDescent="0.2"/>
    <row r="345" x14ac:dyDescent="0.2"/>
    <row r="346" x14ac:dyDescent="0.2"/>
  </sheetData>
  <mergeCells count="9">
    <mergeCell ref="AL4:AP4"/>
    <mergeCell ref="AF3:AP3"/>
    <mergeCell ref="U4:X4"/>
    <mergeCell ref="O4:S4"/>
    <mergeCell ref="I4:M4"/>
    <mergeCell ref="I3:S3"/>
    <mergeCell ref="U3:AD3"/>
    <mergeCell ref="Z4:AD4"/>
    <mergeCell ref="AF4:AJ4"/>
  </mergeCells>
  <phoneticPr fontId="25" type="noConversion"/>
  <dataValidations count="1">
    <dataValidation type="list" allowBlank="1" showInputMessage="1" showErrorMessage="1" sqref="I184 I195 I204" xr:uid="{00000000-0002-0000-0300-000000000000}">
      <formula1>#REF!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300-000002000000}">
          <x14:formula1>
            <xm:f>'C:\Users\ddale\Work Folders\[Pricing template model 1.xlsx]Lookup|Tables'!#REF!</xm:f>
          </x14:formula1>
          <xm:sqref>G7:G183</xm:sqref>
        </x14:dataValidation>
        <x14:dataValidation type="list" allowBlank="1" showInputMessage="1" showErrorMessage="1" xr:uid="{AEB96854-FA7D-4154-B4F0-C1CDC218E79D}">
          <x14:formula1>
            <xm:f>'Lookup Tables'!#REF!</xm:f>
          </x14:formula1>
          <xm:sqref>F13:F183</xm:sqref>
        </x14:dataValidation>
        <x14:dataValidation type="list" allowBlank="1" showInputMessage="1" showErrorMessage="1" xr:uid="{00000000-0002-0000-0300-000003000000}">
          <x14:formula1>
            <xm:f>'Lookup Tables'!$G$9:$G$15</xm:f>
          </x14:formula1>
          <xm:sqref>E13:E183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1"/>
  </sheetPr>
  <dimension ref="A1:XER117"/>
  <sheetViews>
    <sheetView showGridLines="0" workbookViewId="0">
      <selection activeCell="C19" sqref="C19"/>
    </sheetView>
  </sheetViews>
  <sheetFormatPr defaultColWidth="0" defaultRowHeight="10" zeroHeight="1" x14ac:dyDescent="0.2"/>
  <cols>
    <col min="1" max="2" width="1.26953125" style="26" customWidth="1"/>
    <col min="3" max="3" width="36" style="26" customWidth="1"/>
    <col min="4" max="4" width="14.54296875" style="47" customWidth="1"/>
    <col min="5" max="5" width="13.54296875" style="47" customWidth="1"/>
    <col min="6" max="6" width="9.1796875" style="47" customWidth="1"/>
    <col min="7" max="7" width="12.81640625" style="27" customWidth="1"/>
    <col min="8" max="9" width="12.81640625" style="26" customWidth="1"/>
    <col min="10" max="14" width="9.26953125" style="26" customWidth="1"/>
    <col min="15" max="302" width="9" style="26" hidden="1" customWidth="1"/>
    <col min="303" max="16362" width="9" style="26" hidden="1"/>
    <col min="16363" max="16363" width="0" style="26" hidden="1"/>
    <col min="16364" max="16368" width="9" style="26" hidden="1"/>
    <col min="16369" max="16369" width="0" style="26" hidden="1"/>
    <col min="16370" max="16371" width="9" style="26" hidden="1"/>
    <col min="16372" max="16372" width="0" style="26" hidden="1"/>
    <col min="16373" max="16384" width="9" style="26" hidden="1"/>
  </cols>
  <sheetData>
    <row r="1" spans="1:21" s="1" customFormat="1" ht="15.5" x14ac:dyDescent="0.35">
      <c r="B1" s="2" t="str">
        <f>'Cover page'!G2&amp;" - "&amp;'Cover page'!G3</f>
        <v>Energex pricing model - Price Capped Security Lighting Services - 2025-30</v>
      </c>
      <c r="C1" s="2"/>
      <c r="D1" s="2"/>
      <c r="E1" s="2"/>
      <c r="F1" s="3"/>
      <c r="G1" s="31" t="s">
        <v>57</v>
      </c>
      <c r="H1" s="3"/>
      <c r="I1" s="3"/>
      <c r="J1" s="4"/>
      <c r="L1" s="95"/>
      <c r="M1" s="96"/>
    </row>
    <row r="2" spans="1:21" s="1" customFormat="1" ht="13.5" thickBot="1" x14ac:dyDescent="0.35">
      <c r="B2" s="12" t="e">
        <f>'Cover page'!#REF!&amp;" - "&amp;'Cover page'!#REF!</f>
        <v>#REF!</v>
      </c>
      <c r="C2" s="46"/>
      <c r="D2" s="46"/>
      <c r="E2" s="46"/>
      <c r="F2" s="97"/>
      <c r="G2" s="97"/>
      <c r="H2" s="97"/>
      <c r="I2" s="97"/>
    </row>
    <row r="3" spans="1:21" s="19" customFormat="1" ht="3" customHeight="1" x14ac:dyDescent="0.2">
      <c r="D3" s="98"/>
      <c r="E3" s="98"/>
    </row>
    <row r="4" spans="1:21" s="19" customFormat="1" ht="9" customHeight="1" x14ac:dyDescent="0.2">
      <c r="D4" s="98"/>
      <c r="E4" s="98"/>
    </row>
    <row r="5" spans="1:21" s="19" customFormat="1" ht="3" customHeight="1" x14ac:dyDescent="0.2">
      <c r="D5" s="98"/>
      <c r="E5" s="98"/>
    </row>
    <row r="6" spans="1:21" s="5" customFormat="1" ht="10.5" x14ac:dyDescent="0.25">
      <c r="A6" s="128"/>
      <c r="B6" s="128" t="s">
        <v>58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33"/>
      <c r="P6" s="33"/>
      <c r="Q6" s="33"/>
      <c r="R6" s="33"/>
      <c r="S6" s="33"/>
      <c r="T6" s="34"/>
      <c r="U6" s="34"/>
    </row>
    <row r="7" spans="1:21" x14ac:dyDescent="0.2"/>
    <row r="8" spans="1:21" ht="10.5" x14ac:dyDescent="0.25">
      <c r="C8" s="35" t="str">
        <f>B6</f>
        <v>Unit Denominations</v>
      </c>
      <c r="D8" s="28"/>
      <c r="E8" s="28"/>
      <c r="F8" s="36"/>
      <c r="G8" s="36" t="s">
        <v>59</v>
      </c>
      <c r="H8" s="36"/>
    </row>
    <row r="9" spans="1:21" ht="10.5" x14ac:dyDescent="0.25">
      <c r="C9" s="42" t="s">
        <v>60</v>
      </c>
      <c r="D9" s="27"/>
      <c r="E9" s="27"/>
      <c r="F9" s="27"/>
      <c r="G9" s="99" t="s">
        <v>61</v>
      </c>
      <c r="H9" s="36"/>
    </row>
    <row r="10" spans="1:21" x14ac:dyDescent="0.2">
      <c r="C10" s="42" t="s">
        <v>62</v>
      </c>
      <c r="D10" s="27"/>
      <c r="E10" s="27"/>
      <c r="F10" s="27"/>
      <c r="G10" s="99" t="s">
        <v>52</v>
      </c>
    </row>
    <row r="11" spans="1:21" x14ac:dyDescent="0.2">
      <c r="F11" s="26"/>
      <c r="G11" s="26"/>
    </row>
    <row r="12" spans="1:21" x14ac:dyDescent="0.2">
      <c r="C12" s="42" t="s">
        <v>38</v>
      </c>
      <c r="D12" s="27"/>
      <c r="E12" s="27"/>
      <c r="F12" s="27"/>
      <c r="G12" s="99" t="s">
        <v>29</v>
      </c>
    </row>
    <row r="13" spans="1:21" x14ac:dyDescent="0.2">
      <c r="C13" s="42" t="s">
        <v>15</v>
      </c>
      <c r="D13" s="27"/>
      <c r="E13" s="27"/>
      <c r="F13" s="27"/>
      <c r="G13" s="99" t="s">
        <v>63</v>
      </c>
    </row>
    <row r="14" spans="1:21" x14ac:dyDescent="0.2">
      <c r="C14" s="42" t="s">
        <v>64</v>
      </c>
      <c r="D14" s="27"/>
      <c r="E14" s="27"/>
      <c r="F14" s="27"/>
      <c r="G14" s="99" t="s">
        <v>65</v>
      </c>
    </row>
    <row r="15" spans="1:21" x14ac:dyDescent="0.2">
      <c r="C15" s="42" t="s">
        <v>66</v>
      </c>
      <c r="D15" s="27"/>
      <c r="E15" s="27"/>
      <c r="F15" s="27"/>
      <c r="G15" s="99" t="s">
        <v>67</v>
      </c>
    </row>
    <row r="16" spans="1:21" x14ac:dyDescent="0.2">
      <c r="C16" s="42"/>
      <c r="D16" s="27"/>
      <c r="E16" s="27"/>
      <c r="F16" s="27"/>
      <c r="G16" s="26"/>
    </row>
    <row r="17" spans="1:21" x14ac:dyDescent="0.2">
      <c r="C17" s="42"/>
      <c r="D17" s="27"/>
      <c r="E17" s="27"/>
      <c r="F17" s="27"/>
      <c r="G17" s="26"/>
    </row>
    <row r="18" spans="1:21" x14ac:dyDescent="0.2">
      <c r="C18" s="42" t="s">
        <v>49</v>
      </c>
      <c r="D18" s="27"/>
      <c r="E18" s="27"/>
      <c r="F18" s="27"/>
      <c r="G18" s="99" t="s">
        <v>49</v>
      </c>
    </row>
    <row r="19" spans="1:21" x14ac:dyDescent="0.2">
      <c r="C19" s="42" t="s">
        <v>68</v>
      </c>
      <c r="D19" s="27"/>
      <c r="E19" s="27"/>
      <c r="F19" s="27"/>
      <c r="G19" s="99" t="s">
        <v>68</v>
      </c>
    </row>
    <row r="20" spans="1:21" x14ac:dyDescent="0.2">
      <c r="C20" s="42"/>
      <c r="D20" s="27"/>
      <c r="E20" s="27"/>
      <c r="F20" s="27"/>
      <c r="G20" s="26"/>
    </row>
    <row r="21" spans="1:21" s="5" customFormat="1" ht="10.5" x14ac:dyDescent="0.25">
      <c r="A21" s="128"/>
      <c r="B21" s="128" t="s">
        <v>69</v>
      </c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33"/>
      <c r="P21" s="33"/>
      <c r="Q21" s="33"/>
      <c r="R21" s="33"/>
      <c r="S21" s="33"/>
      <c r="T21" s="34"/>
      <c r="U21" s="34"/>
    </row>
    <row r="22" spans="1:21" x14ac:dyDescent="0.2"/>
    <row r="23" spans="1:21" ht="10.5" x14ac:dyDescent="0.25">
      <c r="C23" s="35" t="str">
        <f>B21</f>
        <v>Years</v>
      </c>
      <c r="D23" s="28"/>
      <c r="E23" s="28"/>
      <c r="F23" s="36"/>
      <c r="G23" s="36" t="s">
        <v>70</v>
      </c>
      <c r="H23" s="36" t="s">
        <v>71</v>
      </c>
      <c r="I23" s="36" t="s">
        <v>72</v>
      </c>
      <c r="K23" s="36" t="s">
        <v>73</v>
      </c>
      <c r="L23" s="36" t="s">
        <v>74</v>
      </c>
    </row>
    <row r="24" spans="1:21" x14ac:dyDescent="0.2">
      <c r="C24" s="100">
        <v>43983</v>
      </c>
      <c r="D24" s="27"/>
      <c r="E24" s="27"/>
      <c r="F24" s="27"/>
      <c r="G24" s="101">
        <v>2020</v>
      </c>
      <c r="H24" s="102">
        <f t="shared" ref="H24:H46" si="0">DATE(G24,MONTH(yearending),1)</f>
        <v>43983</v>
      </c>
      <c r="I24" s="103" t="str">
        <f t="shared" ref="I24:I43" si="1">G24-1&amp;"–"&amp;RIGHT(G24,2)</f>
        <v>2019–20</v>
      </c>
      <c r="K24" s="102" t="e">
        <f>DATE(G24,MONTH(#REF!),1)</f>
        <v>#REF!</v>
      </c>
      <c r="L24" s="74">
        <f>G24</f>
        <v>2020</v>
      </c>
    </row>
    <row r="25" spans="1:21" x14ac:dyDescent="0.2">
      <c r="C25" s="100">
        <v>44348</v>
      </c>
      <c r="D25" s="27"/>
      <c r="E25" s="27"/>
      <c r="F25" s="27"/>
      <c r="G25" s="101">
        <v>2021</v>
      </c>
      <c r="H25" s="102">
        <f t="shared" si="0"/>
        <v>44348</v>
      </c>
      <c r="I25" s="103" t="str">
        <f t="shared" si="1"/>
        <v>2020–21</v>
      </c>
      <c r="K25" s="102">
        <f>H25</f>
        <v>44348</v>
      </c>
      <c r="L25" s="104" t="s">
        <v>75</v>
      </c>
    </row>
    <row r="26" spans="1:21" x14ac:dyDescent="0.2">
      <c r="C26" s="100">
        <v>44713</v>
      </c>
      <c r="D26" s="27"/>
      <c r="E26" s="27"/>
      <c r="F26" s="27"/>
      <c r="G26" s="101">
        <v>2022</v>
      </c>
      <c r="H26" s="102">
        <f t="shared" si="0"/>
        <v>44713</v>
      </c>
      <c r="I26" s="103" t="str">
        <f t="shared" si="1"/>
        <v>2021–22</v>
      </c>
      <c r="K26" s="102">
        <f t="shared" ref="K26:L43" si="2">H26</f>
        <v>44713</v>
      </c>
      <c r="L26" s="103" t="str">
        <f>I26</f>
        <v>2021–22</v>
      </c>
    </row>
    <row r="27" spans="1:21" x14ac:dyDescent="0.2">
      <c r="C27" s="100">
        <v>45078</v>
      </c>
      <c r="D27" s="27"/>
      <c r="E27" s="27"/>
      <c r="F27" s="27"/>
      <c r="G27" s="101">
        <v>2023</v>
      </c>
      <c r="H27" s="102">
        <f t="shared" si="0"/>
        <v>45078</v>
      </c>
      <c r="I27" s="103" t="str">
        <f t="shared" si="1"/>
        <v>2022–23</v>
      </c>
      <c r="K27" s="102">
        <f t="shared" si="2"/>
        <v>45078</v>
      </c>
      <c r="L27" s="103" t="str">
        <f t="shared" si="2"/>
        <v>2022–23</v>
      </c>
    </row>
    <row r="28" spans="1:21" x14ac:dyDescent="0.2">
      <c r="C28" s="100">
        <v>45444</v>
      </c>
      <c r="D28" s="27"/>
      <c r="E28" s="27"/>
      <c r="F28" s="27"/>
      <c r="G28" s="101">
        <v>2024</v>
      </c>
      <c r="H28" s="102">
        <f t="shared" si="0"/>
        <v>45444</v>
      </c>
      <c r="I28" s="103" t="str">
        <f t="shared" si="1"/>
        <v>2023–24</v>
      </c>
      <c r="K28" s="102">
        <f t="shared" si="2"/>
        <v>45444</v>
      </c>
      <c r="L28" s="103" t="str">
        <f t="shared" si="2"/>
        <v>2023–24</v>
      </c>
    </row>
    <row r="29" spans="1:21" x14ac:dyDescent="0.2">
      <c r="C29" s="100">
        <v>45809</v>
      </c>
      <c r="D29" s="27"/>
      <c r="E29" s="27"/>
      <c r="F29" s="27"/>
      <c r="G29" s="101">
        <v>2025</v>
      </c>
      <c r="H29" s="102">
        <f t="shared" si="0"/>
        <v>45809</v>
      </c>
      <c r="I29" s="103" t="str">
        <f t="shared" si="1"/>
        <v>2024–25</v>
      </c>
      <c r="K29" s="102">
        <f t="shared" si="2"/>
        <v>45809</v>
      </c>
      <c r="L29" s="103" t="str">
        <f t="shared" si="2"/>
        <v>2024–25</v>
      </c>
    </row>
    <row r="30" spans="1:21" x14ac:dyDescent="0.2">
      <c r="C30" s="100">
        <v>46174</v>
      </c>
      <c r="D30" s="27"/>
      <c r="E30" s="27"/>
      <c r="F30" s="27"/>
      <c r="G30" s="101">
        <v>2026</v>
      </c>
      <c r="H30" s="102">
        <f t="shared" si="0"/>
        <v>46174</v>
      </c>
      <c r="I30" s="103" t="str">
        <f t="shared" si="1"/>
        <v>2025–26</v>
      </c>
      <c r="K30" s="102">
        <f t="shared" si="2"/>
        <v>46174</v>
      </c>
      <c r="L30" s="103" t="str">
        <f t="shared" si="2"/>
        <v>2025–26</v>
      </c>
    </row>
    <row r="31" spans="1:21" x14ac:dyDescent="0.2">
      <c r="C31" s="100">
        <v>46539</v>
      </c>
      <c r="D31" s="27"/>
      <c r="E31" s="27"/>
      <c r="F31" s="27"/>
      <c r="G31" s="101">
        <v>2027</v>
      </c>
      <c r="H31" s="102">
        <f t="shared" si="0"/>
        <v>46539</v>
      </c>
      <c r="I31" s="103" t="str">
        <f t="shared" si="1"/>
        <v>2026–27</v>
      </c>
      <c r="K31" s="102">
        <f t="shared" si="2"/>
        <v>46539</v>
      </c>
      <c r="L31" s="103" t="str">
        <f t="shared" si="2"/>
        <v>2026–27</v>
      </c>
    </row>
    <row r="32" spans="1:21" x14ac:dyDescent="0.2">
      <c r="C32" s="100">
        <v>46905</v>
      </c>
      <c r="D32" s="27"/>
      <c r="E32" s="27"/>
      <c r="F32" s="27"/>
      <c r="G32" s="101">
        <v>2028</v>
      </c>
      <c r="H32" s="102">
        <f t="shared" si="0"/>
        <v>46905</v>
      </c>
      <c r="I32" s="103" t="str">
        <f t="shared" si="1"/>
        <v>2027–28</v>
      </c>
      <c r="K32" s="102">
        <f t="shared" si="2"/>
        <v>46905</v>
      </c>
      <c r="L32" s="103" t="str">
        <f t="shared" si="2"/>
        <v>2027–28</v>
      </c>
    </row>
    <row r="33" spans="1:21" x14ac:dyDescent="0.2">
      <c r="C33" s="100">
        <v>47270</v>
      </c>
      <c r="D33" s="27"/>
      <c r="E33" s="27"/>
      <c r="F33" s="27"/>
      <c r="G33" s="101">
        <v>2029</v>
      </c>
      <c r="H33" s="102">
        <f t="shared" si="0"/>
        <v>47270</v>
      </c>
      <c r="I33" s="103" t="str">
        <f t="shared" si="1"/>
        <v>2028–29</v>
      </c>
      <c r="K33" s="102">
        <f t="shared" si="2"/>
        <v>47270</v>
      </c>
      <c r="L33" s="103" t="str">
        <f t="shared" si="2"/>
        <v>2028–29</v>
      </c>
    </row>
    <row r="34" spans="1:21" x14ac:dyDescent="0.2">
      <c r="C34" s="100">
        <v>47635</v>
      </c>
      <c r="D34" s="27"/>
      <c r="E34" s="27"/>
      <c r="F34" s="27"/>
      <c r="G34" s="101">
        <v>2030</v>
      </c>
      <c r="H34" s="102">
        <f t="shared" si="0"/>
        <v>47635</v>
      </c>
      <c r="I34" s="103" t="str">
        <f t="shared" si="1"/>
        <v>2029–30</v>
      </c>
      <c r="K34" s="102">
        <f t="shared" si="2"/>
        <v>47635</v>
      </c>
      <c r="L34" s="103" t="str">
        <f t="shared" si="2"/>
        <v>2029–30</v>
      </c>
    </row>
    <row r="35" spans="1:21" x14ac:dyDescent="0.2">
      <c r="C35" s="100">
        <v>48000</v>
      </c>
      <c r="D35" s="27"/>
      <c r="E35" s="27"/>
      <c r="F35" s="27"/>
      <c r="G35" s="101">
        <v>2031</v>
      </c>
      <c r="H35" s="102">
        <f t="shared" si="0"/>
        <v>48000</v>
      </c>
      <c r="I35" s="103" t="str">
        <f t="shared" si="1"/>
        <v>2030–31</v>
      </c>
      <c r="K35" s="102">
        <f t="shared" si="2"/>
        <v>48000</v>
      </c>
      <c r="L35" s="103" t="str">
        <f t="shared" si="2"/>
        <v>2030–31</v>
      </c>
    </row>
    <row r="36" spans="1:21" x14ac:dyDescent="0.2">
      <c r="C36" s="100">
        <v>48366</v>
      </c>
      <c r="D36" s="27"/>
      <c r="E36" s="27"/>
      <c r="F36" s="27"/>
      <c r="G36" s="101">
        <v>2032</v>
      </c>
      <c r="H36" s="102">
        <f t="shared" si="0"/>
        <v>48366</v>
      </c>
      <c r="I36" s="103" t="str">
        <f t="shared" si="1"/>
        <v>2031–32</v>
      </c>
      <c r="K36" s="102">
        <f t="shared" si="2"/>
        <v>48366</v>
      </c>
      <c r="L36" s="103" t="str">
        <f t="shared" si="2"/>
        <v>2031–32</v>
      </c>
    </row>
    <row r="37" spans="1:21" x14ac:dyDescent="0.2">
      <c r="C37" s="100">
        <v>48731</v>
      </c>
      <c r="D37" s="27"/>
      <c r="E37" s="27"/>
      <c r="F37" s="27"/>
      <c r="G37" s="101">
        <v>2033</v>
      </c>
      <c r="H37" s="102">
        <f t="shared" si="0"/>
        <v>48731</v>
      </c>
      <c r="I37" s="103" t="str">
        <f t="shared" si="1"/>
        <v>2032–33</v>
      </c>
      <c r="K37" s="102">
        <f t="shared" si="2"/>
        <v>48731</v>
      </c>
      <c r="L37" s="103" t="str">
        <f t="shared" si="2"/>
        <v>2032–33</v>
      </c>
    </row>
    <row r="38" spans="1:21" x14ac:dyDescent="0.2">
      <c r="C38" s="100">
        <v>49096</v>
      </c>
      <c r="D38" s="27"/>
      <c r="E38" s="27"/>
      <c r="F38" s="27"/>
      <c r="G38" s="101">
        <v>2034</v>
      </c>
      <c r="H38" s="102">
        <f t="shared" si="0"/>
        <v>49096</v>
      </c>
      <c r="I38" s="103" t="str">
        <f t="shared" si="1"/>
        <v>2033–34</v>
      </c>
      <c r="K38" s="102">
        <f t="shared" si="2"/>
        <v>49096</v>
      </c>
      <c r="L38" s="103" t="str">
        <f t="shared" si="2"/>
        <v>2033–34</v>
      </c>
    </row>
    <row r="39" spans="1:21" x14ac:dyDescent="0.2">
      <c r="C39" s="100">
        <v>49461</v>
      </c>
      <c r="D39" s="27"/>
      <c r="E39" s="27"/>
      <c r="F39" s="27"/>
      <c r="G39" s="101">
        <v>2035</v>
      </c>
      <c r="H39" s="102">
        <f t="shared" si="0"/>
        <v>49461</v>
      </c>
      <c r="I39" s="103" t="str">
        <f t="shared" si="1"/>
        <v>2034–35</v>
      </c>
      <c r="K39" s="102">
        <f t="shared" si="2"/>
        <v>49461</v>
      </c>
      <c r="L39" s="103" t="str">
        <f t="shared" si="2"/>
        <v>2034–35</v>
      </c>
    </row>
    <row r="40" spans="1:21" x14ac:dyDescent="0.2">
      <c r="C40" s="100">
        <v>49827</v>
      </c>
      <c r="D40" s="27"/>
      <c r="E40" s="27"/>
      <c r="F40" s="27"/>
      <c r="G40" s="101">
        <v>2036</v>
      </c>
      <c r="H40" s="102">
        <f t="shared" si="0"/>
        <v>49827</v>
      </c>
      <c r="I40" s="103" t="str">
        <f t="shared" si="1"/>
        <v>2035–36</v>
      </c>
      <c r="K40" s="102">
        <f t="shared" si="2"/>
        <v>49827</v>
      </c>
      <c r="L40" s="103" t="str">
        <f t="shared" si="2"/>
        <v>2035–36</v>
      </c>
    </row>
    <row r="41" spans="1:21" x14ac:dyDescent="0.2">
      <c r="C41" s="100">
        <v>50192</v>
      </c>
      <c r="D41" s="27"/>
      <c r="E41" s="27"/>
      <c r="F41" s="27"/>
      <c r="G41" s="101">
        <v>2037</v>
      </c>
      <c r="H41" s="102">
        <f t="shared" si="0"/>
        <v>50192</v>
      </c>
      <c r="I41" s="103" t="str">
        <f t="shared" si="1"/>
        <v>2036–37</v>
      </c>
      <c r="K41" s="102">
        <f t="shared" si="2"/>
        <v>50192</v>
      </c>
      <c r="L41" s="103" t="str">
        <f t="shared" si="2"/>
        <v>2036–37</v>
      </c>
    </row>
    <row r="42" spans="1:21" x14ac:dyDescent="0.2">
      <c r="C42" s="100">
        <v>50557</v>
      </c>
      <c r="D42" s="27"/>
      <c r="E42" s="27"/>
      <c r="F42" s="27"/>
      <c r="G42" s="101">
        <v>2038</v>
      </c>
      <c r="H42" s="102">
        <f t="shared" si="0"/>
        <v>50557</v>
      </c>
      <c r="I42" s="103" t="str">
        <f t="shared" si="1"/>
        <v>2037–38</v>
      </c>
      <c r="K42" s="102">
        <f t="shared" si="2"/>
        <v>50557</v>
      </c>
      <c r="L42" s="103" t="str">
        <f t="shared" si="2"/>
        <v>2037–38</v>
      </c>
    </row>
    <row r="43" spans="1:21" x14ac:dyDescent="0.2">
      <c r="C43" s="100">
        <v>50922</v>
      </c>
      <c r="D43" s="27"/>
      <c r="E43" s="27"/>
      <c r="F43" s="27"/>
      <c r="G43" s="101">
        <v>2039</v>
      </c>
      <c r="H43" s="102">
        <f t="shared" si="0"/>
        <v>50922</v>
      </c>
      <c r="I43" s="103" t="str">
        <f t="shared" si="1"/>
        <v>2038–39</v>
      </c>
      <c r="K43" s="102">
        <f t="shared" si="2"/>
        <v>50922</v>
      </c>
      <c r="L43" s="103" t="str">
        <f t="shared" si="2"/>
        <v>2038–39</v>
      </c>
    </row>
    <row r="44" spans="1:21" x14ac:dyDescent="0.2">
      <c r="C44" s="100">
        <v>51288</v>
      </c>
      <c r="D44" s="27"/>
      <c r="E44" s="27"/>
      <c r="F44" s="27"/>
      <c r="G44" s="101">
        <v>2040</v>
      </c>
      <c r="H44" s="102">
        <f t="shared" si="0"/>
        <v>51288</v>
      </c>
      <c r="I44" s="103" t="str">
        <f>G44-1&amp;"–"&amp;RIGHT(G44,2)</f>
        <v>2039–40</v>
      </c>
      <c r="K44" s="102">
        <f t="shared" ref="K44:L46" si="3">H44</f>
        <v>51288</v>
      </c>
      <c r="L44" s="103" t="str">
        <f t="shared" si="3"/>
        <v>2039–40</v>
      </c>
    </row>
    <row r="45" spans="1:21" x14ac:dyDescent="0.2">
      <c r="C45" s="100">
        <v>51653</v>
      </c>
      <c r="D45" s="27"/>
      <c r="E45" s="27"/>
      <c r="F45" s="27"/>
      <c r="G45" s="101">
        <v>2041</v>
      </c>
      <c r="H45" s="102">
        <f t="shared" si="0"/>
        <v>51653</v>
      </c>
      <c r="I45" s="103" t="str">
        <f>G45-1&amp;"–"&amp;RIGHT(G45,2)</f>
        <v>2040–41</v>
      </c>
      <c r="K45" s="102">
        <f t="shared" si="3"/>
        <v>51653</v>
      </c>
      <c r="L45" s="103" t="str">
        <f t="shared" si="3"/>
        <v>2040–41</v>
      </c>
    </row>
    <row r="46" spans="1:21" x14ac:dyDescent="0.2">
      <c r="C46" s="100">
        <v>52018</v>
      </c>
      <c r="D46" s="27"/>
      <c r="E46" s="27"/>
      <c r="F46" s="27"/>
      <c r="G46" s="101">
        <v>2042</v>
      </c>
      <c r="H46" s="102">
        <f t="shared" si="0"/>
        <v>52018</v>
      </c>
      <c r="I46" s="103" t="str">
        <f>G46-1&amp;"–"&amp;RIGHT(G46,2)</f>
        <v>2041–42</v>
      </c>
      <c r="K46" s="102">
        <f t="shared" si="3"/>
        <v>52018</v>
      </c>
      <c r="L46" s="103" t="str">
        <f t="shared" si="3"/>
        <v>2041–42</v>
      </c>
    </row>
    <row r="47" spans="1:21" x14ac:dyDescent="0.2">
      <c r="H47" s="26" t="s">
        <v>76</v>
      </c>
    </row>
    <row r="48" spans="1:21" s="5" customFormat="1" ht="10.5" x14ac:dyDescent="0.25">
      <c r="A48" s="128"/>
      <c r="B48" s="128" t="s">
        <v>77</v>
      </c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33"/>
      <c r="P48" s="33"/>
      <c r="Q48" s="33"/>
      <c r="R48" s="33"/>
      <c r="S48" s="33"/>
      <c r="T48" s="34"/>
      <c r="U48" s="34"/>
    </row>
    <row r="49" spans="1:21" x14ac:dyDescent="0.2"/>
    <row r="50" spans="1:21" ht="10.5" x14ac:dyDescent="0.25">
      <c r="C50" s="35" t="str">
        <f>B48</f>
        <v>Regulatory years</v>
      </c>
      <c r="D50" s="28"/>
      <c r="E50" s="28"/>
      <c r="F50" s="36"/>
      <c r="G50" s="36" t="s">
        <v>78</v>
      </c>
      <c r="H50" s="36" t="s">
        <v>7</v>
      </c>
    </row>
    <row r="51" spans="1:21" x14ac:dyDescent="0.2">
      <c r="C51" s="42" t="s">
        <v>79</v>
      </c>
      <c r="D51" s="27"/>
      <c r="E51" s="27"/>
      <c r="F51" s="27"/>
      <c r="G51" s="74" t="str">
        <f>RCP_firstyear</f>
        <v>2025–26</v>
      </c>
      <c r="H51" s="102">
        <f>INDEX($H$24:$H$46,MATCH(G51,$I$24:$I$46))</f>
        <v>46174</v>
      </c>
    </row>
    <row r="52" spans="1:21" x14ac:dyDescent="0.2">
      <c r="C52" s="42" t="s">
        <v>80</v>
      </c>
      <c r="D52" s="27"/>
      <c r="E52" s="27"/>
      <c r="F52" s="27"/>
      <c r="G52" s="74" t="str">
        <f>INDEX('Lookup Tables'!I24:I34,MATCH(RCP_firstyear,'Lookup Tables'!I24:I34)+1)</f>
        <v>2026–27</v>
      </c>
      <c r="H52" s="102">
        <f>INDEX($H$24:$H$46,MATCH(G52,$I$24:$I$46))</f>
        <v>46539</v>
      </c>
    </row>
    <row r="53" spans="1:21" x14ac:dyDescent="0.2">
      <c r="C53" s="42" t="s">
        <v>81</v>
      </c>
      <c r="D53" s="27"/>
      <c r="E53" s="27"/>
      <c r="F53" s="27"/>
      <c r="G53" s="74" t="str">
        <f>INDEX('Lookup Tables'!I24:I34,MATCH(RCP_firstyear,'Lookup Tables'!I24:I34)+2)</f>
        <v>2027–28</v>
      </c>
      <c r="H53" s="102">
        <f>INDEX($H$24:$H$46,MATCH(G53,$I$24:$I$46))</f>
        <v>46905</v>
      </c>
    </row>
    <row r="54" spans="1:21" x14ac:dyDescent="0.2">
      <c r="C54" s="42" t="s">
        <v>82</v>
      </c>
      <c r="D54" s="27"/>
      <c r="E54" s="27"/>
      <c r="F54" s="27"/>
      <c r="G54" s="74" t="str">
        <f>INDEX('Lookup Tables'!I24:I34,MATCH(RCP_firstyear,'Lookup Tables'!I24:I34)+3)</f>
        <v>2028–29</v>
      </c>
      <c r="H54" s="102">
        <f>INDEX($H$24:$H$46,MATCH(G54,$I$24:$I$46))</f>
        <v>47270</v>
      </c>
    </row>
    <row r="55" spans="1:21" x14ac:dyDescent="0.2">
      <c r="C55" s="42" t="s">
        <v>83</v>
      </c>
      <c r="D55" s="27"/>
      <c r="E55" s="27"/>
      <c r="F55" s="27"/>
      <c r="G55" s="74" t="str">
        <f>INDEX('Lookup Tables'!I24:I34,MATCH(RCP_firstyear,'Lookup Tables'!I24:I34)+4)</f>
        <v>2029–30</v>
      </c>
      <c r="H55" s="102">
        <f>INDEX($H$24:$H$46,MATCH(G55,$I$24:$I$46))</f>
        <v>47635</v>
      </c>
    </row>
    <row r="56" spans="1:21" x14ac:dyDescent="0.2">
      <c r="C56" s="42"/>
      <c r="D56" s="27"/>
      <c r="E56" s="27"/>
      <c r="F56" s="27"/>
      <c r="G56" s="76"/>
      <c r="H56" s="105"/>
    </row>
    <row r="57" spans="1:21" s="5" customFormat="1" ht="10.5" x14ac:dyDescent="0.25">
      <c r="A57" s="128"/>
      <c r="B57" s="128" t="s">
        <v>5</v>
      </c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33"/>
      <c r="P57" s="33"/>
      <c r="Q57" s="33"/>
      <c r="R57" s="33"/>
      <c r="S57" s="33"/>
      <c r="T57" s="34"/>
      <c r="U57" s="34"/>
    </row>
    <row r="58" spans="1:21" x14ac:dyDescent="0.2"/>
    <row r="59" spans="1:21" ht="10.5" x14ac:dyDescent="0.25">
      <c r="C59" s="35" t="str">
        <f>B57</f>
        <v>DNSP name</v>
      </c>
      <c r="D59" s="28" t="s">
        <v>14</v>
      </c>
      <c r="E59" s="28"/>
      <c r="F59" s="36"/>
      <c r="G59" s="36"/>
      <c r="H59" s="36"/>
    </row>
    <row r="60" spans="1:21" x14ac:dyDescent="0.2">
      <c r="C60" s="42"/>
      <c r="D60" s="27" t="s">
        <v>84</v>
      </c>
      <c r="E60" s="27"/>
      <c r="F60" s="27"/>
      <c r="G60" s="147" t="s">
        <v>6</v>
      </c>
      <c r="H60" s="148"/>
      <c r="I60" s="106" t="s">
        <v>85</v>
      </c>
    </row>
    <row r="61" spans="1:21" x14ac:dyDescent="0.2">
      <c r="C61" s="42"/>
      <c r="D61" s="27" t="s">
        <v>84</v>
      </c>
      <c r="E61" s="27"/>
      <c r="F61" s="27"/>
      <c r="G61" s="147" t="s">
        <v>86</v>
      </c>
      <c r="H61" s="148"/>
      <c r="I61" s="106" t="s">
        <v>85</v>
      </c>
    </row>
    <row r="62" spans="1:21" x14ac:dyDescent="0.2"/>
    <row r="63" spans="1:21" s="5" customFormat="1" ht="10.5" x14ac:dyDescent="0.25">
      <c r="A63" s="128"/>
      <c r="B63" s="128" t="s">
        <v>39</v>
      </c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33"/>
      <c r="P63" s="33"/>
      <c r="Q63" s="33"/>
      <c r="R63" s="33"/>
      <c r="S63" s="33"/>
      <c r="T63" s="34"/>
      <c r="U63" s="34"/>
    </row>
    <row r="64" spans="1:21" x14ac:dyDescent="0.2"/>
    <row r="65" x14ac:dyDescent="0.2"/>
    <row r="66" x14ac:dyDescent="0.2"/>
    <row r="67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96" x14ac:dyDescent="0.2"/>
    <row r="97" x14ac:dyDescent="0.2"/>
    <row r="98" x14ac:dyDescent="0.2"/>
    <row r="99" x14ac:dyDescent="0.2"/>
    <row r="100" x14ac:dyDescent="0.2"/>
    <row r="101" x14ac:dyDescent="0.2"/>
    <row r="102" x14ac:dyDescent="0.2"/>
    <row r="103" x14ac:dyDescent="0.2"/>
    <row r="104" x14ac:dyDescent="0.2"/>
    <row r="105" x14ac:dyDescent="0.2"/>
    <row r="106" x14ac:dyDescent="0.2"/>
    <row r="107" x14ac:dyDescent="0.2"/>
    <row r="108" x14ac:dyDescent="0.2"/>
    <row r="109" x14ac:dyDescent="0.2"/>
    <row r="110" x14ac:dyDescent="0.2"/>
    <row r="111" x14ac:dyDescent="0.2"/>
    <row r="112" x14ac:dyDescent="0.2"/>
    <row r="113" x14ac:dyDescent="0.2"/>
    <row r="114" x14ac:dyDescent="0.2"/>
    <row r="115" x14ac:dyDescent="0.2"/>
    <row r="116" x14ac:dyDescent="0.2"/>
    <row r="117" x14ac:dyDescent="0.2"/>
  </sheetData>
  <mergeCells count="2">
    <mergeCell ref="G61:H61"/>
    <mergeCell ref="G60:H60"/>
  </mergeCells>
  <hyperlinks>
    <hyperlink ref="G1" location="'Pricing model - ACS'!A1" display="Back to Index" xr:uid="{00000000-0004-0000-0700-000000000000}"/>
  </hyperlinks>
  <pageMargins left="0.7" right="0.7" top="0.75" bottom="0.75" header="0.3" footer="0.3"/>
  <pageSetup paperSize="9" orientation="portrait" verticalDpi="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D9F7B-2447-4CD5-856E-5DAB59C28879}">
  <sheetPr codeName="Sheet26">
    <tabColor theme="1"/>
  </sheetPr>
  <dimension ref="A1:AI69"/>
  <sheetViews>
    <sheetView showGridLines="0" zoomScaleNormal="100" workbookViewId="0">
      <selection activeCell="H11" sqref="H11"/>
    </sheetView>
  </sheetViews>
  <sheetFormatPr defaultColWidth="0" defaultRowHeight="0" customHeight="1" zeroHeight="1" x14ac:dyDescent="0.2"/>
  <cols>
    <col min="1" max="2" width="1.26953125" style="26" customWidth="1"/>
    <col min="3" max="3" width="16.26953125" style="26" customWidth="1"/>
    <col min="4" max="4" width="15.453125" style="26" customWidth="1"/>
    <col min="5" max="5" width="33.1796875" style="26" customWidth="1"/>
    <col min="6" max="6" width="12.81640625" style="26" customWidth="1"/>
    <col min="7" max="7" width="17" style="26" customWidth="1"/>
    <col min="8" max="8" width="102" style="26" customWidth="1"/>
    <col min="9" max="9" width="4.1796875" style="26" customWidth="1"/>
    <col min="10" max="10" width="5.54296875" style="26" customWidth="1"/>
    <col min="11" max="11" width="8" style="26" hidden="1" customWidth="1"/>
    <col min="12" max="19" width="8.453125" style="26" hidden="1" customWidth="1"/>
    <col min="20" max="20" width="1.26953125" style="26" hidden="1" customWidth="1"/>
    <col min="21" max="21" width="9" style="26" hidden="1" customWidth="1"/>
    <col min="22" max="22" width="1.26953125" style="26" hidden="1" customWidth="1"/>
    <col min="23" max="16384" width="9" style="26" hidden="1"/>
  </cols>
  <sheetData>
    <row r="1" spans="1:35" s="1" customFormat="1" ht="15.5" x14ac:dyDescent="0.35">
      <c r="B1" s="2"/>
      <c r="C1" s="2"/>
      <c r="D1" s="2"/>
      <c r="E1" s="2"/>
      <c r="F1" s="3"/>
      <c r="G1" s="31"/>
      <c r="H1" s="3"/>
      <c r="I1" s="108"/>
      <c r="J1" s="5"/>
      <c r="K1" s="6"/>
      <c r="L1" s="6"/>
      <c r="M1" s="7"/>
      <c r="N1" s="8"/>
      <c r="O1" s="8"/>
      <c r="P1" s="5"/>
      <c r="Q1" s="5"/>
      <c r="R1" s="6"/>
      <c r="S1" s="9"/>
      <c r="T1" s="5"/>
      <c r="U1" s="10"/>
      <c r="V1" s="9"/>
      <c r="W1" s="5"/>
    </row>
    <row r="2" spans="1:35" s="1" customFormat="1" ht="13" x14ac:dyDescent="0.3">
      <c r="B2" s="46" t="e">
        <f>'Cover page'!#REF!</f>
        <v>#REF!</v>
      </c>
      <c r="C2" s="46"/>
      <c r="D2" s="46"/>
      <c r="E2" s="46"/>
      <c r="F2" s="97"/>
      <c r="G2" s="97"/>
      <c r="H2" s="97"/>
    </row>
    <row r="3" spans="1:35" s="19" customFormat="1" ht="13" x14ac:dyDescent="0.3">
      <c r="B3" s="46">
        <v>0</v>
      </c>
      <c r="D3" s="98"/>
      <c r="E3" s="98"/>
    </row>
    <row r="4" spans="1:35" s="19" customFormat="1" ht="10" x14ac:dyDescent="0.2">
      <c r="D4" s="98"/>
      <c r="E4" s="98"/>
    </row>
    <row r="5" spans="1:35" s="5" customFormat="1" ht="13" x14ac:dyDescent="0.3">
      <c r="A5" s="22"/>
      <c r="B5" s="23"/>
      <c r="C5" s="23" t="s">
        <v>87</v>
      </c>
      <c r="D5" s="22"/>
      <c r="E5" s="22"/>
      <c r="F5" s="22"/>
      <c r="G5" s="22"/>
      <c r="H5" s="22"/>
      <c r="I5" s="22"/>
      <c r="J5" s="22"/>
      <c r="K5" s="30"/>
      <c r="L5" s="30"/>
      <c r="M5" s="30"/>
      <c r="N5" s="30"/>
      <c r="O5" s="24"/>
      <c r="P5" s="25"/>
      <c r="Q5" s="24"/>
      <c r="R5" s="25"/>
      <c r="S5" s="24"/>
      <c r="T5" s="24"/>
      <c r="U5" s="24"/>
      <c r="V5" s="24"/>
      <c r="W5" s="24"/>
      <c r="X5" s="24"/>
      <c r="Y5" s="24"/>
      <c r="Z5" s="24"/>
      <c r="AA5" s="25"/>
      <c r="AB5" s="25"/>
      <c r="AC5" s="33"/>
      <c r="AD5" s="33"/>
      <c r="AE5" s="33"/>
      <c r="AF5" s="33"/>
      <c r="AG5" s="33"/>
      <c r="AH5" s="34"/>
      <c r="AI5" s="34"/>
    </row>
    <row r="6" spans="1:35" ht="10" x14ac:dyDescent="0.2">
      <c r="C6" s="60"/>
      <c r="D6" s="47"/>
      <c r="E6" s="47"/>
      <c r="F6" s="47"/>
      <c r="G6" s="58"/>
      <c r="H6" s="61"/>
      <c r="I6" s="59"/>
    </row>
    <row r="7" spans="1:35" ht="10.5" x14ac:dyDescent="0.25">
      <c r="C7" s="67" t="s">
        <v>88</v>
      </c>
      <c r="D7" s="56" t="s">
        <v>89</v>
      </c>
      <c r="E7" s="56" t="s">
        <v>90</v>
      </c>
      <c r="F7" s="68"/>
      <c r="G7" s="109"/>
      <c r="H7" s="69"/>
      <c r="I7" s="59"/>
    </row>
    <row r="8" spans="1:35" ht="10" x14ac:dyDescent="0.2">
      <c r="C8" s="60" t="s">
        <v>91</v>
      </c>
      <c r="E8" s="26" t="s">
        <v>92</v>
      </c>
      <c r="F8" s="47"/>
      <c r="G8" s="58"/>
      <c r="H8" s="61"/>
      <c r="I8" s="59"/>
    </row>
    <row r="9" spans="1:35" ht="10" x14ac:dyDescent="0.2">
      <c r="C9" s="60" t="s">
        <v>93</v>
      </c>
      <c r="D9" s="110"/>
      <c r="F9" s="47"/>
      <c r="G9" s="58"/>
      <c r="H9" s="61"/>
      <c r="I9" s="59"/>
    </row>
    <row r="10" spans="1:35" ht="10" x14ac:dyDescent="0.2">
      <c r="C10" s="60"/>
      <c r="D10" s="110"/>
      <c r="F10" s="47"/>
      <c r="G10" s="58"/>
      <c r="H10" s="61"/>
      <c r="I10" s="59"/>
    </row>
    <row r="11" spans="1:35" ht="10" x14ac:dyDescent="0.2">
      <c r="C11" s="60"/>
      <c r="D11" s="110"/>
      <c r="F11" s="47"/>
      <c r="G11" s="58"/>
      <c r="H11" s="61"/>
      <c r="I11" s="59"/>
    </row>
    <row r="12" spans="1:35" ht="10" x14ac:dyDescent="0.2">
      <c r="C12" s="60"/>
      <c r="D12" s="110"/>
      <c r="F12" s="47"/>
      <c r="G12" s="58"/>
      <c r="H12" s="61"/>
      <c r="I12" s="59"/>
    </row>
    <row r="13" spans="1:35" ht="10" x14ac:dyDescent="0.2">
      <c r="C13" s="60"/>
      <c r="D13" s="110"/>
      <c r="F13" s="47"/>
      <c r="G13" s="58"/>
      <c r="H13" s="61"/>
      <c r="I13" s="59"/>
    </row>
    <row r="14" spans="1:35" ht="10" x14ac:dyDescent="0.2">
      <c r="C14" s="60"/>
      <c r="D14" s="110"/>
      <c r="F14" s="47"/>
      <c r="G14" s="58"/>
      <c r="H14" s="61"/>
      <c r="I14" s="59"/>
    </row>
    <row r="15" spans="1:35" ht="10" x14ac:dyDescent="0.2">
      <c r="C15" s="60"/>
      <c r="D15" s="110"/>
      <c r="F15" s="47"/>
      <c r="G15" s="58"/>
      <c r="H15" s="61"/>
      <c r="I15" s="59"/>
    </row>
    <row r="16" spans="1:35" ht="10" x14ac:dyDescent="0.2">
      <c r="C16" s="60"/>
      <c r="D16" s="110"/>
      <c r="F16" s="47"/>
      <c r="G16" s="58"/>
      <c r="H16" s="61"/>
      <c r="I16" s="59"/>
    </row>
    <row r="17" spans="3:9" ht="10" x14ac:dyDescent="0.2">
      <c r="C17" s="60"/>
      <c r="D17" s="110"/>
      <c r="F17" s="47"/>
      <c r="G17" s="58"/>
      <c r="H17" s="61"/>
      <c r="I17" s="59"/>
    </row>
    <row r="18" spans="3:9" ht="10" x14ac:dyDescent="0.2">
      <c r="C18" s="60"/>
      <c r="D18" s="110"/>
      <c r="F18" s="47"/>
      <c r="G18" s="58"/>
      <c r="H18" s="61"/>
      <c r="I18" s="59"/>
    </row>
    <row r="19" spans="3:9" ht="10" x14ac:dyDescent="0.2">
      <c r="C19" s="60"/>
      <c r="D19" s="110"/>
      <c r="F19" s="47"/>
      <c r="G19" s="58"/>
      <c r="H19" s="61"/>
      <c r="I19" s="59"/>
    </row>
    <row r="20" spans="3:9" ht="10" x14ac:dyDescent="0.2">
      <c r="C20" s="60"/>
      <c r="D20" s="110"/>
      <c r="F20" s="47"/>
      <c r="G20" s="58"/>
      <c r="H20" s="61"/>
      <c r="I20" s="59"/>
    </row>
    <row r="21" spans="3:9" ht="10" x14ac:dyDescent="0.2">
      <c r="C21" s="60"/>
      <c r="D21" s="110"/>
      <c r="F21" s="47"/>
      <c r="G21" s="58"/>
      <c r="H21" s="61"/>
      <c r="I21" s="59"/>
    </row>
    <row r="22" spans="3:9" ht="10" x14ac:dyDescent="0.2">
      <c r="C22" s="60"/>
      <c r="D22" s="110"/>
      <c r="F22" s="47"/>
      <c r="G22" s="58"/>
      <c r="H22" s="61"/>
      <c r="I22" s="59"/>
    </row>
    <row r="23" spans="3:9" ht="10" x14ac:dyDescent="0.2">
      <c r="C23" s="60"/>
      <c r="D23" s="110"/>
      <c r="F23" s="47"/>
      <c r="G23" s="58"/>
      <c r="H23" s="61"/>
      <c r="I23" s="59"/>
    </row>
    <row r="24" spans="3:9" ht="10" x14ac:dyDescent="0.2">
      <c r="C24" s="60"/>
      <c r="F24" s="47"/>
      <c r="G24" s="58"/>
      <c r="H24" s="61"/>
      <c r="I24" s="59"/>
    </row>
    <row r="25" spans="3:9" ht="10" x14ac:dyDescent="0.2">
      <c r="C25" s="60"/>
      <c r="F25" s="47"/>
      <c r="G25" s="58"/>
      <c r="H25" s="61"/>
      <c r="I25" s="59"/>
    </row>
    <row r="26" spans="3:9" ht="10" x14ac:dyDescent="0.2">
      <c r="C26" s="60"/>
      <c r="F26" s="47"/>
      <c r="G26" s="58"/>
      <c r="H26" s="61"/>
      <c r="I26" s="59"/>
    </row>
    <row r="27" spans="3:9" ht="10" x14ac:dyDescent="0.2">
      <c r="C27" s="60"/>
      <c r="F27" s="47"/>
      <c r="G27" s="58"/>
      <c r="H27" s="61"/>
      <c r="I27" s="59"/>
    </row>
    <row r="28" spans="3:9" ht="10" x14ac:dyDescent="0.2">
      <c r="C28" s="60"/>
      <c r="F28" s="47"/>
      <c r="G28" s="58"/>
      <c r="H28" s="61"/>
      <c r="I28" s="59"/>
    </row>
    <row r="29" spans="3:9" ht="10" x14ac:dyDescent="0.2">
      <c r="C29" s="60"/>
      <c r="F29" s="47"/>
      <c r="G29" s="58"/>
      <c r="H29" s="61"/>
      <c r="I29" s="59"/>
    </row>
    <row r="30" spans="3:9" ht="10" x14ac:dyDescent="0.2">
      <c r="C30" s="60"/>
      <c r="F30" s="47"/>
      <c r="G30" s="58"/>
      <c r="H30" s="61"/>
      <c r="I30" s="59"/>
    </row>
    <row r="31" spans="3:9" ht="10" x14ac:dyDescent="0.2">
      <c r="C31" s="60"/>
      <c r="F31" s="47"/>
      <c r="G31" s="58"/>
      <c r="H31" s="61"/>
      <c r="I31" s="59"/>
    </row>
    <row r="32" spans="3:9" ht="10" x14ac:dyDescent="0.2">
      <c r="C32" s="60"/>
      <c r="F32" s="47"/>
      <c r="G32" s="58"/>
      <c r="H32" s="61"/>
      <c r="I32" s="59"/>
    </row>
    <row r="33" spans="3:9" ht="10" x14ac:dyDescent="0.2">
      <c r="C33" s="60"/>
      <c r="F33" s="47"/>
      <c r="G33" s="58"/>
      <c r="H33" s="61"/>
      <c r="I33" s="59"/>
    </row>
    <row r="34" spans="3:9" ht="10" x14ac:dyDescent="0.2">
      <c r="C34" s="60"/>
      <c r="F34" s="47"/>
      <c r="G34" s="58"/>
      <c r="H34" s="61"/>
      <c r="I34" s="59"/>
    </row>
    <row r="35" spans="3:9" ht="10" x14ac:dyDescent="0.2">
      <c r="C35" s="60"/>
      <c r="F35" s="47"/>
      <c r="G35" s="58"/>
      <c r="H35" s="61"/>
      <c r="I35" s="59"/>
    </row>
    <row r="36" spans="3:9" ht="10" x14ac:dyDescent="0.2">
      <c r="C36" s="60"/>
      <c r="F36" s="47"/>
      <c r="G36" s="58"/>
      <c r="H36" s="61"/>
      <c r="I36" s="59"/>
    </row>
    <row r="37" spans="3:9" ht="10" x14ac:dyDescent="0.2">
      <c r="C37" s="60"/>
      <c r="F37" s="47"/>
      <c r="G37" s="58"/>
      <c r="H37" s="61"/>
      <c r="I37" s="59"/>
    </row>
    <row r="38" spans="3:9" ht="10" x14ac:dyDescent="0.2">
      <c r="C38" s="60"/>
      <c r="F38" s="47"/>
      <c r="G38" s="58"/>
      <c r="H38" s="61"/>
      <c r="I38" s="59"/>
    </row>
    <row r="39" spans="3:9" ht="10" x14ac:dyDescent="0.2">
      <c r="C39" s="60"/>
      <c r="F39" s="47"/>
      <c r="G39" s="58"/>
      <c r="H39" s="61"/>
      <c r="I39" s="59"/>
    </row>
    <row r="40" spans="3:9" ht="10" x14ac:dyDescent="0.2">
      <c r="C40" s="60"/>
      <c r="F40" s="47"/>
      <c r="G40" s="58"/>
      <c r="H40" s="61"/>
      <c r="I40" s="59"/>
    </row>
    <row r="41" spans="3:9" ht="10" x14ac:dyDescent="0.2">
      <c r="C41" s="60"/>
      <c r="F41" s="47"/>
      <c r="G41" s="58"/>
      <c r="H41" s="61"/>
      <c r="I41" s="59"/>
    </row>
    <row r="42" spans="3:9" ht="10" x14ac:dyDescent="0.2">
      <c r="C42" s="60"/>
      <c r="F42" s="47"/>
      <c r="G42" s="58"/>
      <c r="H42" s="61"/>
      <c r="I42" s="59"/>
    </row>
    <row r="43" spans="3:9" ht="10" x14ac:dyDescent="0.2">
      <c r="C43" s="60"/>
      <c r="F43" s="47"/>
      <c r="G43" s="58"/>
      <c r="H43" s="61"/>
      <c r="I43" s="59"/>
    </row>
    <row r="44" spans="3:9" ht="10" x14ac:dyDescent="0.2">
      <c r="C44" s="60"/>
      <c r="F44" s="47"/>
      <c r="G44" s="58"/>
      <c r="H44" s="61"/>
      <c r="I44" s="59"/>
    </row>
    <row r="45" spans="3:9" ht="10" x14ac:dyDescent="0.2">
      <c r="C45" s="60"/>
      <c r="F45" s="47"/>
      <c r="G45" s="58"/>
      <c r="H45" s="61"/>
      <c r="I45" s="59"/>
    </row>
    <row r="46" spans="3:9" ht="10" x14ac:dyDescent="0.2">
      <c r="C46" s="60"/>
      <c r="F46" s="47"/>
      <c r="G46" s="58"/>
      <c r="H46" s="61"/>
      <c r="I46" s="59"/>
    </row>
    <row r="47" spans="3:9" ht="10" x14ac:dyDescent="0.2">
      <c r="C47" s="60"/>
      <c r="F47" s="47"/>
      <c r="G47" s="58"/>
      <c r="H47" s="61"/>
      <c r="I47" s="59"/>
    </row>
    <row r="48" spans="3:9" ht="10" x14ac:dyDescent="0.2">
      <c r="C48" s="60"/>
      <c r="F48" s="47"/>
      <c r="G48" s="58"/>
      <c r="H48" s="61"/>
      <c r="I48" s="59"/>
    </row>
    <row r="49" spans="1:35" ht="10" x14ac:dyDescent="0.2">
      <c r="C49" s="60"/>
      <c r="F49" s="47"/>
      <c r="G49" s="58"/>
      <c r="H49" s="61"/>
      <c r="I49" s="59"/>
    </row>
    <row r="50" spans="1:35" ht="10" x14ac:dyDescent="0.2">
      <c r="C50" s="60"/>
      <c r="F50" s="47"/>
      <c r="G50" s="58"/>
      <c r="H50" s="61"/>
      <c r="I50" s="59"/>
    </row>
    <row r="51" spans="1:35" ht="10" x14ac:dyDescent="0.2">
      <c r="C51" s="60"/>
      <c r="F51" s="47"/>
      <c r="G51" s="58"/>
      <c r="H51" s="61"/>
      <c r="I51" s="59"/>
    </row>
    <row r="52" spans="1:35" ht="10" x14ac:dyDescent="0.2">
      <c r="C52" s="60"/>
      <c r="F52" s="47"/>
      <c r="G52" s="58"/>
      <c r="H52" s="61"/>
      <c r="I52" s="59"/>
    </row>
    <row r="53" spans="1:35" ht="10" x14ac:dyDescent="0.2">
      <c r="C53" s="60"/>
      <c r="F53" s="47"/>
      <c r="G53" s="58"/>
      <c r="H53" s="61"/>
      <c r="I53" s="59"/>
    </row>
    <row r="54" spans="1:35" ht="13" x14ac:dyDescent="0.3">
      <c r="C54" s="111"/>
      <c r="F54" s="47"/>
      <c r="G54" s="47"/>
      <c r="H54" s="47"/>
      <c r="I54" s="63"/>
    </row>
    <row r="55" spans="1:35" s="5" customFormat="1" ht="13" x14ac:dyDescent="0.3">
      <c r="A55" s="22"/>
      <c r="B55" s="23" t="s">
        <v>39</v>
      </c>
      <c r="C55" s="22"/>
      <c r="D55" s="22"/>
      <c r="E55" s="22"/>
      <c r="F55" s="22"/>
      <c r="G55" s="22"/>
      <c r="H55" s="22"/>
      <c r="I55" s="22"/>
      <c r="J55" s="22"/>
      <c r="K55" s="30"/>
      <c r="L55" s="30"/>
      <c r="M55" s="30"/>
      <c r="N55" s="30"/>
      <c r="O55" s="24"/>
      <c r="P55" s="25"/>
      <c r="Q55" s="24"/>
      <c r="R55" s="25"/>
      <c r="S55" s="24"/>
      <c r="T55" s="24"/>
      <c r="U55" s="24"/>
      <c r="V55" s="24"/>
      <c r="W55" s="24"/>
      <c r="X55" s="24"/>
      <c r="Y55" s="24"/>
      <c r="Z55" s="24"/>
      <c r="AA55" s="25"/>
      <c r="AB55" s="25"/>
      <c r="AC55" s="33"/>
      <c r="AD55" s="33"/>
      <c r="AE55" s="33"/>
      <c r="AF55" s="33"/>
      <c r="AG55" s="33"/>
      <c r="AH55" s="34"/>
      <c r="AI55" s="34"/>
    </row>
    <row r="56" spans="1:35" ht="10" hidden="1" x14ac:dyDescent="0.2">
      <c r="D56" s="47"/>
      <c r="E56" s="47"/>
      <c r="F56" s="47"/>
      <c r="G56" s="47"/>
      <c r="H56" s="47"/>
      <c r="I56" s="47"/>
      <c r="K56" s="64"/>
    </row>
    <row r="57" spans="1:35" ht="10" hidden="1" x14ac:dyDescent="0.2">
      <c r="D57" s="47"/>
      <c r="E57" s="47"/>
      <c r="F57" s="47"/>
      <c r="G57" s="47"/>
      <c r="H57" s="47"/>
      <c r="I57" s="47"/>
      <c r="K57" s="64"/>
    </row>
    <row r="58" spans="1:35" ht="10" hidden="1" x14ac:dyDescent="0.2">
      <c r="D58" s="47"/>
      <c r="E58" s="47"/>
      <c r="F58" s="47"/>
      <c r="G58" s="47"/>
      <c r="H58" s="47"/>
      <c r="I58" s="47"/>
      <c r="K58" s="64"/>
    </row>
    <row r="59" spans="1:35" ht="10" hidden="1" x14ac:dyDescent="0.2">
      <c r="D59" s="47"/>
      <c r="E59" s="47"/>
      <c r="F59" s="47"/>
      <c r="G59" s="47"/>
      <c r="H59" s="47"/>
      <c r="I59" s="47"/>
      <c r="K59" s="64"/>
    </row>
    <row r="60" spans="1:35" ht="10" hidden="1" x14ac:dyDescent="0.2">
      <c r="D60" s="47"/>
      <c r="E60" s="47"/>
      <c r="F60" s="47"/>
      <c r="G60" s="47"/>
      <c r="H60" s="47"/>
      <c r="I60" s="47"/>
      <c r="K60" s="64"/>
    </row>
    <row r="61" spans="1:35" ht="10" hidden="1" x14ac:dyDescent="0.2">
      <c r="C61" s="47"/>
      <c r="D61" s="47"/>
      <c r="E61" s="47"/>
      <c r="F61" s="47"/>
      <c r="G61" s="47"/>
      <c r="H61" s="47"/>
      <c r="I61" s="47"/>
      <c r="K61" s="64"/>
    </row>
    <row r="62" spans="1:35" ht="10" hidden="1" x14ac:dyDescent="0.2">
      <c r="C62" s="47"/>
      <c r="D62" s="47"/>
      <c r="E62" s="47"/>
      <c r="F62" s="47"/>
      <c r="G62" s="47"/>
      <c r="H62" s="47"/>
      <c r="I62" s="47"/>
      <c r="K62" s="64"/>
    </row>
    <row r="63" spans="1:35" ht="10" hidden="1" x14ac:dyDescent="0.2">
      <c r="C63" s="47"/>
      <c r="D63" s="47"/>
      <c r="E63" s="47"/>
      <c r="F63" s="47"/>
      <c r="G63" s="47"/>
      <c r="H63" s="47"/>
      <c r="I63" s="47"/>
    </row>
    <row r="64" spans="1:35" ht="10" hidden="1" x14ac:dyDescent="0.2">
      <c r="D64" s="47"/>
      <c r="E64" s="47"/>
      <c r="F64" s="47"/>
      <c r="G64" s="47"/>
      <c r="H64" s="47"/>
      <c r="I64" s="47"/>
    </row>
    <row r="65" spans="3:9" ht="10" hidden="1" x14ac:dyDescent="0.2">
      <c r="D65" s="47"/>
      <c r="E65" s="47"/>
      <c r="F65" s="47"/>
      <c r="G65" s="47"/>
      <c r="H65" s="47"/>
      <c r="I65" s="47"/>
    </row>
    <row r="66" spans="3:9" ht="10" hidden="1" x14ac:dyDescent="0.2">
      <c r="D66" s="47"/>
      <c r="E66" s="47"/>
      <c r="F66" s="47"/>
      <c r="G66" s="47"/>
      <c r="H66" s="47"/>
      <c r="I66" s="47"/>
    </row>
    <row r="67" spans="3:9" ht="10" hidden="1" x14ac:dyDescent="0.2">
      <c r="D67" s="47"/>
      <c r="E67" s="47"/>
      <c r="F67" s="47"/>
      <c r="G67" s="47"/>
      <c r="H67" s="47"/>
      <c r="I67" s="47"/>
    </row>
    <row r="68" spans="3:9" ht="10" hidden="1" x14ac:dyDescent="0.2">
      <c r="D68" s="47"/>
      <c r="E68" s="47"/>
      <c r="F68" s="47"/>
      <c r="G68" s="47"/>
      <c r="H68" s="47"/>
      <c r="I68" s="47"/>
    </row>
    <row r="69" spans="3:9" ht="13" hidden="1" x14ac:dyDescent="0.3">
      <c r="C69" s="62"/>
      <c r="D69" s="47"/>
      <c r="E69" s="47"/>
      <c r="F69" s="47"/>
      <c r="G69" s="47"/>
      <c r="H69" s="47"/>
      <c r="I69" s="47"/>
    </row>
  </sheetData>
  <pageMargins left="0.7" right="0.7" top="0.75" bottom="0.75" header="0.3" footer="0.3"/>
  <pageSetup paperSize="9" orientation="portrait" verticalDpi="4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7E261F1861D46A9AC2E8912814C9C" ma:contentTypeVersion="18" ma:contentTypeDescription="Create a new document." ma:contentTypeScope="" ma:versionID="fe022befd84da52ba15364465a8790c2">
  <xsd:schema xmlns:xsd="http://www.w3.org/2001/XMLSchema" xmlns:xs="http://www.w3.org/2001/XMLSchema" xmlns:p="http://schemas.microsoft.com/office/2006/metadata/properties" xmlns:ns1="http://schemas.microsoft.com/sharepoint/v3" xmlns:ns2="db304e25-41f7-439f-a0b4-57d6fe7814bb" xmlns:ns3="2b6314a3-02c5-49ae-9e9b-4170ca21d125" targetNamespace="http://schemas.microsoft.com/office/2006/metadata/properties" ma:root="true" ma:fieldsID="b7f0fafd62cf9a741538c9a92a27f551" ns1:_="" ns2:_="" ns3:_="">
    <xsd:import namespace="http://schemas.microsoft.com/sharepoint/v3"/>
    <xsd:import namespace="db304e25-41f7-439f-a0b4-57d6fe7814bb"/>
    <xsd:import namespace="2b6314a3-02c5-49ae-9e9b-4170ca21d1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1:_ip_UnifiedCompliancePolicyProperties" minOccurs="0"/>
                <xsd:element ref="ns1:_ip_UnifiedCompliancePolicyUIAction" minOccurs="0"/>
                <xsd:element ref="ns3:SharedWithUsers" minOccurs="0"/>
                <xsd:element ref="ns3:SharedWithDetail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304e25-41f7-439f-a0b4-57d6fe7814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4123674a-7107-482d-9678-6238db58114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6314a3-02c5-49ae-9e9b-4170ca21d125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cb024dee-35df-4756-b282-d7f9fc42c13b}" ma:internalName="TaxCatchAll" ma:showField="CatchAllData" ma:web="2b6314a3-02c5-49ae-9e9b-4170ca21d1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lcf76f155ced4ddcb4097134ff3c332f xmlns="db304e25-41f7-439f-a0b4-57d6fe7814bb">
      <Terms xmlns="http://schemas.microsoft.com/office/infopath/2007/PartnerControls"/>
    </lcf76f155ced4ddcb4097134ff3c332f>
    <TaxCatchAll xmlns="2b6314a3-02c5-49ae-9e9b-4170ca21d125" xsi:nil="true"/>
    <SharedWithUsers xmlns="2b6314a3-02c5-49ae-9e9b-4170ca21d125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27F7EEF8-DF75-4507-B127-92DEB227254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1DCA350-B2F6-4754-8E1F-E3877BB616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b304e25-41f7-439f-a0b4-57d6fe7814bb"/>
    <ds:schemaRef ds:uri="2b6314a3-02c5-49ae-9e9b-4170ca21d1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F5F1078-D813-469D-8938-C471F71FBB07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db304e25-41f7-439f-a0b4-57d6fe7814bb"/>
    <ds:schemaRef ds:uri="http://schemas.microsoft.com/office/2006/documentManagement/types"/>
    <ds:schemaRef ds:uri="http://schemas.openxmlformats.org/package/2006/metadata/core-properties"/>
    <ds:schemaRef ds:uri="2b6314a3-02c5-49ae-9e9b-4170ca21d125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11</vt:i4>
      </vt:variant>
    </vt:vector>
  </HeadingPairs>
  <TitlesOfParts>
    <vt:vector size="16" baseType="lpstr">
      <vt:lpstr>Cover page</vt:lpstr>
      <vt:lpstr>General Inputs</vt:lpstr>
      <vt:lpstr>EGX -Security Lighting Services</vt:lpstr>
      <vt:lpstr>Lookup Tables</vt:lpstr>
      <vt:lpstr>Model update log</vt:lpstr>
      <vt:lpstr>cents</vt:lpstr>
      <vt:lpstr>currentyear</vt:lpstr>
      <vt:lpstr>DNSP</vt:lpstr>
      <vt:lpstr>dollars</vt:lpstr>
      <vt:lpstr>forecastyear</vt:lpstr>
      <vt:lpstr>RCP_firstyear</vt:lpstr>
      <vt:lpstr>RCP_fourthyear</vt:lpstr>
      <vt:lpstr>RCP_lastyear</vt:lpstr>
      <vt:lpstr>RCP_secondyear</vt:lpstr>
      <vt:lpstr>RCP_thirdyear</vt:lpstr>
      <vt:lpstr>yearending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2022-07-28T22:35:07Z</dcterms:created>
  <dcterms:modified xsi:type="dcterms:W3CDTF">2025-04-15T07:41:33Z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0x010100DA87E261F1861D46A9AC2E8912814C9C</vt:lpwstr>
  </property>
  <property fmtid="{D5CDD505-2E9C-101B-9397-08002B2CF9AE}" pid="3" name="Order">
    <vt:r8>41200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ComplianceAssetId">
    <vt:lpwstr/>
  </property>
  <property fmtid="{D5CDD505-2E9C-101B-9397-08002B2CF9AE}" pid="7" name="TemplateUrl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  <property fmtid="{D5CDD505-2E9C-101B-9397-08002B2CF9AE}" pid="10" name="MediaServiceImageTags">
    <vt:lpwstr/>
  </property>
  <property fmtid="{D5CDD505-2E9C-101B-9397-08002B2CF9AE}" pid="11" name="MSIP_Label_d9d5a995-dfdf-4407-9a97-edbbc68c9f53_Enabled">
    <vt:lpwstr>true</vt:lpwstr>
  </property>
  <property fmtid="{D5CDD505-2E9C-101B-9397-08002B2CF9AE}" pid="12" name="MSIP_Label_d9d5a995-dfdf-4407-9a97-edbbc68c9f53_SetDate">
    <vt:lpwstr>2024-08-06T01:49:07Z</vt:lpwstr>
  </property>
  <property fmtid="{D5CDD505-2E9C-101B-9397-08002B2CF9AE}" pid="13" name="MSIP_Label_d9d5a995-dfdf-4407-9a97-edbbc68c9f53_Method">
    <vt:lpwstr>Privileged</vt:lpwstr>
  </property>
  <property fmtid="{D5CDD505-2E9C-101B-9397-08002B2CF9AE}" pid="14" name="MSIP_Label_d9d5a995-dfdf-4407-9a97-edbbc68c9f53_Name">
    <vt:lpwstr>OFFICIAL</vt:lpwstr>
  </property>
  <property fmtid="{D5CDD505-2E9C-101B-9397-08002B2CF9AE}" pid="15" name="MSIP_Label_d9d5a995-dfdf-4407-9a97-edbbc68c9f53_SiteId">
    <vt:lpwstr>b33e9e1a-e443-4edd-9789-24bed26d38d6</vt:lpwstr>
  </property>
  <property fmtid="{D5CDD505-2E9C-101B-9397-08002B2CF9AE}" pid="16" name="MSIP_Label_d9d5a995-dfdf-4407-9a97-edbbc68c9f53_ActionId">
    <vt:lpwstr>24d40ba2-ca58-405e-9c3b-3ba34a0eced4</vt:lpwstr>
  </property>
  <property fmtid="{D5CDD505-2E9C-101B-9397-08002B2CF9AE}" pid="17" name="MSIP_Label_d9d5a995-dfdf-4407-9a97-edbbc68c9f53_ContentBits">
    <vt:lpwstr>0</vt:lpwstr>
  </property>
</Properties>
</file>