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pamscloud.sharepoint.com/sites/BasslinkRevenueProposal/Shared Documents/20. Models/Proposal Updates Final/"/>
    </mc:Choice>
  </mc:AlternateContent>
  <xr:revisionPtr revIDLastSave="4" documentId="8_{24C996C6-DB52-42D2-AFB8-B9C2B771EEAD}" xr6:coauthVersionLast="47" xr6:coauthVersionMax="47" xr10:uidLastSave="{C79C6417-A0B4-4D21-B6F2-B89A58FE1AF6}"/>
  <bookViews>
    <workbookView xWindow="-120" yWindow="-120" windowWidth="57840" windowHeight="23640" xr2:uid="{35FF3372-66A6-4E16-86F4-DE91F784384C}"/>
  </bookViews>
  <sheets>
    <sheet name="Co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" i="1" l="1"/>
  <c r="A13" i="1"/>
  <c r="A14" i="1"/>
  <c r="A15" i="1"/>
  <c r="A22" i="1" l="1"/>
  <c r="A29" i="1" s="1"/>
  <c r="A20" i="1"/>
  <c r="A27" i="1" s="1"/>
  <c r="A21" i="1"/>
  <c r="A28" i="1" s="1"/>
  <c r="A18" i="1"/>
  <c r="A25" i="1" s="1"/>
  <c r="A19" i="1" l="1"/>
  <c r="A26" i="1" s="1"/>
  <c r="G5" i="1" l="1"/>
  <c r="H5" i="1" l="1"/>
  <c r="I5" i="1" l="1"/>
  <c r="G7" i="1"/>
  <c r="G8" i="1"/>
  <c r="G6" i="1"/>
  <c r="H6" i="1" l="1"/>
  <c r="H7" i="1"/>
  <c r="H8" i="1"/>
  <c r="J5" i="1"/>
  <c r="I6" i="1"/>
  <c r="J6" i="1" l="1"/>
  <c r="K5" i="1"/>
  <c r="I8" i="1"/>
  <c r="I7" i="1"/>
  <c r="J7" i="1" s="1"/>
  <c r="L5" i="1" l="1"/>
  <c r="J8" i="1"/>
  <c r="K6" i="1"/>
  <c r="K8" i="1" l="1"/>
  <c r="K7" i="1"/>
  <c r="L6" i="1"/>
  <c r="M5" i="1"/>
  <c r="N5" i="1" l="1"/>
  <c r="M6" i="1"/>
  <c r="L7" i="1"/>
  <c r="L8" i="1"/>
  <c r="N6" i="1" l="1"/>
  <c r="O5" i="1"/>
  <c r="M8" i="1"/>
  <c r="M7" i="1"/>
  <c r="N8" i="1" l="1"/>
  <c r="N7" i="1"/>
  <c r="P5" i="1"/>
  <c r="O6" i="1"/>
  <c r="P6" i="1" l="1"/>
  <c r="Q5" i="1"/>
  <c r="O7" i="1"/>
  <c r="O8" i="1"/>
  <c r="P8" i="1" s="1"/>
  <c r="P7" i="1" l="1"/>
  <c r="R5" i="1"/>
  <c r="Q6" i="1"/>
  <c r="R6" i="1" l="1"/>
  <c r="S5" i="1"/>
  <c r="Q7" i="1"/>
  <c r="Q8" i="1"/>
  <c r="R7" i="1" l="1"/>
  <c r="R8" i="1"/>
  <c r="T5" i="1"/>
  <c r="S6" i="1"/>
  <c r="T6" i="1" l="1"/>
  <c r="S8" i="1"/>
  <c r="U5" i="1"/>
  <c r="S7" i="1"/>
  <c r="T7" i="1" l="1"/>
  <c r="T8" i="1"/>
  <c r="V5" i="1"/>
  <c r="U6" i="1"/>
  <c r="W5" i="1" l="1"/>
  <c r="V6" i="1"/>
  <c r="U8" i="1"/>
  <c r="U7" i="1"/>
  <c r="V7" i="1" l="1"/>
  <c r="V8" i="1"/>
  <c r="W6" i="1"/>
  <c r="X5" i="1"/>
  <c r="Y5" i="1" l="1"/>
  <c r="X6" i="1"/>
  <c r="W8" i="1"/>
  <c r="W7" i="1"/>
  <c r="Y6" i="1" l="1"/>
  <c r="X8" i="1"/>
  <c r="X7" i="1"/>
  <c r="Z5" i="1"/>
  <c r="AA5" i="1" l="1"/>
  <c r="Y7" i="1"/>
  <c r="Y8" i="1"/>
  <c r="Z6" i="1"/>
  <c r="AA6" i="1" l="1"/>
  <c r="Z8" i="1"/>
  <c r="Z7" i="1"/>
  <c r="AA7" i="1" l="1"/>
  <c r="AA8" i="1"/>
  <c r="H14" i="1" l="1"/>
  <c r="H12" i="1"/>
  <c r="H15" i="1"/>
  <c r="H13" i="1"/>
  <c r="G12" i="1"/>
  <c r="G13" i="1"/>
  <c r="G14" i="1"/>
  <c r="G15" i="1"/>
  <c r="I12" i="1"/>
  <c r="I13" i="1"/>
  <c r="I15" i="1"/>
  <c r="I14" i="1"/>
  <c r="J12" i="1"/>
  <c r="J13" i="1"/>
  <c r="J15" i="1"/>
  <c r="J14" i="1"/>
  <c r="K12" i="1"/>
  <c r="K13" i="1"/>
  <c r="K14" i="1"/>
  <c r="K15" i="1"/>
  <c r="J25" i="1" l="1"/>
  <c r="J19" i="1"/>
  <c r="J26" i="1" s="1"/>
  <c r="J20" i="1"/>
  <c r="J27" i="1" s="1"/>
  <c r="J22" i="1"/>
  <c r="J29" i="1" s="1"/>
  <c r="J21" i="1"/>
  <c r="J28" i="1" s="1"/>
  <c r="K25" i="1"/>
  <c r="K19" i="1"/>
  <c r="K26" i="1" s="1"/>
  <c r="K20" i="1"/>
  <c r="K27" i="1" s="1"/>
  <c r="K22" i="1"/>
  <c r="K29" i="1" s="1"/>
  <c r="K21" i="1"/>
  <c r="K28" i="1" s="1"/>
  <c r="I25" i="1"/>
  <c r="I19" i="1"/>
  <c r="I26" i="1" s="1"/>
  <c r="I20" i="1"/>
  <c r="I27" i="1" s="1"/>
  <c r="I21" i="1"/>
  <c r="I28" i="1" s="1"/>
  <c r="I22" i="1"/>
  <c r="I29" i="1" s="1"/>
  <c r="G25" i="1"/>
  <c r="G19" i="1"/>
  <c r="G26" i="1" s="1"/>
  <c r="G20" i="1"/>
  <c r="G27" i="1" s="1"/>
  <c r="G21" i="1"/>
  <c r="G28" i="1" s="1"/>
  <c r="G22" i="1"/>
  <c r="G29" i="1" s="1"/>
  <c r="H25" i="1"/>
  <c r="H19" i="1"/>
  <c r="H26" i="1" s="1"/>
  <c r="H22" i="1"/>
  <c r="H29" i="1" s="1"/>
  <c r="H21" i="1"/>
  <c r="H28" i="1" s="1"/>
  <c r="H20" i="1"/>
  <c r="H27" i="1" s="1"/>
  <c r="L12" i="1" l="1"/>
  <c r="L13" i="1"/>
  <c r="L14" i="1"/>
  <c r="L15" i="1"/>
  <c r="M12" i="1" l="1"/>
  <c r="M13" i="1"/>
  <c r="M15" i="1"/>
  <c r="M14" i="1"/>
  <c r="N12" i="1" l="1"/>
  <c r="N13" i="1"/>
  <c r="N15" i="1"/>
  <c r="N14" i="1"/>
  <c r="Q12" i="1" l="1"/>
  <c r="Q13" i="1"/>
  <c r="Q14" i="1"/>
  <c r="Q15" i="1"/>
  <c r="O12" i="1"/>
  <c r="O13" i="1"/>
  <c r="O15" i="1"/>
  <c r="O14" i="1"/>
  <c r="R12" i="1" l="1"/>
  <c r="R13" i="1"/>
  <c r="R14" i="1"/>
  <c r="R15" i="1"/>
  <c r="P12" i="1"/>
  <c r="P13" i="1"/>
  <c r="P15" i="1"/>
  <c r="P14" i="1"/>
  <c r="S12" i="1" l="1"/>
  <c r="S13" i="1"/>
  <c r="S14" i="1"/>
  <c r="S15" i="1"/>
  <c r="T12" i="1" l="1"/>
  <c r="T13" i="1"/>
  <c r="T15" i="1"/>
  <c r="T14" i="1"/>
  <c r="U12" i="1" l="1"/>
  <c r="U13" i="1"/>
  <c r="U15" i="1"/>
  <c r="U14" i="1"/>
  <c r="V12" i="1" l="1"/>
  <c r="V13" i="1"/>
  <c r="V15" i="1"/>
  <c r="V14" i="1"/>
  <c r="W12" i="1" l="1"/>
  <c r="W13" i="1"/>
  <c r="W14" i="1"/>
  <c r="W15" i="1"/>
  <c r="X12" i="1" l="1"/>
  <c r="X13" i="1"/>
  <c r="X14" i="1"/>
  <c r="X15" i="1"/>
  <c r="Y12" i="1" l="1"/>
  <c r="Y13" i="1"/>
  <c r="Y14" i="1"/>
  <c r="Y15" i="1"/>
  <c r="Z12" i="1" l="1"/>
  <c r="Z13" i="1"/>
  <c r="Z15" i="1"/>
  <c r="Z14" i="1"/>
  <c r="AA12" i="1"/>
  <c r="B12" i="1" s="1"/>
  <c r="AA13" i="1"/>
  <c r="B13" i="1" s="1"/>
  <c r="AA14" i="1"/>
  <c r="B14" i="1" s="1"/>
  <c r="AA15" i="1"/>
  <c r="B15" i="1" s="1"/>
  <c r="B11" i="1"/>
  <c r="L25" i="1" l="1"/>
  <c r="L19" i="1"/>
  <c r="L26" i="1" s="1"/>
  <c r="L20" i="1"/>
  <c r="L27" i="1" s="1"/>
  <c r="L21" i="1"/>
  <c r="L28" i="1" s="1"/>
  <c r="L22" i="1"/>
  <c r="L29" i="1" s="1"/>
  <c r="M25" i="1" l="1"/>
  <c r="M19" i="1"/>
  <c r="M26" i="1" s="1"/>
  <c r="M20" i="1"/>
  <c r="M27" i="1" s="1"/>
  <c r="M21" i="1"/>
  <c r="M28" i="1" s="1"/>
  <c r="M22" i="1"/>
  <c r="M29" i="1" s="1"/>
  <c r="N25" i="1" l="1"/>
  <c r="N19" i="1"/>
  <c r="N26" i="1" s="1"/>
  <c r="N20" i="1"/>
  <c r="N27" i="1" s="1"/>
  <c r="N22" i="1"/>
  <c r="N29" i="1" s="1"/>
  <c r="N21" i="1"/>
  <c r="N28" i="1" s="1"/>
  <c r="O19" i="1" l="1"/>
  <c r="O26" i="1" s="1"/>
  <c r="O22" i="1"/>
  <c r="O29" i="1" s="1"/>
  <c r="O21" i="1"/>
  <c r="O28" i="1" s="1"/>
  <c r="O20" i="1" l="1"/>
  <c r="O27" i="1" s="1"/>
  <c r="O25" i="1"/>
  <c r="P25" i="1"/>
  <c r="P22" i="1" l="1"/>
  <c r="P29" i="1" s="1"/>
  <c r="P21" i="1"/>
  <c r="P28" i="1" s="1"/>
  <c r="P20" i="1"/>
  <c r="P27" i="1" s="1"/>
  <c r="P19" i="1"/>
  <c r="P26" i="1" s="1"/>
  <c r="Q25" i="1"/>
  <c r="Q19" i="1"/>
  <c r="Q26" i="1" s="1"/>
  <c r="Q20" i="1"/>
  <c r="Q27" i="1" s="1"/>
  <c r="Q22" i="1"/>
  <c r="Q29" i="1" s="1"/>
  <c r="Q21" i="1"/>
  <c r="Q28" i="1" s="1"/>
  <c r="R25" i="1" l="1"/>
  <c r="R19" i="1"/>
  <c r="R26" i="1" s="1"/>
  <c r="R20" i="1"/>
  <c r="R27" i="1" s="1"/>
  <c r="R21" i="1"/>
  <c r="R28" i="1" s="1"/>
  <c r="R22" i="1"/>
  <c r="R29" i="1" s="1"/>
  <c r="S25" i="1" l="1"/>
  <c r="S19" i="1"/>
  <c r="S26" i="1" s="1"/>
  <c r="S20" i="1"/>
  <c r="S27" i="1" s="1"/>
  <c r="S22" i="1"/>
  <c r="S29" i="1" s="1"/>
  <c r="S21" i="1"/>
  <c r="S28" i="1" s="1"/>
  <c r="T25" i="1" l="1"/>
  <c r="T22" i="1" l="1"/>
  <c r="T29" i="1" s="1"/>
  <c r="T21" i="1"/>
  <c r="T28" i="1" s="1"/>
  <c r="T20" i="1"/>
  <c r="T27" i="1" s="1"/>
  <c r="T19" i="1"/>
  <c r="T26" i="1" s="1"/>
  <c r="U25" i="1"/>
  <c r="U19" i="1"/>
  <c r="U26" i="1" s="1"/>
  <c r="U20" i="1"/>
  <c r="U27" i="1" s="1"/>
  <c r="U21" i="1"/>
  <c r="U28" i="1" s="1"/>
  <c r="U22" i="1"/>
  <c r="U29" i="1" s="1"/>
  <c r="V25" i="1" l="1"/>
  <c r="V19" i="1"/>
  <c r="V26" i="1" s="1"/>
  <c r="V20" i="1"/>
  <c r="V27" i="1" s="1"/>
  <c r="V21" i="1"/>
  <c r="V28" i="1" s="1"/>
  <c r="V22" i="1"/>
  <c r="V29" i="1" s="1"/>
  <c r="W25" i="1"/>
  <c r="W19" i="1"/>
  <c r="W26" i="1" s="1"/>
  <c r="W20" i="1"/>
  <c r="W27" i="1" s="1"/>
  <c r="W21" i="1"/>
  <c r="W28" i="1" s="1"/>
  <c r="W22" i="1"/>
  <c r="W29" i="1" s="1"/>
  <c r="X25" i="1" l="1"/>
  <c r="X19" i="1"/>
  <c r="X26" i="1" s="1"/>
  <c r="X20" i="1"/>
  <c r="X27" i="1" s="1"/>
  <c r="X22" i="1"/>
  <c r="X29" i="1" s="1"/>
  <c r="X21" i="1"/>
  <c r="X28" i="1" s="1"/>
  <c r="Y25" i="1" l="1"/>
  <c r="Y19" i="1"/>
  <c r="Y26" i="1" s="1"/>
  <c r="Y20" i="1"/>
  <c r="Y27" i="1" s="1"/>
  <c r="Y21" i="1"/>
  <c r="Y28" i="1" s="1"/>
  <c r="Y22" i="1"/>
  <c r="Y29" i="1" s="1"/>
  <c r="Z25" i="1" l="1"/>
  <c r="Z19" i="1"/>
  <c r="Z26" i="1" s="1"/>
  <c r="Z20" i="1"/>
  <c r="Z27" i="1" s="1"/>
  <c r="Z21" i="1"/>
  <c r="Z28" i="1" s="1"/>
  <c r="Z22" i="1"/>
  <c r="Z29" i="1" s="1"/>
  <c r="AA25" i="1" l="1"/>
  <c r="B25" i="1" s="1"/>
  <c r="AA19" i="1"/>
  <c r="AA20" i="1"/>
  <c r="AA21" i="1"/>
  <c r="AA22" i="1"/>
  <c r="B18" i="1"/>
  <c r="B22" i="1" l="1"/>
  <c r="AA29" i="1"/>
  <c r="B29" i="1" s="1"/>
  <c r="B21" i="1"/>
  <c r="AA28" i="1"/>
  <c r="B28" i="1" s="1"/>
  <c r="B20" i="1"/>
  <c r="AA27" i="1"/>
  <c r="B27" i="1" s="1"/>
  <c r="B19" i="1"/>
  <c r="AA26" i="1"/>
  <c r="B26" i="1" s="1"/>
  <c r="B34" i="1" l="1"/>
  <c r="B36" i="1" s="1"/>
</calcChain>
</file>

<file path=xl/sharedStrings.xml><?xml version="1.0" encoding="utf-8"?>
<sst xmlns="http://schemas.openxmlformats.org/spreadsheetml/2006/main" count="31" uniqueCount="31">
  <si>
    <t>Inflation</t>
  </si>
  <si>
    <t>FY26</t>
  </si>
  <si>
    <t>FY27</t>
  </si>
  <si>
    <t>FY28</t>
  </si>
  <si>
    <t>FY29</t>
  </si>
  <si>
    <t>FY30</t>
  </si>
  <si>
    <t>FY31</t>
  </si>
  <si>
    <t>FY32</t>
  </si>
  <si>
    <t>FY33</t>
  </si>
  <si>
    <t>FY34</t>
  </si>
  <si>
    <t>FY35</t>
  </si>
  <si>
    <t>FY36</t>
  </si>
  <si>
    <t>FY37</t>
  </si>
  <si>
    <t>FY38</t>
  </si>
  <si>
    <t>FY39</t>
  </si>
  <si>
    <t>FY40</t>
  </si>
  <si>
    <t>FY41</t>
  </si>
  <si>
    <t>FY42</t>
  </si>
  <si>
    <t>FY43</t>
  </si>
  <si>
    <t>FY44</t>
  </si>
  <si>
    <t>FY45</t>
  </si>
  <si>
    <t>FY46</t>
  </si>
  <si>
    <t>Discount Rates</t>
  </si>
  <si>
    <t>Opex</t>
  </si>
  <si>
    <t>Nominal</t>
  </si>
  <si>
    <t>Capex</t>
  </si>
  <si>
    <t>Long Term Costs</t>
  </si>
  <si>
    <t>Long term cost to customers</t>
  </si>
  <si>
    <t>Operation</t>
  </si>
  <si>
    <t>Asset Recovery</t>
  </si>
  <si>
    <t>RAB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</si>
</sst>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rgb="FF44546A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A2B8E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9" fontId="0" fillId="0" borderId="0" xfId="1" applyFont="1"/>
    <xf numFmtId="10" fontId="0" fillId="0" borderId="0" xfId="0" applyNumberFormat="1"/>
    <xf numFmtId="2" fontId="0" fillId="0" borderId="0" xfId="0" applyNumberFormat="1"/>
    <xf numFmtId="164" fontId="0" fillId="0" borderId="0" xfId="0" applyNumberFormat="1"/>
    <xf numFmtId="164" fontId="0" fillId="0" borderId="0" xfId="1" applyNumberFormat="1" applyFont="1"/>
    <xf numFmtId="43" fontId="0" fillId="0" borderId="0" xfId="0" applyNumberFormat="1"/>
    <xf numFmtId="0" fontId="3" fillId="0" borderId="1" xfId="0" applyFont="1" applyBorder="1"/>
    <xf numFmtId="165" fontId="0" fillId="0" borderId="0" xfId="2" applyNumberFormat="1" applyFont="1"/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441A-F41F-4CA1-AA56-077A52CB41EE}">
  <dimension ref="A2:AA36"/>
  <sheetViews>
    <sheetView tabSelected="1" workbookViewId="0">
      <selection activeCell="AL43" sqref="AL43"/>
    </sheetView>
  </sheetViews>
  <sheetFormatPr defaultRowHeight="15" x14ac:dyDescent="0.25"/>
  <cols>
    <col min="1" max="1" width="26.28515625" bestFit="1" customWidth="1"/>
    <col min="2" max="2" width="9.5703125" bestFit="1" customWidth="1"/>
    <col min="6" max="6" width="18.7109375" bestFit="1" customWidth="1"/>
  </cols>
  <sheetData>
    <row r="2" spans="1:27" ht="18" thickBot="1" x14ac:dyDescent="0.35">
      <c r="A2" t="s">
        <v>0</v>
      </c>
      <c r="G2" s="7" t="s">
        <v>1</v>
      </c>
      <c r="H2" s="7" t="s">
        <v>2</v>
      </c>
      <c r="I2" s="7" t="s">
        <v>3</v>
      </c>
      <c r="J2" s="7" t="s">
        <v>4</v>
      </c>
      <c r="K2" s="7" t="s">
        <v>5</v>
      </c>
      <c r="L2" s="7" t="s">
        <v>6</v>
      </c>
      <c r="M2" s="7" t="s">
        <v>7</v>
      </c>
      <c r="N2" s="7" t="s">
        <v>8</v>
      </c>
      <c r="O2" s="7" t="s">
        <v>9</v>
      </c>
      <c r="P2" s="7" t="s">
        <v>10</v>
      </c>
      <c r="Q2" s="7" t="s">
        <v>11</v>
      </c>
      <c r="R2" s="7" t="s">
        <v>12</v>
      </c>
      <c r="S2" s="7" t="s">
        <v>13</v>
      </c>
      <c r="T2" s="7" t="s">
        <v>14</v>
      </c>
      <c r="U2" s="7" t="s">
        <v>15</v>
      </c>
      <c r="V2" s="7" t="s">
        <v>16</v>
      </c>
      <c r="W2" s="7" t="s">
        <v>17</v>
      </c>
      <c r="X2" s="7" t="s">
        <v>18</v>
      </c>
      <c r="Y2" s="7" t="s">
        <v>19</v>
      </c>
      <c r="Z2" s="7" t="s">
        <v>20</v>
      </c>
      <c r="AA2" s="7" t="s">
        <v>21</v>
      </c>
    </row>
    <row r="3" spans="1:27" ht="15.75" thickTop="1" x14ac:dyDescent="0.25">
      <c r="A3" s="2">
        <v>2.5000000000000001E-2</v>
      </c>
    </row>
    <row r="4" spans="1:27" x14ac:dyDescent="0.25">
      <c r="A4" t="s">
        <v>22</v>
      </c>
    </row>
    <row r="5" spans="1:27" x14ac:dyDescent="0.25">
      <c r="A5" s="5">
        <v>5.5E-2</v>
      </c>
      <c r="F5">
        <v>1</v>
      </c>
      <c r="G5" s="3">
        <f>F5*(1+$A5)</f>
        <v>1.0549999999999999</v>
      </c>
      <c r="H5" s="3">
        <f t="shared" ref="H5:AA5" si="0">G5*(1+$A5)</f>
        <v>1.1130249999999999</v>
      </c>
      <c r="I5" s="3">
        <f t="shared" si="0"/>
        <v>1.1742413749999998</v>
      </c>
      <c r="J5" s="3">
        <f t="shared" si="0"/>
        <v>1.2388246506249998</v>
      </c>
      <c r="K5" s="3">
        <f t="shared" si="0"/>
        <v>1.3069600064093747</v>
      </c>
      <c r="L5" s="3">
        <f t="shared" si="0"/>
        <v>1.3788428067618903</v>
      </c>
      <c r="M5" s="3">
        <f t="shared" si="0"/>
        <v>1.4546791611337941</v>
      </c>
      <c r="N5" s="3">
        <f t="shared" si="0"/>
        <v>1.5346865149961528</v>
      </c>
      <c r="O5" s="3">
        <f t="shared" si="0"/>
        <v>1.6190942733209412</v>
      </c>
      <c r="P5" s="3">
        <f t="shared" si="0"/>
        <v>1.708144458353593</v>
      </c>
      <c r="Q5" s="3">
        <f t="shared" si="0"/>
        <v>1.8020924035630406</v>
      </c>
      <c r="R5" s="3">
        <f t="shared" si="0"/>
        <v>1.9012074857590078</v>
      </c>
      <c r="S5" s="3">
        <f t="shared" si="0"/>
        <v>2.0057738974757533</v>
      </c>
      <c r="T5" s="3">
        <f t="shared" si="0"/>
        <v>2.1160914618369198</v>
      </c>
      <c r="U5" s="3">
        <f t="shared" si="0"/>
        <v>2.2324764922379501</v>
      </c>
      <c r="V5" s="3">
        <f t="shared" si="0"/>
        <v>2.3552626993110373</v>
      </c>
      <c r="W5" s="3">
        <f t="shared" si="0"/>
        <v>2.4848021477731441</v>
      </c>
      <c r="X5" s="3">
        <f t="shared" si="0"/>
        <v>2.6214662659006671</v>
      </c>
      <c r="Y5" s="3">
        <f t="shared" si="0"/>
        <v>2.7656469105252035</v>
      </c>
      <c r="Z5" s="3">
        <f t="shared" si="0"/>
        <v>2.9177574906040897</v>
      </c>
      <c r="AA5" s="3">
        <f t="shared" si="0"/>
        <v>3.0782341525873145</v>
      </c>
    </row>
    <row r="6" spans="1:27" x14ac:dyDescent="0.25">
      <c r="A6" s="1">
        <v>0.04</v>
      </c>
      <c r="F6">
        <v>1</v>
      </c>
      <c r="G6" s="3">
        <f>F6*(1+$A6)</f>
        <v>1.04</v>
      </c>
      <c r="H6" s="3">
        <f t="shared" ref="H6:AA6" si="1">G6*(1+$A6)</f>
        <v>1.0816000000000001</v>
      </c>
      <c r="I6" s="3">
        <f t="shared" si="1"/>
        <v>1.1248640000000001</v>
      </c>
      <c r="J6" s="3">
        <f t="shared" si="1"/>
        <v>1.1698585600000002</v>
      </c>
      <c r="K6" s="3">
        <f t="shared" si="1"/>
        <v>1.2166529024000003</v>
      </c>
      <c r="L6" s="3">
        <f t="shared" si="1"/>
        <v>1.2653190184960004</v>
      </c>
      <c r="M6" s="3">
        <f t="shared" si="1"/>
        <v>1.3159317792358405</v>
      </c>
      <c r="N6" s="3">
        <f t="shared" si="1"/>
        <v>1.3685690504052741</v>
      </c>
      <c r="O6" s="3">
        <f t="shared" si="1"/>
        <v>1.4233118124214852</v>
      </c>
      <c r="P6" s="3">
        <f t="shared" si="1"/>
        <v>1.4802442849183446</v>
      </c>
      <c r="Q6" s="3">
        <f t="shared" si="1"/>
        <v>1.5394540563150785</v>
      </c>
      <c r="R6" s="3">
        <f t="shared" si="1"/>
        <v>1.6010322185676817</v>
      </c>
      <c r="S6" s="3">
        <f t="shared" si="1"/>
        <v>1.6650735073103891</v>
      </c>
      <c r="T6" s="3">
        <f t="shared" si="1"/>
        <v>1.7316764476028046</v>
      </c>
      <c r="U6" s="3">
        <f t="shared" si="1"/>
        <v>1.8009435055069167</v>
      </c>
      <c r="V6" s="3">
        <f t="shared" si="1"/>
        <v>1.8729812457271935</v>
      </c>
      <c r="W6" s="3">
        <f t="shared" si="1"/>
        <v>1.9479004955562813</v>
      </c>
      <c r="X6" s="3">
        <f t="shared" si="1"/>
        <v>2.0258165153785326</v>
      </c>
      <c r="Y6" s="3">
        <f t="shared" si="1"/>
        <v>2.1068491759936738</v>
      </c>
      <c r="Z6" s="3">
        <f t="shared" si="1"/>
        <v>2.1911231430334208</v>
      </c>
      <c r="AA6" s="3">
        <f t="shared" si="1"/>
        <v>2.2787680687547578</v>
      </c>
    </row>
    <row r="7" spans="1:27" x14ac:dyDescent="0.25">
      <c r="A7" s="1">
        <v>7.0000000000000007E-2</v>
      </c>
      <c r="F7">
        <v>1</v>
      </c>
      <c r="G7" s="3">
        <f t="shared" ref="G7:AA7" si="2">F7*(1+$A7)</f>
        <v>1.07</v>
      </c>
      <c r="H7" s="3">
        <f t="shared" si="2"/>
        <v>1.1449</v>
      </c>
      <c r="I7" s="3">
        <f t="shared" si="2"/>
        <v>1.2250430000000001</v>
      </c>
      <c r="J7" s="3">
        <f>I7*(1+$A7)</f>
        <v>1.3107960100000002</v>
      </c>
      <c r="K7" s="3">
        <f t="shared" si="2"/>
        <v>1.4025517307000004</v>
      </c>
      <c r="L7" s="3">
        <f t="shared" si="2"/>
        <v>1.5007303518490005</v>
      </c>
      <c r="M7" s="3">
        <f t="shared" si="2"/>
        <v>1.6057814764784306</v>
      </c>
      <c r="N7" s="3">
        <f t="shared" si="2"/>
        <v>1.7181861798319209</v>
      </c>
      <c r="O7" s="3">
        <f t="shared" si="2"/>
        <v>1.8384592124201555</v>
      </c>
      <c r="P7" s="3">
        <f t="shared" si="2"/>
        <v>1.9671513572895665</v>
      </c>
      <c r="Q7" s="3">
        <f t="shared" si="2"/>
        <v>2.1048519522998363</v>
      </c>
      <c r="R7" s="3">
        <f t="shared" si="2"/>
        <v>2.2521915889608248</v>
      </c>
      <c r="S7" s="3">
        <f t="shared" si="2"/>
        <v>2.4098450001880827</v>
      </c>
      <c r="T7" s="3">
        <f t="shared" si="2"/>
        <v>2.5785341502012487</v>
      </c>
      <c r="U7" s="3">
        <f t="shared" si="2"/>
        <v>2.7590315407153363</v>
      </c>
      <c r="V7" s="3">
        <f t="shared" si="2"/>
        <v>2.9521637485654102</v>
      </c>
      <c r="W7" s="3">
        <f t="shared" si="2"/>
        <v>3.1588152109649892</v>
      </c>
      <c r="X7" s="3">
        <f t="shared" si="2"/>
        <v>3.3799322757325387</v>
      </c>
      <c r="Y7" s="3">
        <f t="shared" si="2"/>
        <v>3.6165275350338169</v>
      </c>
      <c r="Z7" s="3">
        <f t="shared" si="2"/>
        <v>3.8696844624861844</v>
      </c>
      <c r="AA7" s="3">
        <f t="shared" si="2"/>
        <v>4.1405623748602176</v>
      </c>
    </row>
    <row r="8" spans="1:27" x14ac:dyDescent="0.25">
      <c r="A8" s="1">
        <v>0.09</v>
      </c>
      <c r="F8">
        <v>1</v>
      </c>
      <c r="G8" s="3">
        <f t="shared" ref="G8:AA8" si="3">F8*(1+$A8)</f>
        <v>1.0900000000000001</v>
      </c>
      <c r="H8" s="3">
        <f t="shared" si="3"/>
        <v>1.1881000000000002</v>
      </c>
      <c r="I8" s="3">
        <f t="shared" si="3"/>
        <v>1.2950290000000002</v>
      </c>
      <c r="J8" s="3">
        <f t="shared" si="3"/>
        <v>1.4115816100000003</v>
      </c>
      <c r="K8" s="3">
        <f t="shared" si="3"/>
        <v>1.5386239549000005</v>
      </c>
      <c r="L8" s="3">
        <f t="shared" si="3"/>
        <v>1.6771001108410006</v>
      </c>
      <c r="M8" s="3">
        <f t="shared" si="3"/>
        <v>1.8280391208166908</v>
      </c>
      <c r="N8" s="3">
        <f t="shared" si="3"/>
        <v>1.9925626416901931</v>
      </c>
      <c r="O8" s="3">
        <f t="shared" si="3"/>
        <v>2.1718932794423105</v>
      </c>
      <c r="P8" s="3">
        <f>O8*(1+$A8)</f>
        <v>2.3673636745921187</v>
      </c>
      <c r="Q8" s="3">
        <f t="shared" si="3"/>
        <v>2.5804264053054098</v>
      </c>
      <c r="R8" s="3">
        <f t="shared" si="3"/>
        <v>2.8126647817828969</v>
      </c>
      <c r="S8" s="3">
        <f t="shared" si="3"/>
        <v>3.0658046121433578</v>
      </c>
      <c r="T8" s="3">
        <f t="shared" si="3"/>
        <v>3.34172702723626</v>
      </c>
      <c r="U8" s="3">
        <f t="shared" si="3"/>
        <v>3.6424824596875238</v>
      </c>
      <c r="V8" s="3">
        <f t="shared" si="3"/>
        <v>3.9703058810594012</v>
      </c>
      <c r="W8" s="3">
        <f t="shared" si="3"/>
        <v>4.327633410354748</v>
      </c>
      <c r="X8" s="3">
        <f t="shared" si="3"/>
        <v>4.7171204172866759</v>
      </c>
      <c r="Y8" s="3">
        <f t="shared" si="3"/>
        <v>5.1416612548424769</v>
      </c>
      <c r="Z8" s="3">
        <f t="shared" si="3"/>
        <v>5.6044107677783002</v>
      </c>
      <c r="AA8" s="3">
        <f t="shared" si="3"/>
        <v>6.1088077368783473</v>
      </c>
    </row>
    <row r="10" spans="1:27" x14ac:dyDescent="0.25">
      <c r="A10" t="s">
        <v>23</v>
      </c>
    </row>
    <row r="11" spans="1:27" x14ac:dyDescent="0.25">
      <c r="A11" t="s">
        <v>24</v>
      </c>
      <c r="B11" s="6">
        <f>SUM(G11:AA11)</f>
        <v>742.23166901333298</v>
      </c>
      <c r="G11" s="6">
        <v>29.924043047406265</v>
      </c>
      <c r="H11" s="6">
        <v>30.68311114273482</v>
      </c>
      <c r="I11" s="6">
        <v>30.672448496824309</v>
      </c>
      <c r="J11" s="6">
        <v>29.271055278540118</v>
      </c>
      <c r="K11" s="6">
        <v>29.69344289897947</v>
      </c>
      <c r="L11" s="6">
        <v>33.283495096274031</v>
      </c>
      <c r="M11" s="6">
        <v>33.117905568431873</v>
      </c>
      <c r="N11" s="6">
        <v>32.953139869086449</v>
      </c>
      <c r="O11" s="6">
        <v>32.789193899588511</v>
      </c>
      <c r="P11" s="6">
        <v>32.626063581680114</v>
      </c>
      <c r="Q11" s="6">
        <v>36.729747552840379</v>
      </c>
      <c r="R11" s="6">
        <v>36.54701249038844</v>
      </c>
      <c r="S11" s="6">
        <v>36.365186557600445</v>
      </c>
      <c r="T11" s="6">
        <v>36.184265231443234</v>
      </c>
      <c r="U11" s="6">
        <v>36.004244011386305</v>
      </c>
      <c r="V11" s="6">
        <v>40.532833207363723</v>
      </c>
      <c r="W11" s="6">
        <v>40.331177320759934</v>
      </c>
      <c r="X11" s="6">
        <v>40.130524697273572</v>
      </c>
      <c r="Y11" s="6">
        <v>39.930870345545841</v>
      </c>
      <c r="Z11" s="6">
        <v>39.732209299050595</v>
      </c>
      <c r="AA11" s="6">
        <v>44.729699420134416</v>
      </c>
    </row>
    <row r="12" spans="1:27" x14ac:dyDescent="0.25">
      <c r="A12" s="4">
        <f>A5</f>
        <v>5.5E-2</v>
      </c>
      <c r="B12" s="6">
        <f>SUM(G12:AA12)</f>
        <v>418.42688929173079</v>
      </c>
      <c r="G12" s="6">
        <f>G$11/G5</f>
        <v>28.364021845882718</v>
      </c>
      <c r="H12" s="6">
        <f>H$11/H5</f>
        <v>27.567315327809187</v>
      </c>
      <c r="I12" s="6">
        <f t="shared" ref="H12:AA15" si="4">I$11/I5</f>
        <v>26.121076253870132</v>
      </c>
      <c r="J12" s="6">
        <f t="shared" si="4"/>
        <v>23.628085914961868</v>
      </c>
      <c r="K12" s="6">
        <f t="shared" si="4"/>
        <v>22.719473245823785</v>
      </c>
      <c r="L12" s="6">
        <f t="shared" si="4"/>
        <v>24.138716127067337</v>
      </c>
      <c r="M12" s="6">
        <f t="shared" si="4"/>
        <v>22.766467309959527</v>
      </c>
      <c r="N12" s="6">
        <f t="shared" si="4"/>
        <v>21.472228723642012</v>
      </c>
      <c r="O12" s="6">
        <f t="shared" si="4"/>
        <v>20.251565606698275</v>
      </c>
      <c r="P12" s="6">
        <f t="shared" si="4"/>
        <v>19.10029530706494</v>
      </c>
      <c r="Q12" s="6">
        <f t="shared" si="4"/>
        <v>20.38172264652993</v>
      </c>
      <c r="R12" s="6">
        <f t="shared" si="4"/>
        <v>19.223053119737742</v>
      </c>
      <c r="S12" s="6">
        <f t="shared" si="4"/>
        <v>18.130252170180135</v>
      </c>
      <c r="T12" s="6">
        <f t="shared" si="4"/>
        <v>17.099575270736494</v>
      </c>
      <c r="U12" s="6">
        <f t="shared" si="4"/>
        <v>16.127490764883166</v>
      </c>
      <c r="V12" s="6">
        <f t="shared" si="4"/>
        <v>17.2094744332428</v>
      </c>
      <c r="W12" s="6">
        <f t="shared" si="4"/>
        <v>16.231142329341733</v>
      </c>
      <c r="X12" s="6">
        <f t="shared" si="4"/>
        <v>15.308426898061104</v>
      </c>
      <c r="Y12" s="6">
        <f t="shared" si="4"/>
        <v>14.438166417260714</v>
      </c>
      <c r="Z12" s="6">
        <f t="shared" si="4"/>
        <v>13.617378903832229</v>
      </c>
      <c r="AA12" s="6">
        <f t="shared" si="4"/>
        <v>14.530960675144954</v>
      </c>
    </row>
    <row r="13" spans="1:27" x14ac:dyDescent="0.25">
      <c r="A13" s="4">
        <f t="shared" ref="A13:A15" si="5">A6</f>
        <v>0.04</v>
      </c>
      <c r="B13" s="6">
        <f t="shared" ref="B13" si="6">SUM(G13:AA13)</f>
        <v>482.74788001839642</v>
      </c>
      <c r="G13" s="6">
        <f t="shared" ref="G13:V15" si="7">G$11/G6</f>
        <v>28.773118314813715</v>
      </c>
      <c r="H13" s="6">
        <f t="shared" si="7"/>
        <v>28.368261041729674</v>
      </c>
      <c r="I13" s="6">
        <f t="shared" si="7"/>
        <v>27.267695025197984</v>
      </c>
      <c r="J13" s="6">
        <f t="shared" si="7"/>
        <v>25.021020727958867</v>
      </c>
      <c r="K13" s="6">
        <f t="shared" si="7"/>
        <v>24.405845611682206</v>
      </c>
      <c r="L13" s="6">
        <f t="shared" si="7"/>
        <v>26.304429641653442</v>
      </c>
      <c r="M13" s="6">
        <f t="shared" si="7"/>
        <v>25.166886377395176</v>
      </c>
      <c r="N13" s="6">
        <f t="shared" si="7"/>
        <v>24.078536526401823</v>
      </c>
      <c r="O13" s="6">
        <f t="shared" si="7"/>
        <v>23.037252704173195</v>
      </c>
      <c r="P13" s="6">
        <f t="shared" si="7"/>
        <v>22.040999525615383</v>
      </c>
      <c r="Q13" s="6">
        <f t="shared" si="7"/>
        <v>23.858943631457709</v>
      </c>
      <c r="R13" s="6">
        <f t="shared" si="7"/>
        <v>22.827156172462409</v>
      </c>
      <c r="S13" s="6">
        <f t="shared" si="7"/>
        <v>21.839988683947965</v>
      </c>
      <c r="T13" s="6">
        <f t="shared" si="7"/>
        <v>20.895511561373869</v>
      </c>
      <c r="U13" s="6">
        <f t="shared" si="7"/>
        <v>19.991878646549818</v>
      </c>
      <c r="V13" s="6">
        <f t="shared" si="7"/>
        <v>21.640811033122045</v>
      </c>
      <c r="W13" s="6">
        <f t="shared" si="4"/>
        <v>20.704947410181834</v>
      </c>
      <c r="X13" s="6">
        <f t="shared" si="4"/>
        <v>19.809555501513429</v>
      </c>
      <c r="Y13" s="6">
        <f t="shared" si="4"/>
        <v>18.95288509520994</v>
      </c>
      <c r="Z13" s="6">
        <f t="shared" si="4"/>
        <v>18.133261667824282</v>
      </c>
      <c r="AA13" s="6">
        <f t="shared" si="4"/>
        <v>19.628895118131588</v>
      </c>
    </row>
    <row r="14" spans="1:27" x14ac:dyDescent="0.25">
      <c r="A14" s="4">
        <f t="shared" si="5"/>
        <v>7.0000000000000007E-2</v>
      </c>
      <c r="B14" s="6">
        <f>SUM(G14:AA14)</f>
        <v>366.04034246843389</v>
      </c>
      <c r="G14" s="6">
        <f t="shared" si="7"/>
        <v>27.966395371407721</v>
      </c>
      <c r="H14" s="6">
        <f>H$11/H7</f>
        <v>26.799817575975911</v>
      </c>
      <c r="I14" s="6">
        <f t="shared" si="4"/>
        <v>25.037854587001686</v>
      </c>
      <c r="J14" s="6">
        <f t="shared" si="4"/>
        <v>22.330747923576691</v>
      </c>
      <c r="K14" s="6">
        <f t="shared" si="4"/>
        <v>21.171014408259829</v>
      </c>
      <c r="L14" s="6">
        <f t="shared" si="4"/>
        <v>22.178198138837221</v>
      </c>
      <c r="M14" s="6">
        <f t="shared" si="4"/>
        <v>20.624167144499207</v>
      </c>
      <c r="N14" s="6">
        <f t="shared" si="4"/>
        <v>19.179027427813466</v>
      </c>
      <c r="O14" s="6">
        <f t="shared" si="4"/>
        <v>17.835148954120488</v>
      </c>
      <c r="P14" s="6">
        <f t="shared" si="4"/>
        <v>16.585436326889376</v>
      </c>
      <c r="Q14" s="6">
        <f t="shared" si="4"/>
        <v>17.450038475489045</v>
      </c>
      <c r="R14" s="6">
        <f t="shared" si="4"/>
        <v>16.227310620252986</v>
      </c>
      <c r="S14" s="6">
        <f t="shared" si="4"/>
        <v>15.09025956223833</v>
      </c>
      <c r="T14" s="6">
        <f t="shared" si="4"/>
        <v>14.032881910297421</v>
      </c>
      <c r="U14" s="6">
        <f t="shared" si="4"/>
        <v>13.049594932159224</v>
      </c>
      <c r="V14" s="6">
        <f t="shared" si="4"/>
        <v>13.729872954052924</v>
      </c>
      <c r="W14" s="6">
        <f t="shared" si="4"/>
        <v>12.767817877019507</v>
      </c>
      <c r="X14" s="6">
        <f t="shared" si="4"/>
        <v>11.873174200975969</v>
      </c>
      <c r="Y14" s="6">
        <f t="shared" si="4"/>
        <v>11.041218394918833</v>
      </c>
      <c r="Z14" s="6">
        <f t="shared" si="4"/>
        <v>10.267557906652563</v>
      </c>
      <c r="AA14" s="6">
        <f t="shared" si="4"/>
        <v>10.802807775995515</v>
      </c>
    </row>
    <row r="15" spans="1:27" x14ac:dyDescent="0.25">
      <c r="A15" s="4">
        <f t="shared" si="5"/>
        <v>0.09</v>
      </c>
      <c r="B15" s="6">
        <f t="shared" ref="B15" si="8">SUM(G15:AA15)</f>
        <v>310.39307978780425</v>
      </c>
      <c r="G15" s="6">
        <f t="shared" si="7"/>
        <v>27.453250502207581</v>
      </c>
      <c r="H15" s="6">
        <f t="shared" si="4"/>
        <v>25.825360780014154</v>
      </c>
      <c r="I15" s="6">
        <f t="shared" si="4"/>
        <v>23.684758022271552</v>
      </c>
      <c r="J15" s="6">
        <f t="shared" si="4"/>
        <v>20.736353513800815</v>
      </c>
      <c r="K15" s="6">
        <f t="shared" si="4"/>
        <v>19.298700507304485</v>
      </c>
      <c r="L15" s="6">
        <f t="shared" si="4"/>
        <v>19.845860650252803</v>
      </c>
      <c r="M15" s="6">
        <f t="shared" si="4"/>
        <v>18.116628463419421</v>
      </c>
      <c r="N15" s="6">
        <f t="shared" si="4"/>
        <v>16.538069709634783</v>
      </c>
      <c r="O15" s="6">
        <f t="shared" si="4"/>
        <v>15.09705573931698</v>
      </c>
      <c r="P15" s="6">
        <f t="shared" si="4"/>
        <v>13.781601843367547</v>
      </c>
      <c r="Q15" s="6">
        <f t="shared" si="4"/>
        <v>14.233983762266291</v>
      </c>
      <c r="R15" s="6">
        <f t="shared" si="4"/>
        <v>12.993732039131217</v>
      </c>
      <c r="S15" s="6">
        <f t="shared" si="4"/>
        <v>11.861547345046528</v>
      </c>
      <c r="T15" s="6">
        <f t="shared" si="4"/>
        <v>10.828013460264302</v>
      </c>
      <c r="U15" s="6">
        <f t="shared" si="4"/>
        <v>9.8845346298455432</v>
      </c>
      <c r="V15" s="6">
        <f t="shared" si="4"/>
        <v>10.208995080386174</v>
      </c>
      <c r="W15" s="6">
        <f t="shared" si="4"/>
        <v>9.3194532661337135</v>
      </c>
      <c r="X15" s="6">
        <f t="shared" si="4"/>
        <v>8.507420024769468</v>
      </c>
      <c r="Y15" s="6">
        <f t="shared" si="4"/>
        <v>7.7661417908343298</v>
      </c>
      <c r="Z15" s="6">
        <f t="shared" si="4"/>
        <v>7.0894534582448587</v>
      </c>
      <c r="AA15" s="6">
        <f t="shared" si="4"/>
        <v>7.3221651992916827</v>
      </c>
    </row>
    <row r="17" spans="1:27" x14ac:dyDescent="0.25">
      <c r="A17" t="s">
        <v>25</v>
      </c>
    </row>
    <row r="18" spans="1:27" x14ac:dyDescent="0.25">
      <c r="A18" t="str">
        <f>A11</f>
        <v>Nominal</v>
      </c>
      <c r="B18" s="6">
        <f>SUM(G18:AA18)</f>
        <v>139.3548753709739</v>
      </c>
      <c r="G18" s="6">
        <v>11.614456952491992</v>
      </c>
      <c r="H18" s="6">
        <v>19.362043731959268</v>
      </c>
      <c r="I18" s="6">
        <v>4.1240938232628288</v>
      </c>
      <c r="J18" s="6">
        <v>12.43781669049635</v>
      </c>
      <c r="K18" s="6">
        <v>32.075545294215509</v>
      </c>
      <c r="L18" s="6">
        <v>5.0264609261631428</v>
      </c>
      <c r="M18" s="6">
        <v>4.1547883799808485</v>
      </c>
      <c r="N18" s="6">
        <v>2.5308821665455303</v>
      </c>
      <c r="O18" s="6">
        <v>1.4135073400370277</v>
      </c>
      <c r="P18" s="6">
        <v>8.1047418133271432</v>
      </c>
      <c r="Q18" s="6">
        <v>2.4463894241061817</v>
      </c>
      <c r="R18" s="6">
        <v>8.1971874783189982</v>
      </c>
      <c r="S18" s="6">
        <v>12.963363526844333</v>
      </c>
      <c r="T18" s="6">
        <v>1.766228010663593</v>
      </c>
      <c r="U18" s="6">
        <v>1.6392351588365501</v>
      </c>
      <c r="V18" s="6">
        <v>2.048613296189008</v>
      </c>
      <c r="W18" s="6">
        <v>1.7222214387526504</v>
      </c>
      <c r="X18" s="6">
        <v>1.7652769747214665</v>
      </c>
      <c r="Y18" s="6">
        <v>1.809408899089503</v>
      </c>
      <c r="Z18" s="6">
        <v>1.8546441215667404</v>
      </c>
      <c r="AA18" s="6">
        <v>2.2979699234052111</v>
      </c>
    </row>
    <row r="19" spans="1:27" x14ac:dyDescent="0.25">
      <c r="A19" s="5">
        <f>A12</f>
        <v>5.5E-2</v>
      </c>
      <c r="B19" s="6">
        <f>SUM(G19:AA19)</f>
        <v>98.241327244971743</v>
      </c>
      <c r="G19" s="6">
        <f>G$18/G5</f>
        <v>11.008963936011368</v>
      </c>
      <c r="H19" s="6">
        <f t="shared" ref="H19:AA19" si="9">H$18/H5</f>
        <v>17.395874964137615</v>
      </c>
      <c r="I19" s="6">
        <f t="shared" si="9"/>
        <v>3.5121346522667278</v>
      </c>
      <c r="J19" s="6">
        <f t="shared" si="9"/>
        <v>10.04001388269223</v>
      </c>
      <c r="K19" s="6">
        <f t="shared" si="9"/>
        <v>24.542101622785687</v>
      </c>
      <c r="L19" s="6">
        <f t="shared" si="9"/>
        <v>3.6454198415607739</v>
      </c>
      <c r="M19" s="6">
        <f t="shared" si="9"/>
        <v>2.8561544641517771</v>
      </c>
      <c r="N19" s="6">
        <f t="shared" si="9"/>
        <v>1.6491199615133614</v>
      </c>
      <c r="O19" s="6">
        <f t="shared" si="9"/>
        <v>0.87302349426372061</v>
      </c>
      <c r="P19" s="6">
        <f t="shared" si="9"/>
        <v>4.7447636958872641</v>
      </c>
      <c r="Q19" s="6">
        <f t="shared" si="9"/>
        <v>1.3575271829953099</v>
      </c>
      <c r="R19" s="6">
        <f t="shared" si="9"/>
        <v>4.3115691157961562</v>
      </c>
      <c r="S19" s="6">
        <f t="shared" si="9"/>
        <v>6.4630233463296127</v>
      </c>
      <c r="T19" s="6">
        <f t="shared" si="9"/>
        <v>0.8346652507781398</v>
      </c>
      <c r="U19" s="6">
        <f t="shared" si="9"/>
        <v>0.73426760126521906</v>
      </c>
      <c r="V19" s="6">
        <f t="shared" si="9"/>
        <v>0.8698024627096882</v>
      </c>
      <c r="W19" s="6">
        <f t="shared" si="9"/>
        <v>0.69310204045665724</v>
      </c>
      <c r="X19" s="6">
        <f t="shared" si="9"/>
        <v>0.6733929776948564</v>
      </c>
      <c r="Y19" s="6">
        <f t="shared" si="9"/>
        <v>0.65424436221538185</v>
      </c>
      <c r="Z19" s="6">
        <f t="shared" si="9"/>
        <v>0.63564025712868844</v>
      </c>
      <c r="AA19" s="6">
        <f t="shared" si="9"/>
        <v>0.74652213233152642</v>
      </c>
    </row>
    <row r="20" spans="1:27" x14ac:dyDescent="0.25">
      <c r="A20" s="5">
        <f t="shared" ref="A20:A22" si="10">A13</f>
        <v>0.04</v>
      </c>
      <c r="B20" s="6">
        <f t="shared" ref="B20:B22" si="11">SUM(G20:AA20)</f>
        <v>107.16614269880154</v>
      </c>
      <c r="G20" s="6">
        <f t="shared" ref="G20:AA20" si="12">G$18/G6</f>
        <v>11.167747069703838</v>
      </c>
      <c r="H20" s="6">
        <f t="shared" si="12"/>
        <v>17.901297829104351</v>
      </c>
      <c r="I20" s="6">
        <f t="shared" si="12"/>
        <v>3.6663043916978659</v>
      </c>
      <c r="J20" s="6">
        <f t="shared" si="12"/>
        <v>10.631897834295753</v>
      </c>
      <c r="K20" s="6">
        <f t="shared" si="12"/>
        <v>26.363760141403088</v>
      </c>
      <c r="L20" s="6">
        <f t="shared" si="12"/>
        <v>3.9724850829617333</v>
      </c>
      <c r="M20" s="6">
        <f t="shared" si="12"/>
        <v>3.1572977000323887</v>
      </c>
      <c r="N20" s="6">
        <f t="shared" si="12"/>
        <v>1.8492908091090183</v>
      </c>
      <c r="O20" s="6">
        <f t="shared" si="12"/>
        <v>0.99311150775333124</v>
      </c>
      <c r="P20" s="6">
        <f t="shared" si="12"/>
        <v>5.475273166668047</v>
      </c>
      <c r="Q20" s="6">
        <f t="shared" si="12"/>
        <v>1.5891279210774196</v>
      </c>
      <c r="R20" s="6">
        <f t="shared" si="12"/>
        <v>5.1199391138127002</v>
      </c>
      <c r="S20" s="6">
        <f t="shared" si="12"/>
        <v>7.785460203366152</v>
      </c>
      <c r="T20" s="6">
        <f t="shared" si="12"/>
        <v>1.0199526667401517</v>
      </c>
      <c r="U20" s="6">
        <f t="shared" si="12"/>
        <v>0.91020909530149308</v>
      </c>
      <c r="V20" s="6">
        <f t="shared" si="12"/>
        <v>1.0937713876540309</v>
      </c>
      <c r="W20" s="6">
        <f t="shared" si="12"/>
        <v>0.88414241008795402</v>
      </c>
      <c r="X20" s="6">
        <f t="shared" si="12"/>
        <v>0.87139035609630067</v>
      </c>
      <c r="Y20" s="6">
        <f t="shared" si="12"/>
        <v>0.85882222596029634</v>
      </c>
      <c r="Z20" s="6">
        <f t="shared" si="12"/>
        <v>0.8464353669320227</v>
      </c>
      <c r="AA20" s="6">
        <f t="shared" si="12"/>
        <v>1.0084264190435783</v>
      </c>
    </row>
    <row r="21" spans="1:27" x14ac:dyDescent="0.25">
      <c r="A21" s="5">
        <f t="shared" si="10"/>
        <v>7.0000000000000007E-2</v>
      </c>
      <c r="B21" s="6">
        <f t="shared" si="11"/>
        <v>90.545844036225319</v>
      </c>
      <c r="G21" s="6">
        <f t="shared" ref="G21:AA21" si="13">G$18/G7</f>
        <v>10.854632665880365</v>
      </c>
      <c r="H21" s="6">
        <f t="shared" si="13"/>
        <v>16.91155885401281</v>
      </c>
      <c r="I21" s="6">
        <f t="shared" si="13"/>
        <v>3.3664890320281233</v>
      </c>
      <c r="J21" s="6">
        <f t="shared" si="13"/>
        <v>9.4887508015044588</v>
      </c>
      <c r="K21" s="6">
        <f t="shared" si="13"/>
        <v>22.869420494178069</v>
      </c>
      <c r="L21" s="6">
        <f t="shared" si="13"/>
        <v>3.3493431514663548</v>
      </c>
      <c r="M21" s="6">
        <f t="shared" si="13"/>
        <v>2.5873933912181712</v>
      </c>
      <c r="N21" s="6">
        <f t="shared" si="13"/>
        <v>1.4729964635107879</v>
      </c>
      <c r="O21" s="6">
        <f t="shared" si="13"/>
        <v>0.76885433763650413</v>
      </c>
      <c r="P21" s="6">
        <f t="shared" si="13"/>
        <v>4.1200397637395003</v>
      </c>
      <c r="Q21" s="6">
        <f t="shared" si="13"/>
        <v>1.1622619925516231</v>
      </c>
      <c r="R21" s="6">
        <f t="shared" si="13"/>
        <v>3.6396492725120386</v>
      </c>
      <c r="S21" s="6">
        <f t="shared" si="13"/>
        <v>5.3793349886953612</v>
      </c>
      <c r="T21" s="6">
        <f t="shared" si="13"/>
        <v>0.68497367410307253</v>
      </c>
      <c r="U21" s="6">
        <f t="shared" si="13"/>
        <v>0.59413425857811841</v>
      </c>
      <c r="V21" s="6">
        <f t="shared" si="13"/>
        <v>0.69393620092534558</v>
      </c>
      <c r="W21" s="6">
        <f t="shared" si="13"/>
        <v>0.54521120221734265</v>
      </c>
      <c r="X21" s="6">
        <f t="shared" si="13"/>
        <v>0.52228175913343555</v>
      </c>
      <c r="Y21" s="6">
        <f t="shared" si="13"/>
        <v>0.50031663842221619</v>
      </c>
      <c r="Z21" s="6">
        <f t="shared" si="13"/>
        <v>0.47927528446987994</v>
      </c>
      <c r="AA21" s="6">
        <f t="shared" si="13"/>
        <v>0.55498980944171594</v>
      </c>
    </row>
    <row r="22" spans="1:27" x14ac:dyDescent="0.25">
      <c r="A22" s="5">
        <f t="shared" si="10"/>
        <v>0.09</v>
      </c>
      <c r="B22" s="6">
        <f t="shared" si="11"/>
        <v>81.825836818051869</v>
      </c>
      <c r="G22" s="6">
        <f t="shared" ref="G22:AA22" si="14">G$18/G8</f>
        <v>10.655465094029349</v>
      </c>
      <c r="H22" s="6">
        <f t="shared" si="14"/>
        <v>16.296644837942317</v>
      </c>
      <c r="I22" s="6">
        <f t="shared" si="14"/>
        <v>3.1845571205454304</v>
      </c>
      <c r="J22" s="6">
        <f t="shared" si="14"/>
        <v>8.8112629141550993</v>
      </c>
      <c r="K22" s="6">
        <f t="shared" si="14"/>
        <v>20.84690361934485</v>
      </c>
      <c r="L22" s="6">
        <f t="shared" si="14"/>
        <v>2.9971144201061244</v>
      </c>
      <c r="M22" s="6">
        <f t="shared" si="14"/>
        <v>2.2728115239266127</v>
      </c>
      <c r="N22" s="6">
        <f t="shared" si="14"/>
        <v>1.2701644172143602</v>
      </c>
      <c r="O22" s="6">
        <f t="shared" si="14"/>
        <v>0.65081804590324166</v>
      </c>
      <c r="P22" s="6">
        <f t="shared" si="14"/>
        <v>3.4235305290487474</v>
      </c>
      <c r="Q22" s="6">
        <f t="shared" si="14"/>
        <v>0.94805626662180897</v>
      </c>
      <c r="R22" s="6">
        <f t="shared" si="14"/>
        <v>2.9143847967275187</v>
      </c>
      <c r="S22" s="6">
        <f t="shared" si="14"/>
        <v>4.2283723742529755</v>
      </c>
      <c r="T22" s="6">
        <f t="shared" si="14"/>
        <v>0.52853748863034256</v>
      </c>
      <c r="U22" s="6">
        <f t="shared" si="14"/>
        <v>0.45003240975858388</v>
      </c>
      <c r="V22" s="6">
        <f t="shared" si="14"/>
        <v>0.51598374471902764</v>
      </c>
      <c r="W22" s="6">
        <f t="shared" si="14"/>
        <v>0.39795917894336508</v>
      </c>
      <c r="X22" s="6">
        <f t="shared" si="14"/>
        <v>0.37422766827243037</v>
      </c>
      <c r="Y22" s="6">
        <f t="shared" si="14"/>
        <v>0.35191133943049641</v>
      </c>
      <c r="Z22" s="6">
        <f t="shared" si="14"/>
        <v>0.33092580084060436</v>
      </c>
      <c r="AA22" s="6">
        <f t="shared" si="14"/>
        <v>0.37617322763860517</v>
      </c>
    </row>
    <row r="24" spans="1:27" x14ac:dyDescent="0.25">
      <c r="A24" t="s">
        <v>26</v>
      </c>
    </row>
    <row r="25" spans="1:27" x14ac:dyDescent="0.25">
      <c r="A25" t="str">
        <f>A18</f>
        <v>Nominal</v>
      </c>
      <c r="B25" s="6">
        <f>SUM(G25:AA25)</f>
        <v>881.58654438430676</v>
      </c>
      <c r="G25" s="6">
        <f>G18+G11</f>
        <v>41.538499999898256</v>
      </c>
      <c r="H25" s="6">
        <f t="shared" ref="H25:AA25" si="15">H18+H11</f>
        <v>50.045154874694092</v>
      </c>
      <c r="I25" s="6">
        <f t="shared" si="15"/>
        <v>34.796542320087141</v>
      </c>
      <c r="J25" s="6">
        <f t="shared" si="15"/>
        <v>41.708871969036466</v>
      </c>
      <c r="K25" s="6">
        <f t="shared" si="15"/>
        <v>61.768988193194978</v>
      </c>
      <c r="L25" s="6">
        <f t="shared" si="15"/>
        <v>38.309956022437177</v>
      </c>
      <c r="M25" s="6">
        <f t="shared" si="15"/>
        <v>37.272693948412723</v>
      </c>
      <c r="N25" s="6">
        <f t="shared" si="15"/>
        <v>35.48402203563198</v>
      </c>
      <c r="O25" s="6">
        <f t="shared" si="15"/>
        <v>34.20270123962554</v>
      </c>
      <c r="P25" s="6">
        <f t="shared" si="15"/>
        <v>40.730805395007259</v>
      </c>
      <c r="Q25" s="6">
        <f t="shared" si="15"/>
        <v>39.176136976946559</v>
      </c>
      <c r="R25" s="6">
        <f t="shared" si="15"/>
        <v>44.744199968707434</v>
      </c>
      <c r="S25" s="6">
        <f t="shared" si="15"/>
        <v>49.328550084444778</v>
      </c>
      <c r="T25" s="6">
        <f t="shared" si="15"/>
        <v>37.95049324210683</v>
      </c>
      <c r="U25" s="6">
        <f t="shared" si="15"/>
        <v>37.643479170222854</v>
      </c>
      <c r="V25" s="6">
        <f t="shared" si="15"/>
        <v>42.581446503552733</v>
      </c>
      <c r="W25" s="6">
        <f t="shared" si="15"/>
        <v>42.053398759512582</v>
      </c>
      <c r="X25" s="6">
        <f t="shared" si="15"/>
        <v>41.895801671995038</v>
      </c>
      <c r="Y25" s="6">
        <f t="shared" si="15"/>
        <v>41.740279244635346</v>
      </c>
      <c r="Z25" s="6">
        <f t="shared" si="15"/>
        <v>41.586853420617338</v>
      </c>
      <c r="AA25" s="6">
        <f t="shared" si="15"/>
        <v>47.027669343539628</v>
      </c>
    </row>
    <row r="26" spans="1:27" x14ac:dyDescent="0.25">
      <c r="A26" s="5">
        <f>A19</f>
        <v>5.5E-2</v>
      </c>
      <c r="B26" s="6">
        <f>SUM(G26:AA26)</f>
        <v>516.66821653670252</v>
      </c>
      <c r="G26" s="6">
        <f>G12+G19</f>
        <v>39.372985781894087</v>
      </c>
      <c r="H26" s="6">
        <f t="shared" ref="H26:AA26" si="16">H12+H19</f>
        <v>44.963190291946802</v>
      </c>
      <c r="I26" s="6">
        <f t="shared" si="16"/>
        <v>29.63321090613686</v>
      </c>
      <c r="J26" s="6">
        <f t="shared" si="16"/>
        <v>33.668099797654101</v>
      </c>
      <c r="K26" s="6">
        <f t="shared" si="16"/>
        <v>47.261574868609472</v>
      </c>
      <c r="L26" s="6">
        <f t="shared" si="16"/>
        <v>27.78413596862811</v>
      </c>
      <c r="M26" s="6">
        <f t="shared" si="16"/>
        <v>25.622621774111305</v>
      </c>
      <c r="N26" s="6">
        <f t="shared" si="16"/>
        <v>23.121348685155372</v>
      </c>
      <c r="O26" s="6">
        <f t="shared" si="16"/>
        <v>21.124589100961995</v>
      </c>
      <c r="P26" s="6">
        <f t="shared" si="16"/>
        <v>23.845059002952205</v>
      </c>
      <c r="Q26" s="6">
        <f t="shared" si="16"/>
        <v>21.739249829525239</v>
      </c>
      <c r="R26" s="6">
        <f t="shared" si="16"/>
        <v>23.534622235533899</v>
      </c>
      <c r="S26" s="6">
        <f t="shared" si="16"/>
        <v>24.593275516509749</v>
      </c>
      <c r="T26" s="6">
        <f t="shared" si="16"/>
        <v>17.934240521514635</v>
      </c>
      <c r="U26" s="6">
        <f t="shared" si="16"/>
        <v>16.861758366148386</v>
      </c>
      <c r="V26" s="6">
        <f t="shared" si="16"/>
        <v>18.079276895952489</v>
      </c>
      <c r="W26" s="6">
        <f t="shared" si="16"/>
        <v>16.924244369798391</v>
      </c>
      <c r="X26" s="6">
        <f t="shared" si="16"/>
        <v>15.98181987575596</v>
      </c>
      <c r="Y26" s="6">
        <f t="shared" si="16"/>
        <v>15.092410779476095</v>
      </c>
      <c r="Z26" s="6">
        <f t="shared" si="16"/>
        <v>14.253019160960918</v>
      </c>
      <c r="AA26" s="6">
        <f t="shared" si="16"/>
        <v>15.277482807476479</v>
      </c>
    </row>
    <row r="27" spans="1:27" x14ac:dyDescent="0.25">
      <c r="A27" s="5">
        <f t="shared" ref="A27:A29" si="17">A20</f>
        <v>0.04</v>
      </c>
      <c r="B27" s="6">
        <f t="shared" ref="B27:B29" si="18">SUM(G27:AA27)</f>
        <v>589.91402271719801</v>
      </c>
      <c r="G27" s="6">
        <f t="shared" ref="G27:AA27" si="19">G13+G20</f>
        <v>39.940865384517551</v>
      </c>
      <c r="H27" s="6">
        <f t="shared" si="19"/>
        <v>46.269558870834025</v>
      </c>
      <c r="I27" s="6">
        <f t="shared" si="19"/>
        <v>30.933999416895851</v>
      </c>
      <c r="J27" s="6">
        <f t="shared" si="19"/>
        <v>35.652918562254619</v>
      </c>
      <c r="K27" s="6">
        <f t="shared" si="19"/>
        <v>50.769605753085294</v>
      </c>
      <c r="L27" s="6">
        <f t="shared" si="19"/>
        <v>30.276914724615175</v>
      </c>
      <c r="M27" s="6">
        <f t="shared" si="19"/>
        <v>28.324184077427564</v>
      </c>
      <c r="N27" s="6">
        <f t="shared" si="19"/>
        <v>25.927827335510841</v>
      </c>
      <c r="O27" s="6">
        <f t="shared" si="19"/>
        <v>24.030364211926525</v>
      </c>
      <c r="P27" s="6">
        <f t="shared" si="19"/>
        <v>27.51627269228343</v>
      </c>
      <c r="Q27" s="6">
        <f t="shared" si="19"/>
        <v>25.448071552535129</v>
      </c>
      <c r="R27" s="6">
        <f t="shared" si="19"/>
        <v>27.947095286275108</v>
      </c>
      <c r="S27" s="6">
        <f t="shared" si="19"/>
        <v>29.625448887314118</v>
      </c>
      <c r="T27" s="6">
        <f t="shared" si="19"/>
        <v>21.915464228114022</v>
      </c>
      <c r="U27" s="6">
        <f t="shared" si="19"/>
        <v>20.902087741851311</v>
      </c>
      <c r="V27" s="6">
        <f t="shared" si="19"/>
        <v>22.734582420776075</v>
      </c>
      <c r="W27" s="6">
        <f t="shared" si="19"/>
        <v>21.589089820269788</v>
      </c>
      <c r="X27" s="6">
        <f t="shared" si="19"/>
        <v>20.680945857609728</v>
      </c>
      <c r="Y27" s="6">
        <f t="shared" si="19"/>
        <v>19.811707321170235</v>
      </c>
      <c r="Z27" s="6">
        <f t="shared" si="19"/>
        <v>18.979697034756306</v>
      </c>
      <c r="AA27" s="6">
        <f t="shared" si="19"/>
        <v>20.637321537175165</v>
      </c>
    </row>
    <row r="28" spans="1:27" x14ac:dyDescent="0.25">
      <c r="A28" s="5">
        <f t="shared" si="17"/>
        <v>7.0000000000000007E-2</v>
      </c>
      <c r="B28" s="6">
        <f>SUM(G28:AA28)</f>
        <v>456.58618650465922</v>
      </c>
      <c r="G28" s="6">
        <f>G14+G21</f>
        <v>38.821028037288087</v>
      </c>
      <c r="H28" s="6">
        <f>H14+H21</f>
        <v>43.711376429988718</v>
      </c>
      <c r="I28" s="6">
        <f t="shared" ref="I28:AA28" si="20">I14+I21</f>
        <v>28.40434361902981</v>
      </c>
      <c r="J28" s="6">
        <f t="shared" si="20"/>
        <v>31.81949872508115</v>
      </c>
      <c r="K28" s="6">
        <f t="shared" si="20"/>
        <v>44.040434902437894</v>
      </c>
      <c r="L28" s="6">
        <f t="shared" si="20"/>
        <v>25.527541290303574</v>
      </c>
      <c r="M28" s="6">
        <f t="shared" si="20"/>
        <v>23.211560535717378</v>
      </c>
      <c r="N28" s="6">
        <f t="shared" si="20"/>
        <v>20.652023891324255</v>
      </c>
      <c r="O28" s="6">
        <f t="shared" si="20"/>
        <v>18.604003291756992</v>
      </c>
      <c r="P28" s="6">
        <f t="shared" si="20"/>
        <v>20.705476090628878</v>
      </c>
      <c r="Q28" s="6">
        <f t="shared" si="20"/>
        <v>18.612300468040669</v>
      </c>
      <c r="R28" s="6">
        <f t="shared" si="20"/>
        <v>19.866959892765024</v>
      </c>
      <c r="S28" s="6">
        <f t="shared" si="20"/>
        <v>20.469594550933692</v>
      </c>
      <c r="T28" s="6">
        <f t="shared" si="20"/>
        <v>14.717855584400494</v>
      </c>
      <c r="U28" s="6">
        <f t="shared" si="20"/>
        <v>13.643729190737343</v>
      </c>
      <c r="V28" s="6">
        <f t="shared" si="20"/>
        <v>14.423809154978269</v>
      </c>
      <c r="W28" s="6">
        <f t="shared" si="20"/>
        <v>13.31302907923685</v>
      </c>
      <c r="X28" s="6">
        <f t="shared" si="20"/>
        <v>12.395455960109404</v>
      </c>
      <c r="Y28" s="6">
        <f t="shared" si="20"/>
        <v>11.541535033341049</v>
      </c>
      <c r="Z28" s="6">
        <f t="shared" si="20"/>
        <v>10.746833191122443</v>
      </c>
      <c r="AA28" s="6">
        <f t="shared" si="20"/>
        <v>11.357797585437231</v>
      </c>
    </row>
    <row r="29" spans="1:27" x14ac:dyDescent="0.25">
      <c r="A29" s="5">
        <f t="shared" si="17"/>
        <v>0.09</v>
      </c>
      <c r="B29" s="6">
        <f t="shared" si="18"/>
        <v>392.21891660585601</v>
      </c>
      <c r="G29" s="6">
        <f t="shared" ref="G29:AA29" si="21">G15+G22</f>
        <v>38.108715596236934</v>
      </c>
      <c r="H29" s="6">
        <f t="shared" si="21"/>
        <v>42.122005617956475</v>
      </c>
      <c r="I29" s="6">
        <f t="shared" si="21"/>
        <v>26.869315142816983</v>
      </c>
      <c r="J29" s="6">
        <f t="shared" si="21"/>
        <v>29.547616427955916</v>
      </c>
      <c r="K29" s="6">
        <f t="shared" si="21"/>
        <v>40.145604126649332</v>
      </c>
      <c r="L29" s="6">
        <f t="shared" si="21"/>
        <v>22.842975070358928</v>
      </c>
      <c r="M29" s="6">
        <f t="shared" si="21"/>
        <v>20.389439987346034</v>
      </c>
      <c r="N29" s="6">
        <f t="shared" si="21"/>
        <v>17.808234126849143</v>
      </c>
      <c r="O29" s="6">
        <f t="shared" si="21"/>
        <v>15.747873785220222</v>
      </c>
      <c r="P29" s="6">
        <f t="shared" si="21"/>
        <v>17.205132372416294</v>
      </c>
      <c r="Q29" s="6">
        <f t="shared" si="21"/>
        <v>15.1820400288881</v>
      </c>
      <c r="R29" s="6">
        <f t="shared" si="21"/>
        <v>15.908116835858735</v>
      </c>
      <c r="S29" s="6">
        <f t="shared" si="21"/>
        <v>16.089919719299502</v>
      </c>
      <c r="T29" s="6">
        <f t="shared" si="21"/>
        <v>11.356550948894645</v>
      </c>
      <c r="U29" s="6">
        <f t="shared" si="21"/>
        <v>10.334567039604128</v>
      </c>
      <c r="V29" s="6">
        <f t="shared" si="21"/>
        <v>10.724978825105202</v>
      </c>
      <c r="W29" s="6">
        <f t="shared" si="21"/>
        <v>9.7174124450770787</v>
      </c>
      <c r="X29" s="6">
        <f t="shared" si="21"/>
        <v>8.8816476930418986</v>
      </c>
      <c r="Y29" s="6">
        <f t="shared" si="21"/>
        <v>8.1180531302648262</v>
      </c>
      <c r="Z29" s="6">
        <f t="shared" si="21"/>
        <v>7.4203792590854629</v>
      </c>
      <c r="AA29" s="6">
        <f t="shared" si="21"/>
        <v>7.6983384269302881</v>
      </c>
    </row>
    <row r="33" spans="1:2" x14ac:dyDescent="0.25">
      <c r="A33" t="s">
        <v>27</v>
      </c>
    </row>
    <row r="34" spans="1:2" x14ac:dyDescent="0.25">
      <c r="A34" t="s">
        <v>28</v>
      </c>
      <c r="B34" s="8">
        <f>B28</f>
        <v>456.58618650465922</v>
      </c>
    </row>
    <row r="35" spans="1:2" x14ac:dyDescent="0.25">
      <c r="A35" t="s">
        <v>30</v>
      </c>
      <c r="B35" s="8">
        <v>754.46832905570136</v>
      </c>
    </row>
    <row r="36" spans="1:2" x14ac:dyDescent="0.25">
      <c r="A36" t="s">
        <v>29</v>
      </c>
      <c r="B36" s="8">
        <f>SUM(B34:B35)</f>
        <v>1211.0545155603606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999E2DDF31A04D94AF06A952899FAD" ma:contentTypeVersion="14" ma:contentTypeDescription="Create a new document." ma:contentTypeScope="" ma:versionID="e6816fb7b27dba5bc0db2ea0ead8b6c7">
  <xsd:schema xmlns:xsd="http://www.w3.org/2001/XMLSchema" xmlns:xs="http://www.w3.org/2001/XMLSchema" xmlns:p="http://schemas.microsoft.com/office/2006/metadata/properties" xmlns:ns2="22f559db-fd0e-4983-bd46-a36235db0ac7" xmlns:ns3="58ae7821-a946-4260-8774-bcebb4263047" targetNamespace="http://schemas.microsoft.com/office/2006/metadata/properties" ma:root="true" ma:fieldsID="5b7882092b5917b60deb3509c11eb83e" ns2:_="" ns3:_="">
    <xsd:import namespace="22f559db-fd0e-4983-bd46-a36235db0ac7"/>
    <xsd:import namespace="58ae7821-a946-4260-8774-bcebb42630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f559db-fd0e-4983-bd46-a36235db0a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3e7742f-285e-485e-85d6-cdf9f73a73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ae7821-a946-4260-8774-bcebb42630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8deec0-9267-4e67-90eb-7f96019f899e}" ma:internalName="TaxCatchAll" ma:showField="CatchAllData" ma:web="58ae7821-a946-4260-8774-bcebb42630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f559db-fd0e-4983-bd46-a36235db0ac7">
      <Terms xmlns="http://schemas.microsoft.com/office/infopath/2007/PartnerControls"/>
    </lcf76f155ced4ddcb4097134ff3c332f>
    <TaxCatchAll xmlns="58ae7821-a946-4260-8774-bcebb4263047" xsi:nil="true"/>
  </documentManagement>
</p:properties>
</file>

<file path=customXml/itemProps1.xml><?xml version="1.0" encoding="utf-8"?>
<ds:datastoreItem xmlns:ds="http://schemas.openxmlformats.org/officeDocument/2006/customXml" ds:itemID="{25822D8D-09D3-4957-AD0B-48F90FA936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f559db-fd0e-4983-bd46-a36235db0ac7"/>
    <ds:schemaRef ds:uri="58ae7821-a946-4260-8774-bcebb42630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11904A-34D5-4DE6-9FCB-7FFC5EA8F02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0EB76B-74D0-4D58-88E9-64CB241A28F3}">
  <ds:schemaRefs>
    <ds:schemaRef ds:uri="http://schemas.microsoft.com/office/2006/metadata/properties"/>
    <ds:schemaRef ds:uri="http://schemas.microsoft.com/office/infopath/2007/PartnerControls"/>
    <ds:schemaRef ds:uri="22f559db-fd0e-4983-bd46-a36235db0ac7"/>
    <ds:schemaRef ds:uri="58ae7821-a946-4260-8774-bcebb42630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Allen, Mark</dc:creator>
  <cp:keywords/>
  <dc:description/>
  <cp:lastModifiedBy>Allen, Mark</cp:lastModifiedBy>
  <cp:revision/>
  <dcterms:created xsi:type="dcterms:W3CDTF">2023-05-17T07:22:28Z</dcterms:created>
  <dcterms:modified xsi:type="dcterms:W3CDTF">2024-10-30T03:57:06Z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0x01010044999E2DDF31A04D94AF06A952899FAD</vt:lpwstr>
  </property>
  <property fmtid="{D5CDD505-2E9C-101B-9397-08002B2CF9AE}" pid="3" name="MediaServiceImageTags">
    <vt:lpwstr/>
  </property>
  <property fmtid="{D5CDD505-2E9C-101B-9397-08002B2CF9AE}" pid="4" name="MSIP_Label_a9c42b93-5bd2-48fe-a993-78d6016bf3ce_Enabled">
    <vt:lpwstr>true</vt:lpwstr>
  </property>
  <property fmtid="{D5CDD505-2E9C-101B-9397-08002B2CF9AE}" pid="5" name="MSIP_Label_a9c42b93-5bd2-48fe-a993-78d6016bf3ce_SetDate">
    <vt:lpwstr>2023-08-22T03:13:51Z</vt:lpwstr>
  </property>
  <property fmtid="{D5CDD505-2E9C-101B-9397-08002B2CF9AE}" pid="6" name="MSIP_Label_a9c42b93-5bd2-48fe-a993-78d6016bf3ce_Method">
    <vt:lpwstr>Privileged</vt:lpwstr>
  </property>
  <property fmtid="{D5CDD505-2E9C-101B-9397-08002B2CF9AE}" pid="7" name="MSIP_Label_a9c42b93-5bd2-48fe-a993-78d6016bf3ce_Name">
    <vt:lpwstr>APA-Confidential</vt:lpwstr>
  </property>
  <property fmtid="{D5CDD505-2E9C-101B-9397-08002B2CF9AE}" pid="8" name="MSIP_Label_a9c42b93-5bd2-48fe-a993-78d6016bf3ce_SiteId">
    <vt:lpwstr>234ac309-c216-4661-a5ba-18879f6c4c75</vt:lpwstr>
  </property>
  <property fmtid="{D5CDD505-2E9C-101B-9397-08002B2CF9AE}" pid="9" name="MSIP_Label_a9c42b93-5bd2-48fe-a993-78d6016bf3ce_ActionId">
    <vt:lpwstr>3ea50a49-4507-43c3-854e-078453f09e11</vt:lpwstr>
  </property>
  <property fmtid="{D5CDD505-2E9C-101B-9397-08002B2CF9AE}" pid="10" name="MSIP_Label_a9c42b93-5bd2-48fe-a993-78d6016bf3ce_ContentBits">
    <vt:lpwstr>0</vt:lpwstr>
  </property>
</Properties>
</file>