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Revenue Strategy\REVENUE RESET\NSW EII\CWO REZ\15. Lodgement\24 Jul 2025\Attachment\"/>
    </mc:Choice>
  </mc:AlternateContent>
  <xr:revisionPtr revIDLastSave="0" documentId="13_ncr:1_{250ACA7C-C993-4C4C-A40B-F2A0011D804D}" xr6:coauthVersionLast="47" xr6:coauthVersionMax="47" xr10:uidLastSave="{00000000-0000-0000-0000-000000000000}"/>
  <bookViews>
    <workbookView xWindow="-4965" yWindow="-21720" windowWidth="50910" windowHeight="21840" tabRatio="856" xr2:uid="{39BEAF16-5C06-4718-8347-164A38E541D5}"/>
  </bookViews>
  <sheets>
    <sheet name="1. Submission information" sheetId="13" r:id="rId1"/>
    <sheet name="2. Total and annual revenue " sheetId="7" r:id="rId2"/>
    <sheet name="3. Schedule of payments" sheetId="34" r:id="rId3"/>
    <sheet name="4. Expenditure summary" sheetId="16" r:id="rId4"/>
    <sheet name="5. Network capital costs" sheetId="23" r:id="rId5"/>
    <sheet name="6. Non-network" sheetId="24" r:id="rId6"/>
    <sheet name="7. Regulatory or contract costs" sheetId="10" r:id="rId7"/>
    <sheet name="8. Revenue adjustments" sheetId="12" r:id="rId8"/>
    <sheet name="9. Operating costs" sheetId="14" r:id="rId9"/>
    <sheet name="10. Policies and procedures" sheetId="31" r:id="rId10"/>
    <sheet name="11. Obligations" sheetId="30" r:id="rId11"/>
    <sheet name="12. D&amp;C capex for MCC" sheetId="37" r:id="rId12"/>
    <sheet name="13. Historical expenditure " sheetId="38" r:id="rId13"/>
    <sheet name="14. CPI Series" sheetId="33" r:id="rId14"/>
  </sheets>
  <definedNames>
    <definedName name="___INDEX_SHEET___ASAP_Utilities" localSheetId="11">#REF!</definedName>
    <definedName name="___INDEX_SHEET___ASAP_Utilities" localSheetId="12">#REF!</definedName>
    <definedName name="___INDEX_SHEET___ASAP_Utilities" localSheetId="2">#REF!</definedName>
    <definedName name="___INDEX_SHEET___ASAP_Utilities">#REF!</definedName>
    <definedName name="abba" localSheetId="11" hidden="1">{"Ownership",#N/A,FALSE,"Ownership";"Contents",#N/A,FALSE,"Contents"}</definedName>
    <definedName name="abba" localSheetId="12" hidden="1">{"Ownership",#N/A,FALSE,"Ownership";"Contents",#N/A,FALSE,"Contents"}</definedName>
    <definedName name="abba" localSheetId="2" hidden="1">{"Ownership",#N/A,FALSE,"Ownership";"Contents",#N/A,FALSE,"Contents"}</definedName>
    <definedName name="abba" hidden="1">{"Ownership",#N/A,FALSE,"Ownership";"Contents",#N/A,FALSE,"Contents"}</definedName>
    <definedName name="anscount" hidden="1">1</definedName>
    <definedName name="CRCP_final_year" localSheetId="11">#REF!</definedName>
    <definedName name="CRCP_final_year" localSheetId="12">#REF!</definedName>
    <definedName name="CRCP_final_year">#REF!</definedName>
    <definedName name="CRCP_y1" localSheetId="11">#REF!</definedName>
    <definedName name="CRCP_y1" localSheetId="12">#REF!</definedName>
    <definedName name="CRCP_y1">#REF!</definedName>
    <definedName name="CRCP_y10" localSheetId="11">#REF!</definedName>
    <definedName name="CRCP_y10" localSheetId="12">#REF!</definedName>
    <definedName name="CRCP_y10">#REF!</definedName>
    <definedName name="CRCP_y11" localSheetId="11">#REF!</definedName>
    <definedName name="CRCP_y11" localSheetId="12">#REF!</definedName>
    <definedName name="CRCP_y11">#REF!</definedName>
    <definedName name="CRCP_y12" localSheetId="11">#REF!</definedName>
    <definedName name="CRCP_y12" localSheetId="12">#REF!</definedName>
    <definedName name="CRCP_y12">#REF!</definedName>
    <definedName name="CRCP_y13" localSheetId="11">#REF!</definedName>
    <definedName name="CRCP_y13" localSheetId="12">#REF!</definedName>
    <definedName name="CRCP_y13">#REF!</definedName>
    <definedName name="CRCP_y14" localSheetId="11">#REF!</definedName>
    <definedName name="CRCP_y14" localSheetId="12">#REF!</definedName>
    <definedName name="CRCP_y14">#REF!</definedName>
    <definedName name="CRCP_y15" localSheetId="11">#REF!</definedName>
    <definedName name="CRCP_y15" localSheetId="12">#REF!</definedName>
    <definedName name="CRCP_y15">#REF!</definedName>
    <definedName name="CRCP_y2" localSheetId="11">#REF!</definedName>
    <definedName name="CRCP_y2" localSheetId="12">#REF!</definedName>
    <definedName name="CRCP_y2">#REF!</definedName>
    <definedName name="CRCP_y3" localSheetId="11">#REF!</definedName>
    <definedName name="CRCP_y3" localSheetId="12">#REF!</definedName>
    <definedName name="CRCP_y3">#REF!</definedName>
    <definedName name="CRCP_y4" localSheetId="11">#REF!</definedName>
    <definedName name="CRCP_y4" localSheetId="12">#REF!</definedName>
    <definedName name="CRCP_y4">#REF!</definedName>
    <definedName name="CRCP_y5" localSheetId="11">#REF!</definedName>
    <definedName name="CRCP_y5" localSheetId="12">#REF!</definedName>
    <definedName name="CRCP_y5">#REF!</definedName>
    <definedName name="CRCP_y6" localSheetId="11">#REF!</definedName>
    <definedName name="CRCP_y6" localSheetId="12">#REF!</definedName>
    <definedName name="CRCP_y6">#REF!</definedName>
    <definedName name="CRCP_y7" localSheetId="11">#REF!</definedName>
    <definedName name="CRCP_y7" localSheetId="12">#REF!</definedName>
    <definedName name="CRCP_y7">#REF!</definedName>
    <definedName name="CRCP_y8" localSheetId="11">#REF!</definedName>
    <definedName name="CRCP_y8" localSheetId="12">#REF!</definedName>
    <definedName name="CRCP_y8">#REF!</definedName>
    <definedName name="CRCP_y9" localSheetId="11">#REF!</definedName>
    <definedName name="CRCP_y9" localSheetId="12">#REF!</definedName>
    <definedName name="CRCP_y9">#REF!</definedName>
    <definedName name="CRY" localSheetId="11">#REF!</definedName>
    <definedName name="CRY" localSheetId="12">#REF!</definedName>
    <definedName name="CRY">#REF!</definedName>
    <definedName name="dms_021401_01_Actual_Values" localSheetId="11">#REF!</definedName>
    <definedName name="dms_021401_01_Actual_Values" localSheetId="12">#REF!</definedName>
    <definedName name="dms_021401_01_Actual_Values">#REF!</definedName>
    <definedName name="dms_021401_01_Fcast_Values" localSheetId="11">#REF!</definedName>
    <definedName name="dms_021401_01_Fcast_Values" localSheetId="12">#REF!</definedName>
    <definedName name="dms_021401_01_Fcast_Values">#REF!</definedName>
    <definedName name="dms_021401_01_Rows" localSheetId="11">#REF!</definedName>
    <definedName name="dms_021401_01_Rows" localSheetId="12">#REF!</definedName>
    <definedName name="dms_021401_01_Rows">#REF!</definedName>
    <definedName name="dms_021401_02_Actual_Values">#REF!</definedName>
    <definedName name="dms_021401_02_Fcast_Values">#REF!</definedName>
    <definedName name="dms_021401_02_Rows">#REF!</definedName>
    <definedName name="dms_060301_checkvalue" localSheetId="11">#REF!</definedName>
    <definedName name="dms_060301_checkvalue" localSheetId="12">#REF!</definedName>
    <definedName name="dms_060301_checkvalue">#REF!</definedName>
    <definedName name="dms_060301_LastRow" localSheetId="11">#REF!</definedName>
    <definedName name="dms_060301_LastRow" localSheetId="12">#REF!</definedName>
    <definedName name="dms_060301_LastRow">#REF!</definedName>
    <definedName name="dms_060701_ARR_MaxRows" localSheetId="11">#REF!</definedName>
    <definedName name="dms_060701_ARR_MaxRows" localSheetId="12">#REF!</definedName>
    <definedName name="dms_060701_ARR_MaxRows">#REF!</definedName>
    <definedName name="dms_060701_Reset_MaxRows" localSheetId="11">#REF!</definedName>
    <definedName name="dms_060701_Reset_MaxRows" localSheetId="12">#REF!</definedName>
    <definedName name="dms_060701_Reset_MaxRows">#REF!</definedName>
    <definedName name="dms_060701_StartDateTxt" localSheetId="11">#REF!</definedName>
    <definedName name="dms_060701_StartDateTxt" localSheetId="12">#REF!</definedName>
    <definedName name="dms_060701_StartDateTxt">#REF!</definedName>
    <definedName name="dms_0608_LastRow" localSheetId="11">#REF!</definedName>
    <definedName name="dms_0608_LastRow" localSheetId="12">#REF!</definedName>
    <definedName name="dms_0608_LastRow">#REF!</definedName>
    <definedName name="dms_0608_OffsetRows" localSheetId="11">#REF!</definedName>
    <definedName name="dms_0608_OffsetRows" localSheetId="12">#REF!</definedName>
    <definedName name="dms_0608_OffsetRows">#REF!</definedName>
    <definedName name="dms_060801_StartCell" localSheetId="11">#REF!</definedName>
    <definedName name="dms_060801_StartCell" localSheetId="12">#REF!</definedName>
    <definedName name="dms_060801_StartCell">#REF!</definedName>
    <definedName name="dms_663_List" localSheetId="11">#REF!</definedName>
    <definedName name="dms_663_List" localSheetId="12">#REF!</definedName>
    <definedName name="dms_663_List">#REF!</definedName>
    <definedName name="dms_ABN_List" localSheetId="11">#REF!</definedName>
    <definedName name="dms_ABN_List" localSheetId="12">#REF!</definedName>
    <definedName name="dms_ABN_List">#REF!</definedName>
    <definedName name="dms_Addr1_List" localSheetId="11">#REF!</definedName>
    <definedName name="dms_Addr1_List" localSheetId="12">#REF!</definedName>
    <definedName name="dms_Addr1_List">#REF!</definedName>
    <definedName name="dms_Addr2_List" localSheetId="11">#REF!</definedName>
    <definedName name="dms_Addr2_List" localSheetId="12">#REF!</definedName>
    <definedName name="dms_Addr2_List">#REF!</definedName>
    <definedName name="dms_Amendment_Text" localSheetId="11">#REF!</definedName>
    <definedName name="dms_Amendment_Text" localSheetId="12">#REF!</definedName>
    <definedName name="dms_Amendment_Text">#REF!</definedName>
    <definedName name="dms_BaseStepTrend" localSheetId="3">#REF!</definedName>
    <definedName name="dms_BaseStepTrend" localSheetId="8">#REF!</definedName>
    <definedName name="dms_BaseYear_Choice" localSheetId="11">#REF!</definedName>
    <definedName name="dms_BaseYear_Choice" localSheetId="12">#REF!</definedName>
    <definedName name="dms_BaseYear_Choice">#REF!</definedName>
    <definedName name="dms_BaseYear_List" localSheetId="11">#REF!</definedName>
    <definedName name="dms_BaseYear_List" localSheetId="12">#REF!</definedName>
    <definedName name="dms_BaseYear_List">#REF!</definedName>
    <definedName name="dms_Cal_Year_B4_CRY" localSheetId="11">#REF!</definedName>
    <definedName name="dms_Cal_Year_B4_CRY" localSheetId="12">#REF!</definedName>
    <definedName name="dms_Cal_Year_B4_CRY">#REF!</definedName>
    <definedName name="dms_CBD_flag" localSheetId="11">#REF!</definedName>
    <definedName name="dms_CBD_flag" localSheetId="12">#REF!</definedName>
    <definedName name="dms_CBD_flag">#REF!</definedName>
    <definedName name="dms_CF_8.1_Neg" localSheetId="11">#REF!</definedName>
    <definedName name="dms_CF_8.1_Neg" localSheetId="12">#REF!</definedName>
    <definedName name="dms_CF_8.1_Neg">#REF!</definedName>
    <definedName name="dms_CF_TradingName" localSheetId="11">#REF!</definedName>
    <definedName name="dms_CF_TradingName" localSheetId="12">#REF!</definedName>
    <definedName name="dms_CF_TradingName">#REF!</definedName>
    <definedName name="dms_Confid_status_List" localSheetId="11">#REF!</definedName>
    <definedName name="dms_Confid_status_List" localSheetId="12">#REF!</definedName>
    <definedName name="dms_Confid_status_List">#REF!</definedName>
    <definedName name="dms_CRCP_start_row" localSheetId="11">#REF!</definedName>
    <definedName name="dms_CRCP_start_row" localSheetId="12">#REF!</definedName>
    <definedName name="dms_CRCP_start_row">#REF!</definedName>
    <definedName name="dms_CRCPlength_List" localSheetId="11">#REF!</definedName>
    <definedName name="dms_CRCPlength_List" localSheetId="12">#REF!</definedName>
    <definedName name="dms_CRCPlength_List">#REF!</definedName>
    <definedName name="dms_CRCPlength_Num" localSheetId="11">#REF!</definedName>
    <definedName name="dms_CRCPlength_Num" localSheetId="12">#REF!</definedName>
    <definedName name="dms_CRCPlength_Num">#REF!</definedName>
    <definedName name="dms_CRY_RYE" localSheetId="11">#REF!</definedName>
    <definedName name="dms_CRY_RYE" localSheetId="12">#REF!</definedName>
    <definedName name="dms_CRY_RYE">#REF!</definedName>
    <definedName name="dms_CRY_start_row" localSheetId="11">#REF!</definedName>
    <definedName name="dms_CRY_start_row" localSheetId="12">#REF!</definedName>
    <definedName name="dms_CRY_start_row">#REF!</definedName>
    <definedName name="dms_CRY_start_year" localSheetId="11">#REF!</definedName>
    <definedName name="dms_CRY_start_year" localSheetId="12">#REF!</definedName>
    <definedName name="dms_CRY_start_year">#REF!</definedName>
    <definedName name="dms_DataQuality" localSheetId="11">#REF!</definedName>
    <definedName name="dms_DataQuality" localSheetId="12">#REF!</definedName>
    <definedName name="dms_DataQuality">#REF!</definedName>
    <definedName name="dms_DataQuality_List" localSheetId="11">#REF!</definedName>
    <definedName name="dms_DataQuality_List" localSheetId="12">#REF!</definedName>
    <definedName name="dms_DataQuality_List">#REF!</definedName>
    <definedName name="dms_DeterminationRef_List" localSheetId="11">#REF!</definedName>
    <definedName name="dms_DeterminationRef_List" localSheetId="12">#REF!</definedName>
    <definedName name="dms_DeterminationRef_List">#REF!</definedName>
    <definedName name="dms_DollarReal" localSheetId="11">#REF!</definedName>
    <definedName name="dms_DollarReal" localSheetId="12">#REF!</definedName>
    <definedName name="dms_DollarReal">#REF!</definedName>
    <definedName name="dms_DollarReal_Prev" localSheetId="11">#REF!</definedName>
    <definedName name="dms_DollarReal_Prev" localSheetId="12">#REF!</definedName>
    <definedName name="dms_DollarReal_Prev">#REF!</definedName>
    <definedName name="dms_DollarReal_year" localSheetId="11">#REF!</definedName>
    <definedName name="dms_DollarReal_year" localSheetId="12">#REF!</definedName>
    <definedName name="dms_DollarReal_year">#REF!</definedName>
    <definedName name="dms_FeederName_1" localSheetId="11">#REF!</definedName>
    <definedName name="dms_FeederName_1" localSheetId="12">#REF!</definedName>
    <definedName name="dms_FeederName_1">#REF!</definedName>
    <definedName name="dms_FeederName_2" localSheetId="11">#REF!</definedName>
    <definedName name="dms_FeederName_2" localSheetId="12">#REF!</definedName>
    <definedName name="dms_FeederName_2">#REF!</definedName>
    <definedName name="dms_FeederName_3" localSheetId="11">#REF!</definedName>
    <definedName name="dms_FeederName_3" localSheetId="12">#REF!</definedName>
    <definedName name="dms_FeederName_3">#REF!</definedName>
    <definedName name="dms_FeederName_4" localSheetId="11">#REF!</definedName>
    <definedName name="dms_FeederName_4" localSheetId="12">#REF!</definedName>
    <definedName name="dms_FeederName_4">#REF!</definedName>
    <definedName name="dms_FeederName_5" localSheetId="11">#REF!</definedName>
    <definedName name="dms_FeederName_5" localSheetId="12">#REF!</definedName>
    <definedName name="dms_FeederName_5">#REF!</definedName>
    <definedName name="dms_FeederType_5_flag" localSheetId="11">#REF!</definedName>
    <definedName name="dms_FeederType_5_flag" localSheetId="12">#REF!</definedName>
    <definedName name="dms_FeederType_5_flag">#REF!</definedName>
    <definedName name="dms_FifthFeeder_flag_NSP" localSheetId="11">#REF!</definedName>
    <definedName name="dms_FifthFeeder_flag_NSP" localSheetId="12">#REF!</definedName>
    <definedName name="dms_FifthFeeder_flag_NSP">#REF!</definedName>
    <definedName name="dms_FormControl_List" localSheetId="11">#REF!</definedName>
    <definedName name="dms_FormControl_List" localSheetId="12">#REF!</definedName>
    <definedName name="dms_FormControl_List">#REF!</definedName>
    <definedName name="dms_FRCP_start_row" localSheetId="11">#REF!</definedName>
    <definedName name="dms_FRCP_start_row" localSheetId="12">#REF!</definedName>
    <definedName name="dms_FRCP_start_row">#REF!</definedName>
    <definedName name="dms_FRCPlength_List" localSheetId="11">#REF!</definedName>
    <definedName name="dms_FRCPlength_List" localSheetId="12">#REF!</definedName>
    <definedName name="dms_FRCPlength_List">#REF!</definedName>
    <definedName name="dms_FRCPlength_Num" localSheetId="11">#REF!</definedName>
    <definedName name="dms_FRCPlength_Num" localSheetId="12">#REF!</definedName>
    <definedName name="dms_FRCPlength_Num">#REF!</definedName>
    <definedName name="dms_Header_Span" localSheetId="11">#REF!</definedName>
    <definedName name="dms_Header_Span" localSheetId="12">#REF!</definedName>
    <definedName name="dms_Header_Span">#REF!</definedName>
    <definedName name="dms_JurisdictionList" localSheetId="11">#REF!</definedName>
    <definedName name="dms_JurisdictionList" localSheetId="12">#REF!</definedName>
    <definedName name="dms_JurisdictionList">#REF!</definedName>
    <definedName name="dms_LeapYear_Result" localSheetId="11">#REF!</definedName>
    <definedName name="dms_LeapYear_Result" localSheetId="12">#REF!</definedName>
    <definedName name="dms_LeapYear_Result">#REF!</definedName>
    <definedName name="dms_LongRural_flag" localSheetId="11">#REF!</definedName>
    <definedName name="dms_LongRural_flag" localSheetId="12">#REF!</definedName>
    <definedName name="dms_LongRural_flag">#REF!</definedName>
    <definedName name="dms_Model" localSheetId="11">#REF!</definedName>
    <definedName name="dms_Model" localSheetId="12">#REF!</definedName>
    <definedName name="dms_Model">#REF!</definedName>
    <definedName name="dms_Model_List" localSheetId="11">#REF!</definedName>
    <definedName name="dms_Model_List" localSheetId="12">#REF!</definedName>
    <definedName name="dms_Model_List">#REF!</definedName>
    <definedName name="dms_Model_Span" localSheetId="11">#REF!</definedName>
    <definedName name="dms_Model_Span" localSheetId="12">#REF!</definedName>
    <definedName name="dms_Model_Span">#REF!</definedName>
    <definedName name="dms_Model_Span_List" localSheetId="11">#REF!</definedName>
    <definedName name="dms_Model_Span_List" localSheetId="12">#REF!</definedName>
    <definedName name="dms_Model_Span_List">#REF!</definedName>
    <definedName name="dms_MultiYear_FinalYear_Result" localSheetId="11">#REF!</definedName>
    <definedName name="dms_MultiYear_FinalYear_Result" localSheetId="12">#REF!</definedName>
    <definedName name="dms_MultiYear_FinalYear_Result">#REF!</definedName>
    <definedName name="dms_MultiYear_Flag" localSheetId="11">#REF!</definedName>
    <definedName name="dms_MultiYear_Flag" localSheetId="12">#REF!</definedName>
    <definedName name="dms_MultiYear_Flag">#REF!</definedName>
    <definedName name="dms_MultiYear_ResponseFlag" localSheetId="11">#REF!</definedName>
    <definedName name="dms_MultiYear_ResponseFlag" localSheetId="12">#REF!</definedName>
    <definedName name="dms_MultiYear_ResponseFlag">#REF!</definedName>
    <definedName name="dms_PAddr1_List" localSheetId="11">#REF!</definedName>
    <definedName name="dms_PAddr1_List" localSheetId="12">#REF!</definedName>
    <definedName name="dms_PAddr1_List">#REF!</definedName>
    <definedName name="dms_PAddr2_List" localSheetId="11">#REF!</definedName>
    <definedName name="dms_PAddr2_List" localSheetId="12">#REF!</definedName>
    <definedName name="dms_PAddr2_List">#REF!</definedName>
    <definedName name="dms_PRCP_start_row" localSheetId="11">#REF!</definedName>
    <definedName name="dms_PRCP_start_row" localSheetId="12">#REF!</definedName>
    <definedName name="dms_PRCP_start_row">#REF!</definedName>
    <definedName name="dms_PRCPlength_List" localSheetId="11">#REF!</definedName>
    <definedName name="dms_PRCPlength_List" localSheetId="12">#REF!</definedName>
    <definedName name="dms_PRCPlength_List">#REF!</definedName>
    <definedName name="dms_PRCPlength_Num" localSheetId="11">#REF!</definedName>
    <definedName name="dms_PRCPlength_Num" localSheetId="12">#REF!</definedName>
    <definedName name="dms_PRCPlength_Num">#REF!</definedName>
    <definedName name="dms_Previous_DollarReal_year" localSheetId="11">#REF!</definedName>
    <definedName name="dms_Previous_DollarReal_year" localSheetId="12">#REF!</definedName>
    <definedName name="dms_Previous_DollarReal_year">#REF!</definedName>
    <definedName name="dms_PState_List" localSheetId="11">#REF!</definedName>
    <definedName name="dms_PState_List" localSheetId="12">#REF!</definedName>
    <definedName name="dms_PState_List">#REF!</definedName>
    <definedName name="dms_PSuburb_List" localSheetId="11">#REF!</definedName>
    <definedName name="dms_PSuburb_List" localSheetId="12">#REF!</definedName>
    <definedName name="dms_PSuburb_List">#REF!</definedName>
    <definedName name="dms_Public_Lighting_List" localSheetId="11">#REF!</definedName>
    <definedName name="dms_Public_Lighting_List" localSheetId="12">#REF!</definedName>
    <definedName name="dms_Public_Lighting_List">#REF!</definedName>
    <definedName name="dms_Reset_final_year" localSheetId="11">#REF!</definedName>
    <definedName name="dms_Reset_final_year" localSheetId="12">#REF!</definedName>
    <definedName name="dms_Reset_final_year">#REF!</definedName>
    <definedName name="dms_Reset_RYE" localSheetId="11">#REF!</definedName>
    <definedName name="dms_Reset_RYE" localSheetId="12">#REF!</definedName>
    <definedName name="dms_Reset_RYE">#REF!</definedName>
    <definedName name="dms_RPT" localSheetId="11">#REF!</definedName>
    <definedName name="dms_RPT" localSheetId="12">#REF!</definedName>
    <definedName name="dms_RPT">#REF!</definedName>
    <definedName name="dms_RPT_List" localSheetId="11">#REF!</definedName>
    <definedName name="dms_RPT_List" localSheetId="12">#REF!</definedName>
    <definedName name="dms_RPT_List">#REF!</definedName>
    <definedName name="dms_RPTMonth" localSheetId="11">#REF!</definedName>
    <definedName name="dms_RPTMonth" localSheetId="12">#REF!</definedName>
    <definedName name="dms_RPTMonth">#REF!</definedName>
    <definedName name="dms_RPTMonth_List" localSheetId="11">#REF!</definedName>
    <definedName name="dms_RPTMonth_List" localSheetId="12">#REF!</definedName>
    <definedName name="dms_RPTMonth_List">#REF!</definedName>
    <definedName name="dms_RYE_result" localSheetId="11">#REF!</definedName>
    <definedName name="dms_RYE_result" localSheetId="12">#REF!</definedName>
    <definedName name="dms_RYE_result">#REF!</definedName>
    <definedName name="dms_RYE_start_row" localSheetId="11">#REF!</definedName>
    <definedName name="dms_RYE_start_row" localSheetId="12">#REF!</definedName>
    <definedName name="dms_RYE_start_row">#REF!</definedName>
    <definedName name="dms_Sector_List" localSheetId="11">#REF!</definedName>
    <definedName name="dms_Sector_List" localSheetId="12">#REF!</definedName>
    <definedName name="dms_Sector_List">#REF!</definedName>
    <definedName name="dms_Segment" localSheetId="11">#REF!</definedName>
    <definedName name="dms_Segment" localSheetId="12">#REF!</definedName>
    <definedName name="dms_Segment">#REF!</definedName>
    <definedName name="dms_Segment_List" localSheetId="11">#REF!</definedName>
    <definedName name="dms_Segment_List" localSheetId="12">#REF!</definedName>
    <definedName name="dms_Segment_List">#REF!</definedName>
    <definedName name="dms_Selected_Source" localSheetId="11">#REF!</definedName>
    <definedName name="dms_Selected_Source" localSheetId="12">#REF!</definedName>
    <definedName name="dms_Selected_Source">#REF!</definedName>
    <definedName name="dms_ShortRural_flag" localSheetId="11">#REF!</definedName>
    <definedName name="dms_ShortRural_flag" localSheetId="12">#REF!</definedName>
    <definedName name="dms_ShortRural_flag">#REF!</definedName>
    <definedName name="dms_SingleYear_Model" localSheetId="11">#REF!</definedName>
    <definedName name="dms_SingleYear_Model" localSheetId="12">#REF!</definedName>
    <definedName name="dms_SingleYear_Model">#REF!</definedName>
    <definedName name="dms_SingleYearModel" localSheetId="11">#REF!</definedName>
    <definedName name="dms_SingleYearModel" localSheetId="12">#REF!</definedName>
    <definedName name="dms_SingleYearModel">#REF!</definedName>
    <definedName name="dms_SourceList" localSheetId="11">#REF!</definedName>
    <definedName name="dms_SourceList" localSheetId="12">#REF!</definedName>
    <definedName name="dms_SourceList">#REF!</definedName>
    <definedName name="dms_Specified_FinalYear" localSheetId="11">#REF!</definedName>
    <definedName name="dms_Specified_FinalYear" localSheetId="12">#REF!</definedName>
    <definedName name="dms_Specified_FinalYear">#REF!</definedName>
    <definedName name="dms_Specified_RYE" localSheetId="11">#REF!</definedName>
    <definedName name="dms_Specified_RYE" localSheetId="12">#REF!</definedName>
    <definedName name="dms_Specified_RYE">#REF!</definedName>
    <definedName name="dms_SpecifiedYear_Span" localSheetId="11">#REF!</definedName>
    <definedName name="dms_SpecifiedYear_Span" localSheetId="12">#REF!</definedName>
    <definedName name="dms_SpecifiedYear_Span">#REF!</definedName>
    <definedName name="dms_start_year" localSheetId="11">#REF!</definedName>
    <definedName name="dms_start_year" localSheetId="12">#REF!</definedName>
    <definedName name="dms_start_year">#REF!</definedName>
    <definedName name="dms_State_List" localSheetId="11">#REF!</definedName>
    <definedName name="dms_State_List" localSheetId="12">#REF!</definedName>
    <definedName name="dms_State_List">#REF!</definedName>
    <definedName name="dms_STPIS_Detail" localSheetId="11">#REF!</definedName>
    <definedName name="dms_STPIS_Detail" localSheetId="12">#REF!</definedName>
    <definedName name="dms_STPIS_Detail">#REF!</definedName>
    <definedName name="dms_STPIS_Reasons" localSheetId="11">#REF!</definedName>
    <definedName name="dms_STPIS_Reasons" localSheetId="12">#REF!</definedName>
    <definedName name="dms_STPIS_Reasons">#REF!</definedName>
    <definedName name="dms_Suburb_List" localSheetId="11">#REF!</definedName>
    <definedName name="dms_Suburb_List" localSheetId="12">#REF!</definedName>
    <definedName name="dms_Suburb_List">#REF!</definedName>
    <definedName name="dms_TradingName" localSheetId="11">#REF!</definedName>
    <definedName name="dms_TradingName" localSheetId="12">#REF!</definedName>
    <definedName name="dms_TradingName">#REF!</definedName>
    <definedName name="dms_TradingName_List" localSheetId="11">#REF!</definedName>
    <definedName name="dms_TradingName_List" localSheetId="12">#REF!</definedName>
    <definedName name="dms_TradingName_List">#REF!</definedName>
    <definedName name="dms_TradingNameFull_List" localSheetId="11">#REF!</definedName>
    <definedName name="dms_TradingNameFull_List" localSheetId="12">#REF!</definedName>
    <definedName name="dms_TradingNameFull_List">#REF!</definedName>
    <definedName name="dms_Typed_Submission_Date" localSheetId="11">#REF!</definedName>
    <definedName name="dms_Typed_Submission_Date" localSheetId="12">#REF!</definedName>
    <definedName name="dms_Typed_Submission_Date">#REF!</definedName>
    <definedName name="dms_Urban_flag" localSheetId="11">#REF!</definedName>
    <definedName name="dms_Urban_flag" localSheetId="12">#REF!</definedName>
    <definedName name="dms_Urban_flag">#REF!</definedName>
    <definedName name="dms_Worksheet_List" localSheetId="11">#REF!</definedName>
    <definedName name="dms_Worksheet_List" localSheetId="12">#REF!</definedName>
    <definedName name="dms_Worksheet_List">#REF!</definedName>
    <definedName name="dms_y1" localSheetId="11">#REF!</definedName>
    <definedName name="dms_y1" localSheetId="12">#REF!</definedName>
    <definedName name="dms_y1">#REF!</definedName>
    <definedName name="dms_y2" localSheetId="11">#REF!</definedName>
    <definedName name="dms_y2" localSheetId="12">#REF!</definedName>
    <definedName name="dms_y2">#REF!</definedName>
    <definedName name="dms_y3" localSheetId="11">#REF!</definedName>
    <definedName name="dms_y3" localSheetId="12">#REF!</definedName>
    <definedName name="dms_y3">#REF!</definedName>
    <definedName name="dms_y4" localSheetId="11">#REF!</definedName>
    <definedName name="dms_y4" localSheetId="12">#REF!</definedName>
    <definedName name="dms_y4">#REF!</definedName>
    <definedName name="dms_y5" localSheetId="11">#REF!</definedName>
    <definedName name="dms_y5" localSheetId="12">#REF!</definedName>
    <definedName name="dms_y5">#REF!</definedName>
    <definedName name="dms_y6" localSheetId="11">#REF!</definedName>
    <definedName name="dms_y6" localSheetId="12">#REF!</definedName>
    <definedName name="dms_y6">#REF!</definedName>
    <definedName name="dms_y7" localSheetId="11">#REF!</definedName>
    <definedName name="dms_y7" localSheetId="12">#REF!</definedName>
    <definedName name="dms_y7">#REF!</definedName>
    <definedName name="FRCP_final_year" localSheetId="11">#REF!</definedName>
    <definedName name="FRCP_final_year" localSheetId="12">#REF!</definedName>
    <definedName name="FRCP_final_year">#REF!</definedName>
    <definedName name="FRCP_y1" localSheetId="11">#REF!</definedName>
    <definedName name="FRCP_y1" localSheetId="12">#REF!</definedName>
    <definedName name="FRCP_y1">#REF!</definedName>
    <definedName name="FRCP_y10" localSheetId="11">#REF!</definedName>
    <definedName name="FRCP_y10" localSheetId="12">#REF!</definedName>
    <definedName name="FRCP_y10">#REF!</definedName>
    <definedName name="FRCP_y11" localSheetId="11">#REF!</definedName>
    <definedName name="FRCP_y11" localSheetId="12">#REF!</definedName>
    <definedName name="FRCP_y11">#REF!</definedName>
    <definedName name="FRCP_y12" localSheetId="11">#REF!</definedName>
    <definedName name="FRCP_y12" localSheetId="12">#REF!</definedName>
    <definedName name="FRCP_y12">#REF!</definedName>
    <definedName name="FRCP_y13" localSheetId="11">#REF!</definedName>
    <definedName name="FRCP_y13" localSheetId="12">#REF!</definedName>
    <definedName name="FRCP_y13">#REF!</definedName>
    <definedName name="FRCP_y14" localSheetId="11">#REF!</definedName>
    <definedName name="FRCP_y14" localSheetId="12">#REF!</definedName>
    <definedName name="FRCP_y14">#REF!</definedName>
    <definedName name="FRCP_y15" localSheetId="11">#REF!</definedName>
    <definedName name="FRCP_y15" localSheetId="12">#REF!</definedName>
    <definedName name="FRCP_y15">#REF!</definedName>
    <definedName name="FRCP_y2" localSheetId="11">#REF!</definedName>
    <definedName name="FRCP_y2" localSheetId="12">#REF!</definedName>
    <definedName name="FRCP_y2">#REF!</definedName>
    <definedName name="FRCP_y3" localSheetId="11">#REF!</definedName>
    <definedName name="FRCP_y3" localSheetId="12">#REF!</definedName>
    <definedName name="FRCP_y3">#REF!</definedName>
    <definedName name="FRCP_y4" localSheetId="11">#REF!</definedName>
    <definedName name="FRCP_y4" localSheetId="12">#REF!</definedName>
    <definedName name="FRCP_y4">#REF!</definedName>
    <definedName name="FRCP_y5" localSheetId="11">#REF!</definedName>
    <definedName name="FRCP_y5" localSheetId="12">#REF!</definedName>
    <definedName name="FRCP_y5">#REF!</definedName>
    <definedName name="FRCP_y6" localSheetId="11">#REF!</definedName>
    <definedName name="FRCP_y6" localSheetId="12">#REF!</definedName>
    <definedName name="FRCP_y6">#REF!</definedName>
    <definedName name="FRCP_y7" localSheetId="11">#REF!</definedName>
    <definedName name="FRCP_y7" localSheetId="12">#REF!</definedName>
    <definedName name="FRCP_y7">#REF!</definedName>
    <definedName name="FRCP_y8" localSheetId="11">#REF!</definedName>
    <definedName name="FRCP_y8" localSheetId="12">#REF!</definedName>
    <definedName name="FRCP_y8">#REF!</definedName>
    <definedName name="FRCP_y9" localSheetId="11">#REF!</definedName>
    <definedName name="FRCP_y9" localSheetId="12">#REF!</definedName>
    <definedName name="FRCP_y9">#REF!</definedName>
    <definedName name="FRY" localSheetId="11">#REF!</definedName>
    <definedName name="FRY" localSheetId="12">#REF!</definedName>
    <definedName name="FRY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" localSheetId="11" hidden="1">{"Ownership",#N/A,FALSE,"Ownership";"Contents",#N/A,FALSE,"Contents"}</definedName>
    <definedName name="LAN" localSheetId="12" hidden="1">{"Ownership",#N/A,FALSE,"Ownership";"Contents",#N/A,FALSE,"Contents"}</definedName>
    <definedName name="LAN" localSheetId="2" hidden="1">{"Ownership",#N/A,FALSE,"Ownership";"Contents",#N/A,FALSE,"Contents"}</definedName>
    <definedName name="LAN" hidden="1">{"Ownership",#N/A,FALSE,"Ownership";"Contents",#N/A,FALSE,"Contents"}</definedName>
    <definedName name="PRCP_final_year" localSheetId="11">#REF!</definedName>
    <definedName name="PRCP_final_year" localSheetId="12">#REF!</definedName>
    <definedName name="PRCP_final_year">#REF!</definedName>
    <definedName name="PRCP_y1" localSheetId="11">#REF!</definedName>
    <definedName name="PRCP_y1" localSheetId="12">#REF!</definedName>
    <definedName name="PRCP_y1">#REF!</definedName>
    <definedName name="PRCP_y10" localSheetId="11">#REF!</definedName>
    <definedName name="PRCP_y10" localSheetId="12">#REF!</definedName>
    <definedName name="PRCP_y10">#REF!</definedName>
    <definedName name="PRCP_y11" localSheetId="11">#REF!</definedName>
    <definedName name="PRCP_y11" localSheetId="12">#REF!</definedName>
    <definedName name="PRCP_y11">#REF!</definedName>
    <definedName name="PRCP_y12" localSheetId="11">#REF!</definedName>
    <definedName name="PRCP_y12" localSheetId="12">#REF!</definedName>
    <definedName name="PRCP_y12">#REF!</definedName>
    <definedName name="PRCP_y13" localSheetId="11">#REF!</definedName>
    <definedName name="PRCP_y13" localSheetId="12">#REF!</definedName>
    <definedName name="PRCP_y13">#REF!</definedName>
    <definedName name="PRCP_y14" localSheetId="11">#REF!</definedName>
    <definedName name="PRCP_y14" localSheetId="12">#REF!</definedName>
    <definedName name="PRCP_y14">#REF!</definedName>
    <definedName name="PRCP_y15" localSheetId="11">#REF!</definedName>
    <definedName name="PRCP_y15" localSheetId="12">#REF!</definedName>
    <definedName name="PRCP_y15">#REF!</definedName>
    <definedName name="PRCP_y2" localSheetId="11">#REF!</definedName>
    <definedName name="PRCP_y2" localSheetId="12">#REF!</definedName>
    <definedName name="PRCP_y2">#REF!</definedName>
    <definedName name="PRCP_y3" localSheetId="11">#REF!</definedName>
    <definedName name="PRCP_y3" localSheetId="12">#REF!</definedName>
    <definedName name="PRCP_y3">#REF!</definedName>
    <definedName name="PRCP_y4" localSheetId="11">#REF!</definedName>
    <definedName name="PRCP_y4" localSheetId="12">#REF!</definedName>
    <definedName name="PRCP_y4">#REF!</definedName>
    <definedName name="PRCP_y5" localSheetId="11">#REF!</definedName>
    <definedName name="PRCP_y5" localSheetId="12">#REF!</definedName>
    <definedName name="PRCP_y5">#REF!</definedName>
    <definedName name="PRCP_y6" localSheetId="11">#REF!</definedName>
    <definedName name="PRCP_y6" localSheetId="12">#REF!</definedName>
    <definedName name="PRCP_y6">#REF!</definedName>
    <definedName name="PRCP_y7" localSheetId="11">#REF!</definedName>
    <definedName name="PRCP_y7" localSheetId="12">#REF!</definedName>
    <definedName name="PRCP_y7">#REF!</definedName>
    <definedName name="PRCP_y8" localSheetId="11">#REF!</definedName>
    <definedName name="PRCP_y8" localSheetId="12">#REF!</definedName>
    <definedName name="PRCP_y8">#REF!</definedName>
    <definedName name="PRCP_y9" localSheetId="11">#REF!</definedName>
    <definedName name="PRCP_y9" localSheetId="12">#REF!</definedName>
    <definedName name="PRCP_y9">#REF!</definedName>
    <definedName name="teest" localSheetId="11" hidden="1">{"Ownership",#N/A,FALSE,"Ownership";"Contents",#N/A,FALSE,"Contents"}</definedName>
    <definedName name="teest" localSheetId="12" hidden="1">{"Ownership",#N/A,FALSE,"Ownership";"Contents",#N/A,FALSE,"Contents"}</definedName>
    <definedName name="teest" localSheetId="2" hidden="1">{"Ownership",#N/A,FALSE,"Ownership";"Contents",#N/A,FALSE,"Contents"}</definedName>
    <definedName name="teest" hidden="1">{"Ownership",#N/A,FALSE,"Ownership";"Contents",#N/A,FALSE,"Contents"}</definedName>
    <definedName name="test" localSheetId="11" hidden="1">{"Ownership",#N/A,FALSE,"Ownership";"Contents",#N/A,FALSE,"Contents"}</definedName>
    <definedName name="test" localSheetId="12" hidden="1">{"Ownership",#N/A,FALSE,"Ownership";"Contents",#N/A,FALSE,"Contents"}</definedName>
    <definedName name="test" localSheetId="2" hidden="1">{"Ownership",#N/A,FALSE,"Ownership";"Contents",#N/A,FALSE,"Contents"}</definedName>
    <definedName name="test" hidden="1">{"Ownership",#N/A,FALSE,"Ownership";"Contents",#N/A,FALSE,"Contents"}</definedName>
    <definedName name="wrn.App._.Custodians." localSheetId="11" hidden="1">{"Ownership",#N/A,FALSE,"Ownership";"Contents",#N/A,FALSE,"Contents"}</definedName>
    <definedName name="wrn.App._.Custodians." localSheetId="12" hidden="1">{"Ownership",#N/A,FALSE,"Ownership";"Contents",#N/A,FALSE,"Contents"}</definedName>
    <definedName name="wrn.App._.Custodians." localSheetId="2" hidden="1">{"Ownership",#N/A,FALSE,"Ownership";"Contents",#N/A,FALSE,"Contents"}</definedName>
    <definedName name="wrn.App._.Custodians." hidden="1">{"Ownership",#N/A,FALSE,"Ownership";"Contents",#N/A,FALSE,"Contents"}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5" i="38" l="1"/>
  <c r="C80" i="38"/>
  <c r="C55" i="38"/>
  <c r="C29" i="38"/>
  <c r="C23" i="37"/>
  <c r="C22" i="37"/>
  <c r="H5" i="37" l="1"/>
  <c r="J19" i="14"/>
  <c r="J30" i="14"/>
  <c r="D30" i="14"/>
  <c r="D19" i="14"/>
  <c r="I43" i="14"/>
  <c r="I26" i="14"/>
  <c r="I15" i="14"/>
  <c r="I31" i="14"/>
  <c r="I20" i="14"/>
  <c r="I6" i="14"/>
  <c r="I11" i="24"/>
  <c r="I18" i="24"/>
  <c r="I18" i="23"/>
  <c r="I3" i="24"/>
  <c r="J34" i="16"/>
  <c r="J24" i="16"/>
  <c r="D34" i="16"/>
  <c r="D24" i="16"/>
  <c r="I4" i="23"/>
  <c r="H4" i="23"/>
  <c r="I35" i="16"/>
  <c r="I25" i="16"/>
  <c r="I47" i="16"/>
  <c r="E31" i="16"/>
  <c r="F31" i="16"/>
  <c r="G31" i="16"/>
  <c r="H31" i="16"/>
  <c r="I31" i="16"/>
  <c r="J31" i="16"/>
  <c r="K31" i="16"/>
  <c r="L31" i="16"/>
  <c r="M31" i="16"/>
  <c r="N31" i="16"/>
  <c r="D31" i="16"/>
  <c r="H25" i="16"/>
  <c r="J7" i="16"/>
  <c r="J25" i="16" s="1"/>
  <c r="I20" i="16"/>
  <c r="I19" i="16"/>
  <c r="I18" i="16"/>
  <c r="I7" i="16"/>
  <c r="H7" i="16"/>
  <c r="H35" i="16" s="1"/>
  <c r="I4" i="37"/>
  <c r="J5" i="14"/>
  <c r="J2" i="24"/>
  <c r="J3" i="23"/>
  <c r="J6" i="16"/>
  <c r="B30" i="14"/>
  <c r="C15" i="23"/>
  <c r="H5" i="34"/>
  <c r="C9" i="37"/>
  <c r="C10" i="37"/>
  <c r="C11" i="37"/>
  <c r="C12" i="37"/>
  <c r="C13" i="37"/>
  <c r="C14" i="37"/>
  <c r="C15" i="37"/>
  <c r="C16" i="37"/>
  <c r="C17" i="37"/>
  <c r="C18" i="37"/>
  <c r="C19" i="37"/>
  <c r="C20" i="37"/>
  <c r="C21" i="37"/>
  <c r="C8" i="37"/>
  <c r="C35" i="14"/>
  <c r="C36" i="14"/>
  <c r="C37" i="14"/>
  <c r="C38" i="14"/>
  <c r="C39" i="14"/>
  <c r="C40" i="14"/>
  <c r="C41" i="14"/>
  <c r="C34" i="14"/>
  <c r="C24" i="14"/>
  <c r="C23" i="14"/>
  <c r="C10" i="14"/>
  <c r="C11" i="14"/>
  <c r="C12" i="14"/>
  <c r="C13" i="14"/>
  <c r="C9" i="14"/>
  <c r="C14" i="24"/>
  <c r="C15" i="24"/>
  <c r="C16" i="24"/>
  <c r="C13" i="24"/>
  <c r="C7" i="24"/>
  <c r="C8" i="24"/>
  <c r="C9" i="24"/>
  <c r="C6" i="24"/>
  <c r="C8" i="23"/>
  <c r="C9" i="23"/>
  <c r="C10" i="23"/>
  <c r="C11" i="23"/>
  <c r="C12" i="23"/>
  <c r="C13" i="23"/>
  <c r="C14" i="23"/>
  <c r="C16" i="23"/>
  <c r="C7" i="23"/>
  <c r="C39" i="16"/>
  <c r="C40" i="16"/>
  <c r="C41" i="16"/>
  <c r="C42" i="16"/>
  <c r="C43" i="16"/>
  <c r="C44" i="16"/>
  <c r="C45" i="16"/>
  <c r="C38" i="16"/>
  <c r="C29" i="16"/>
  <c r="C28" i="16"/>
  <c r="C11" i="16"/>
  <c r="C12" i="16"/>
  <c r="C14" i="16"/>
  <c r="C15" i="16"/>
  <c r="C16" i="16"/>
  <c r="C10" i="16"/>
  <c r="C115" i="38"/>
  <c r="D115" i="38"/>
  <c r="C101" i="38"/>
  <c r="D101" i="38"/>
  <c r="C76" i="38"/>
  <c r="D76" i="38"/>
  <c r="C50" i="38"/>
  <c r="D50" i="38"/>
  <c r="E50" i="38"/>
  <c r="F50" i="38"/>
  <c r="C25" i="38"/>
  <c r="D25" i="38"/>
  <c r="D25" i="37"/>
  <c r="E25" i="37"/>
  <c r="D43" i="14"/>
  <c r="E43" i="14"/>
  <c r="D26" i="14"/>
  <c r="E26" i="14"/>
  <c r="D15" i="14"/>
  <c r="E15" i="14"/>
  <c r="D11" i="24"/>
  <c r="C11" i="24" s="1"/>
  <c r="E11" i="24"/>
  <c r="D18" i="24"/>
  <c r="E18" i="24"/>
  <c r="D18" i="23"/>
  <c r="E18" i="23"/>
  <c r="D47" i="16"/>
  <c r="E47" i="16"/>
  <c r="D18" i="16"/>
  <c r="E18" i="16"/>
  <c r="D19" i="16"/>
  <c r="E19" i="16"/>
  <c r="D20" i="16"/>
  <c r="E20" i="16"/>
  <c r="F5" i="10"/>
  <c r="B3" i="23"/>
  <c r="B8" i="34"/>
  <c r="B2" i="24"/>
  <c r="B19" i="14"/>
  <c r="B5" i="14"/>
  <c r="B5" i="37"/>
  <c r="F4" i="13"/>
  <c r="B34" i="16"/>
  <c r="B24" i="16"/>
  <c r="B6" i="16"/>
  <c r="B4" i="7"/>
  <c r="J8" i="13"/>
  <c r="F5" i="13"/>
  <c r="D5" i="34"/>
  <c r="G4" i="13"/>
  <c r="H4" i="13"/>
  <c r="I4" i="13"/>
  <c r="J4" i="13"/>
  <c r="K4" i="13"/>
  <c r="I8" i="13"/>
  <c r="H8" i="13"/>
  <c r="G8" i="13"/>
  <c r="D5" i="38" s="1"/>
  <c r="D81" i="38" s="1"/>
  <c r="E5" i="34"/>
  <c r="H5" i="10"/>
  <c r="G26" i="14"/>
  <c r="H26" i="14"/>
  <c r="J26" i="14"/>
  <c r="K26" i="14"/>
  <c r="L26" i="14"/>
  <c r="M26" i="14"/>
  <c r="N26" i="14"/>
  <c r="F26" i="14"/>
  <c r="G7" i="10"/>
  <c r="G8" i="10"/>
  <c r="G9" i="10"/>
  <c r="G10" i="10"/>
  <c r="G6" i="10"/>
  <c r="C8" i="34"/>
  <c r="G47" i="16"/>
  <c r="H47" i="16"/>
  <c r="J47" i="16"/>
  <c r="K47" i="16"/>
  <c r="L47" i="16"/>
  <c r="M47" i="16"/>
  <c r="N47" i="16"/>
  <c r="F47" i="16"/>
  <c r="F5" i="34"/>
  <c r="I5" i="10"/>
  <c r="G115" i="38"/>
  <c r="F115" i="38"/>
  <c r="E115" i="38"/>
  <c r="G101" i="38"/>
  <c r="F101" i="38"/>
  <c r="E101" i="38"/>
  <c r="G76" i="38"/>
  <c r="F76" i="38"/>
  <c r="E76" i="38"/>
  <c r="G50" i="38"/>
  <c r="G5" i="34"/>
  <c r="J5" i="10"/>
  <c r="G25" i="38"/>
  <c r="K5" i="10"/>
  <c r="F25" i="38"/>
  <c r="E25" i="38"/>
  <c r="F25" i="37"/>
  <c r="F43" i="14"/>
  <c r="F15" i="14"/>
  <c r="G15" i="14"/>
  <c r="G43" i="14"/>
  <c r="C43" i="14" s="1"/>
  <c r="F11" i="24"/>
  <c r="F18" i="24"/>
  <c r="F18" i="16"/>
  <c r="F19" i="16"/>
  <c r="F20" i="16"/>
  <c r="F18" i="23"/>
  <c r="M25" i="37"/>
  <c r="L25" i="37"/>
  <c r="K25" i="37"/>
  <c r="J25" i="37"/>
  <c r="I25" i="37"/>
  <c r="H25" i="37"/>
  <c r="G25" i="37"/>
  <c r="I5" i="34"/>
  <c r="L5" i="10"/>
  <c r="A1" i="34"/>
  <c r="H16" i="7"/>
  <c r="G16" i="7"/>
  <c r="F16" i="7"/>
  <c r="E16" i="7"/>
  <c r="D16" i="7"/>
  <c r="C16" i="7"/>
  <c r="J5" i="34"/>
  <c r="M5" i="10"/>
  <c r="C9" i="34"/>
  <c r="N43" i="14"/>
  <c r="M43" i="14"/>
  <c r="L43" i="14"/>
  <c r="K43" i="14"/>
  <c r="J43" i="14"/>
  <c r="H43" i="14"/>
  <c r="C8" i="7"/>
  <c r="C9" i="7"/>
  <c r="C11" i="7"/>
  <c r="C10" i="7"/>
  <c r="C12" i="7"/>
  <c r="C13" i="7"/>
  <c r="C14" i="7"/>
  <c r="C7" i="7"/>
  <c r="N15" i="14"/>
  <c r="M15" i="14"/>
  <c r="N18" i="24"/>
  <c r="M18" i="24"/>
  <c r="N11" i="24"/>
  <c r="M11" i="24"/>
  <c r="N18" i="23"/>
  <c r="M18" i="23"/>
  <c r="N20" i="16"/>
  <c r="M20" i="16"/>
  <c r="N19" i="16"/>
  <c r="M19" i="16"/>
  <c r="N18" i="16"/>
  <c r="M18" i="16"/>
  <c r="K5" i="34"/>
  <c r="N5" i="10"/>
  <c r="L15" i="14"/>
  <c r="K15" i="14"/>
  <c r="J15" i="14"/>
  <c r="H15" i="14"/>
  <c r="J18" i="24"/>
  <c r="K18" i="24"/>
  <c r="L18" i="24"/>
  <c r="H18" i="24"/>
  <c r="G18" i="24"/>
  <c r="H18" i="23"/>
  <c r="J18" i="23"/>
  <c r="K18" i="23"/>
  <c r="L18" i="23"/>
  <c r="G18" i="23"/>
  <c r="H11" i="24"/>
  <c r="J11" i="24"/>
  <c r="K11" i="24"/>
  <c r="L11" i="24"/>
  <c r="G11" i="24"/>
  <c r="L5" i="34"/>
  <c r="O5" i="10"/>
  <c r="F3" i="13"/>
  <c r="M5" i="34"/>
  <c r="P5" i="10"/>
  <c r="G3" i="13"/>
  <c r="H3" i="13"/>
  <c r="E5" i="38"/>
  <c r="E106" i="38" s="1"/>
  <c r="F4" i="23"/>
  <c r="F3" i="24"/>
  <c r="F20" i="14"/>
  <c r="F6" i="14"/>
  <c r="F5" i="37"/>
  <c r="F7" i="16"/>
  <c r="F35" i="16" s="1"/>
  <c r="F31" i="14"/>
  <c r="J3" i="24"/>
  <c r="J4" i="23"/>
  <c r="I5" i="37"/>
  <c r="J20" i="14"/>
  <c r="J6" i="14"/>
  <c r="G7" i="16"/>
  <c r="G35" i="16" s="1"/>
  <c r="G3" i="24"/>
  <c r="F5" i="38"/>
  <c r="F106" i="38" s="1"/>
  <c r="G20" i="14"/>
  <c r="G4" i="23"/>
  <c r="G5" i="37"/>
  <c r="G6" i="14"/>
  <c r="G31" i="14"/>
  <c r="D5" i="7"/>
  <c r="J31" i="14"/>
  <c r="N5" i="34"/>
  <c r="Q5" i="10"/>
  <c r="E10" i="33"/>
  <c r="K3" i="24"/>
  <c r="K4" i="23"/>
  <c r="K20" i="14"/>
  <c r="J5" i="37"/>
  <c r="K6" i="14"/>
  <c r="H6" i="14"/>
  <c r="H20" i="14"/>
  <c r="H3" i="24"/>
  <c r="G5" i="38"/>
  <c r="G30" i="38" s="1"/>
  <c r="K7" i="16"/>
  <c r="K35" i="16" s="1"/>
  <c r="K31" i="14"/>
  <c r="E5" i="7"/>
  <c r="H31" i="14"/>
  <c r="L20" i="16"/>
  <c r="K20" i="16"/>
  <c r="J20" i="16"/>
  <c r="H20" i="16"/>
  <c r="G20" i="16"/>
  <c r="L19" i="16"/>
  <c r="K19" i="16"/>
  <c r="J19" i="16"/>
  <c r="H19" i="16"/>
  <c r="G19" i="16"/>
  <c r="L18" i="16"/>
  <c r="K18" i="16"/>
  <c r="J18" i="16"/>
  <c r="H18" i="16"/>
  <c r="G18" i="16"/>
  <c r="O5" i="34"/>
  <c r="R5" i="10"/>
  <c r="K5" i="37"/>
  <c r="L6" i="14"/>
  <c r="L3" i="24"/>
  <c r="L4" i="23"/>
  <c r="L20" i="14"/>
  <c r="F5" i="7"/>
  <c r="L7" i="16"/>
  <c r="L35" i="16" s="1"/>
  <c r="L31" i="14"/>
  <c r="I3" i="13"/>
  <c r="A2" i="14"/>
  <c r="A1" i="14"/>
  <c r="A2" i="12"/>
  <c r="A1" i="12"/>
  <c r="A2" i="10"/>
  <c r="A1" i="10"/>
  <c r="A2" i="7"/>
  <c r="A1" i="7"/>
  <c r="P5" i="34"/>
  <c r="S5" i="10"/>
  <c r="L5" i="37"/>
  <c r="M6" i="14"/>
  <c r="M3" i="24"/>
  <c r="M4" i="23"/>
  <c r="M20" i="14"/>
  <c r="G5" i="7"/>
  <c r="M7" i="16"/>
  <c r="M35" i="16" s="1"/>
  <c r="M31" i="14"/>
  <c r="J3" i="13"/>
  <c r="Q5" i="34"/>
  <c r="T5" i="10"/>
  <c r="B3" i="33"/>
  <c r="N20" i="14"/>
  <c r="M5" i="37"/>
  <c r="N6" i="14"/>
  <c r="N3" i="24"/>
  <c r="N4" i="23"/>
  <c r="H5" i="7"/>
  <c r="N7" i="16"/>
  <c r="N35" i="16" s="1"/>
  <c r="N31" i="14"/>
  <c r="R5" i="34"/>
  <c r="U5" i="10"/>
  <c r="S5" i="34"/>
  <c r="V5" i="10"/>
  <c r="T5" i="34"/>
  <c r="W5" i="10"/>
  <c r="U5" i="34"/>
  <c r="X5" i="10"/>
  <c r="V5" i="34"/>
  <c r="Y5" i="10"/>
  <c r="W5" i="34"/>
  <c r="AA5" i="10"/>
  <c r="Z5" i="10"/>
  <c r="F8" i="13" l="1"/>
  <c r="E7" i="16"/>
  <c r="E25" i="16" s="1"/>
  <c r="E31" i="14"/>
  <c r="E6" i="14"/>
  <c r="E4" i="23"/>
  <c r="E3" i="24"/>
  <c r="E20" i="14"/>
  <c r="E5" i="37"/>
  <c r="G56" i="38"/>
  <c r="G106" i="38"/>
  <c r="F81" i="38"/>
  <c r="D106" i="38"/>
  <c r="D56" i="38"/>
  <c r="F30" i="38"/>
  <c r="E81" i="38"/>
  <c r="F56" i="38"/>
  <c r="G81" i="38"/>
  <c r="E56" i="38"/>
  <c r="E30" i="38"/>
  <c r="D30" i="38"/>
  <c r="C18" i="23"/>
  <c r="C25" i="37"/>
  <c r="C26" i="14"/>
  <c r="C15" i="14"/>
  <c r="C18" i="24"/>
  <c r="G10" i="33"/>
  <c r="G25" i="16"/>
  <c r="F25" i="16"/>
  <c r="M25" i="16"/>
  <c r="C20" i="16"/>
  <c r="F10" i="33"/>
  <c r="C18" i="16"/>
  <c r="C47" i="16"/>
  <c r="K10" i="33"/>
  <c r="C31" i="16"/>
  <c r="C19" i="16"/>
  <c r="K25" i="16"/>
  <c r="H10" i="33"/>
  <c r="E35" i="16"/>
  <c r="J10" i="33"/>
  <c r="D10" i="33"/>
  <c r="N25" i="16"/>
  <c r="L25" i="16"/>
  <c r="I10" i="33"/>
  <c r="L10" i="33"/>
  <c r="J35" i="16"/>
  <c r="D5" i="37" l="1"/>
  <c r="D20" i="14"/>
  <c r="D3" i="24"/>
  <c r="D4" i="23"/>
  <c r="D7" i="16"/>
  <c r="C5" i="38"/>
  <c r="D31" i="14"/>
  <c r="D6" i="14"/>
  <c r="D25" i="16" l="1"/>
  <c r="D35" i="16"/>
  <c r="C10" i="33"/>
  <c r="C106" i="38"/>
  <c r="C30" i="38"/>
  <c r="C81" i="38"/>
  <c r="C56" i="3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01CA7CB-5D3A-4674-9CA6-6B57CBA07C55}" odcFile="C:\Users\kjo\OneDrive - ACCC\Documents\My Data Sources\scbrsq173_ssas02 ACCC AER Cube Base.odc" keepAlive="1" name="scbrsq173_ssas02 ACCC AER Cube Base" type="5" refreshedVersion="7" background="1">
    <dbPr connection="Provider=MSOLAP.8;Integrated Security=SSPI;Persist Security Info=True;Initial Catalog=ACCC AER Cube;Data Source=scbrsq173\ssas02;MDX Compatibility=1;Safety Options=2;MDX Missing Member Mode=Error;Update Isolation Level=2" command="Base" commandType="1"/>
    <olapPr sendLocale="1" rowDrillCount="1000"/>
  </connection>
</connections>
</file>

<file path=xl/sharedStrings.xml><?xml version="1.0" encoding="utf-8"?>
<sst xmlns="http://schemas.openxmlformats.org/spreadsheetml/2006/main" count="409" uniqueCount="164">
  <si>
    <t>Financial years</t>
  </si>
  <si>
    <t>Information required under section 3 of the Notice</t>
  </si>
  <si>
    <t>Regulatory control period</t>
  </si>
  <si>
    <t>2023-24</t>
  </si>
  <si>
    <t>2024-25</t>
  </si>
  <si>
    <t>Project</t>
  </si>
  <si>
    <t>CWO</t>
  </si>
  <si>
    <t>2025-26</t>
  </si>
  <si>
    <t>Company</t>
  </si>
  <si>
    <t>Transgrid</t>
  </si>
  <si>
    <t>2026-27</t>
  </si>
  <si>
    <t>ABN</t>
  </si>
  <si>
    <t>2027-28</t>
  </si>
  <si>
    <t>Date submitted</t>
  </si>
  <si>
    <t>Pre-period</t>
  </si>
  <si>
    <t>2028-29</t>
  </si>
  <si>
    <t>Confidential material included?</t>
  </si>
  <si>
    <t>No</t>
  </si>
  <si>
    <t>2029-30</t>
  </si>
  <si>
    <t>Start of regulatory period</t>
  </si>
  <si>
    <t>2030-31</t>
  </si>
  <si>
    <t>Real $ reference data</t>
  </si>
  <si>
    <t>June 2026</t>
  </si>
  <si>
    <t>Calculation - no input required</t>
  </si>
  <si>
    <t xml:space="preserve">Input cell </t>
  </si>
  <si>
    <t>Total revenue</t>
  </si>
  <si>
    <t>Return on capital</t>
  </si>
  <si>
    <t>Return of development and construction capital costs (as determined under the TET)</t>
  </si>
  <si>
    <t>Return of other capital costs</t>
  </si>
  <si>
    <t>Indexation of the regulatory asset base</t>
  </si>
  <si>
    <t>Operating and maintenance expenditure</t>
  </si>
  <si>
    <t>Estimated cost of corporate income tax</t>
  </si>
  <si>
    <t>Increase or decrease resulting from the operation of incentive schemes</t>
  </si>
  <si>
    <t>Other risks (not already compensated under return on capital costs)</t>
  </si>
  <si>
    <t xml:space="preserve">Total </t>
  </si>
  <si>
    <t>3.1 Total REZ service payments (RSP)</t>
  </si>
  <si>
    <t>Total</t>
  </si>
  <si>
    <t>Payment date</t>
  </si>
  <si>
    <t>Total RSP (nominal $)</t>
  </si>
  <si>
    <t>Forecast inflation</t>
  </si>
  <si>
    <t>Cumulative inflation index</t>
  </si>
  <si>
    <t>Pre period costs</t>
  </si>
  <si>
    <t>Actual</t>
  </si>
  <si>
    <t>Estimate</t>
  </si>
  <si>
    <t>Forecast</t>
  </si>
  <si>
    <t>Development and construction capital costs (as determined under the TET)</t>
  </si>
  <si>
    <t>Capital expenditure</t>
  </si>
  <si>
    <t>Asset disposals</t>
  </si>
  <si>
    <t>Depreciation (as-commissioned)</t>
  </si>
  <si>
    <t>Other capital costs</t>
  </si>
  <si>
    <t>Total capital costs</t>
  </si>
  <si>
    <t>Capital direct costs</t>
  </si>
  <si>
    <t>Capital indirect costs</t>
  </si>
  <si>
    <t>Cost component</t>
  </si>
  <si>
    <t>Transmission lines - new infrastructure</t>
  </si>
  <si>
    <t>Towers - new infrastructure</t>
  </si>
  <si>
    <t>Transmission lines - augmentation</t>
  </si>
  <si>
    <t>Towers - augmentation</t>
  </si>
  <si>
    <t>Switching station(s)</t>
  </si>
  <si>
    <t>Ancillary equipment</t>
  </si>
  <si>
    <t>Substation(s)</t>
  </si>
  <si>
    <t>Other (Including non-network capital costs)</t>
  </si>
  <si>
    <t>Asset category</t>
  </si>
  <si>
    <t>Transmission towers</t>
  </si>
  <si>
    <t>Transmission Tower support structures</t>
  </si>
  <si>
    <t>Conductors</t>
  </si>
  <si>
    <t>Transmission cables</t>
  </si>
  <si>
    <t>Substation switchbays</t>
  </si>
  <si>
    <t>Substation power transformers</t>
  </si>
  <si>
    <t>Substation reactive plant</t>
  </si>
  <si>
    <t>SCADA, network control and protection systems</t>
  </si>
  <si>
    <t>Biodiversity Offsets</t>
  </si>
  <si>
    <t>Other</t>
  </si>
  <si>
    <t>Opex</t>
  </si>
  <si>
    <t>IT &amp; Communications</t>
  </si>
  <si>
    <t>Motor Vehicles</t>
  </si>
  <si>
    <t>Buildings and Property</t>
  </si>
  <si>
    <t>Total non-network opex</t>
  </si>
  <si>
    <t>Capex</t>
  </si>
  <si>
    <t>Total non-network capex</t>
  </si>
  <si>
    <t>7.1 Regulatory requirements/contractual arrangement costs (real $)</t>
  </si>
  <si>
    <t>Title</t>
  </si>
  <si>
    <t>Description of the regulatory requirement/contractual arrangement</t>
  </si>
  <si>
    <t>Basis for cost (e.g. relevant legislative/contractual provisions)</t>
  </si>
  <si>
    <t>8.1 Revenue adjustments</t>
  </si>
  <si>
    <t>Description of adjustment</t>
  </si>
  <si>
    <t>Frequency of adjustment</t>
  </si>
  <si>
    <t>Timing of adjustment payment</t>
  </si>
  <si>
    <t>Proposed method of indexation, escalation or adjustment</t>
  </si>
  <si>
    <t>Source(s) of indices or data to be used for any indexation, escalation or adjustment</t>
  </si>
  <si>
    <t>E.g. Annual; following x event.</t>
  </si>
  <si>
    <t>E.g. First quarterly payment following determination of adjustment; smoothed across four quarterly payments.</t>
  </si>
  <si>
    <t>Category</t>
  </si>
  <si>
    <t>[Opex category 1]</t>
  </si>
  <si>
    <t>[Opex category 2]</t>
  </si>
  <si>
    <t>[Opex category 3]</t>
  </si>
  <si>
    <t>[Opex category 4]</t>
  </si>
  <si>
    <t>[Opex category 5]</t>
  </si>
  <si>
    <t>Total operating costs</t>
  </si>
  <si>
    <t>Operating and maintenance direct costs</t>
  </si>
  <si>
    <t>Operating and maintenance indirect costs</t>
  </si>
  <si>
    <t>10.1 PLANS POLICIES PROCEDURES AND STRATEGIES</t>
  </si>
  <si>
    <t>Brief description</t>
  </si>
  <si>
    <t>Relevance to regulatory proposal</t>
  </si>
  <si>
    <t>Description of the plan, policy, procedure or strategy.</t>
  </si>
  <si>
    <t xml:space="preserve">Identify the element of the proposal/supporting documents that the policy, plan, procedure or strategy is relevant to e.g. replacement capex, capacity utilisation thresholds, opex </t>
  </si>
  <si>
    <t>Corporate</t>
  </si>
  <si>
    <t>Governance framework</t>
  </si>
  <si>
    <t>Accounting policies, procedures and methodologies (including a capitalisation policy, depreciation policy and an approved expenditure allocation methodology)</t>
  </si>
  <si>
    <t>Asset management plan or equivalent documentation</t>
  </si>
  <si>
    <t>Asset Management Policies</t>
  </si>
  <si>
    <t>Asset Management Strategies</t>
  </si>
  <si>
    <t>Asset Management Plans</t>
  </si>
  <si>
    <t xml:space="preserve">Capital expenditure policies and procedures (including capex approval policies and procedures and replacement policy) </t>
  </si>
  <si>
    <t>Internal standards for network planning, design, maintenance and operation</t>
  </si>
  <si>
    <t>Procurement and contracting out policies</t>
  </si>
  <si>
    <t>Information technology policies or strategies</t>
  </si>
  <si>
    <t>Demand management policies or strategies</t>
  </si>
  <si>
    <t>Self insurance guidelines or policy</t>
  </si>
  <si>
    <t>Land and easement acquisition polices</t>
  </si>
  <si>
    <t>Asset security plans and policies</t>
  </si>
  <si>
    <t>Disaster recovery policy</t>
  </si>
  <si>
    <t>&lt;insert relevant policy, plan, strategy etc&gt;</t>
  </si>
  <si>
    <t>11.1 OBLIGATIONS OR REQUIREMENTS</t>
  </si>
  <si>
    <t xml:space="preserve">Description of relevant obligations or requirements within the instrument (e.g. safety obligations, reliability targets) </t>
  </si>
  <si>
    <t xml:space="preserve">Identify what element of the proposal/supporting documents the obligation or requirement is relevant to e.g. replacement capex, capacity utilisation thresholds, opex </t>
  </si>
  <si>
    <t>Legislation</t>
  </si>
  <si>
    <t>Licences</t>
  </si>
  <si>
    <t>Rules</t>
  </si>
  <si>
    <t>Orders</t>
  </si>
  <si>
    <t>Codes</t>
  </si>
  <si>
    <t>Guidelines</t>
  </si>
  <si>
    <t xml:space="preserve">Default agreements </t>
  </si>
  <si>
    <t>12.1. Development and Construction capex by asset class (as-incurred)</t>
  </si>
  <si>
    <t xml:space="preserve">Pre-period </t>
  </si>
  <si>
    <t>Asset class</t>
  </si>
  <si>
    <t xml:space="preserve">Transmission Lines </t>
  </si>
  <si>
    <t xml:space="preserve">Underground Cables </t>
  </si>
  <si>
    <t xml:space="preserve">Substations  </t>
  </si>
  <si>
    <t>Secondary System</t>
  </si>
  <si>
    <t xml:space="preserve">Communications (short life) </t>
  </si>
  <si>
    <t>SIPS Control</t>
  </si>
  <si>
    <t xml:space="preserve">Business IT </t>
  </si>
  <si>
    <t xml:space="preserve">Minor Plant, Motor Vehicles &amp; Mobile Plant </t>
  </si>
  <si>
    <t xml:space="preserve">Transmission Line Life Extension </t>
  </si>
  <si>
    <t>Land &amp; Easements</t>
  </si>
  <si>
    <t xml:space="preserve">Synchronous Condensers </t>
  </si>
  <si>
    <t>Leasehold Land and Property</t>
  </si>
  <si>
    <t>Biodiversity offsets - Stewardship sites</t>
  </si>
  <si>
    <t>Biodiversity offsets - Direct payments &amp; Other costs</t>
  </si>
  <si>
    <t xml:space="preserve">Buildings - capital works </t>
  </si>
  <si>
    <t xml:space="preserve">In-house software </t>
  </si>
  <si>
    <t xml:space="preserve">13.1. Actual Capital Expenditure – As Incurred </t>
  </si>
  <si>
    <t>Pre-period costs</t>
  </si>
  <si>
    <t>$m Nominal</t>
  </si>
  <si>
    <t>PTRM asset classes</t>
  </si>
  <si>
    <t>13.2. Actual Capital Expenditure – As Commissioned</t>
  </si>
  <si>
    <t>13.3. Actual asset disposals – As decommissioned</t>
  </si>
  <si>
    <t xml:space="preserve">13.4. Actual immediately expensed capex  - As commissioned </t>
  </si>
  <si>
    <t xml:space="preserve">13.5. Actual operating expenditure  </t>
  </si>
  <si>
    <t>Insert opex category</t>
  </si>
  <si>
    <t>CPI SERIES</t>
  </si>
  <si>
    <t>INFLATION SERIES</t>
  </si>
  <si>
    <t>Series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</si>
</sst>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$&quot;* #,##0.00_);_(&quot;$&quot;* \(#,##0.00\);_(&quot;$&quot;* &quot;-&quot;??_);_(@_)"/>
    <numFmt numFmtId="165" formatCode="[$-C09]mmm\ yyyy;@"/>
    <numFmt numFmtId="166" formatCode="#,##0.000"/>
    <numFmt numFmtId="167" formatCode="mmm\ yyyy"/>
    <numFmt numFmtId="168" formatCode="_-[$$-C09]* #,##0.00_-;\-[$$-C09]* #,##0.00_-;_-[$$-C09]* &quot;-&quot;??_-;_-@_-"/>
    <numFmt numFmtId="169" formatCode="&quot;$&quot;#,##0.00"/>
    <numFmt numFmtId="170" formatCode="_(* #,##0.00_);_(* \(#,##0.00\);_(* &quot;-&quot;??_);_(@_)"/>
    <numFmt numFmtId="171" formatCode="0.0"/>
    <numFmt numFmtId="172" formatCode="yyyy/yy"/>
    <numFmt numFmtId="173" formatCode="mmm\-yyyy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sz val="11"/>
      <name val="Arial"/>
      <family val="2"/>
    </font>
    <font>
      <b/>
      <sz val="16"/>
      <color indexed="9"/>
      <name val="Arial"/>
      <family val="2"/>
    </font>
    <font>
      <sz val="10"/>
      <color theme="1"/>
      <name val="Arial"/>
      <family val="2"/>
    </font>
    <font>
      <b/>
      <sz val="14"/>
      <color theme="0"/>
      <name val="Calibri"/>
      <family val="2"/>
      <scheme val="minor"/>
    </font>
    <font>
      <sz val="16"/>
      <color indexed="51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b/>
      <sz val="16"/>
      <color indexed="9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499984740745262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77D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FAD6"/>
        <bgColor indexed="64"/>
      </patternFill>
    </fill>
    <fill>
      <patternFill patternType="solid">
        <fgColor rgb="FFFFDED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8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>
      <alignment horizontal="center"/>
    </xf>
    <xf numFmtId="0" fontId="4" fillId="4" borderId="5" applyNumberFormat="0" applyFont="0" applyBorder="0" applyAlignment="0" applyProtection="0"/>
    <xf numFmtId="0" fontId="6" fillId="5" borderId="5" applyNumberFormat="0" applyFont="0" applyBorder="0" applyAlignment="0">
      <alignment horizontal="center" vertical="center"/>
    </xf>
    <xf numFmtId="9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 applyFill="0"/>
    <xf numFmtId="0" fontId="12" fillId="0" borderId="0" applyFill="0"/>
    <xf numFmtId="0" fontId="12" fillId="0" borderId="0"/>
    <xf numFmtId="0" fontId="1" fillId="0" borderId="0">
      <protection locked="0"/>
    </xf>
    <xf numFmtId="49" fontId="1" fillId="12" borderId="18" applyFont="0" applyAlignment="0">
      <alignment horizontal="left" vertical="center" wrapText="1"/>
      <protection locked="0"/>
    </xf>
    <xf numFmtId="0" fontId="13" fillId="11" borderId="19">
      <alignment vertical="center"/>
    </xf>
    <xf numFmtId="0" fontId="14" fillId="11" borderId="0">
      <alignment vertical="center"/>
      <protection locked="0"/>
    </xf>
    <xf numFmtId="170" fontId="1" fillId="0" borderId="0" applyFont="0" applyFill="0" applyBorder="0" applyAlignment="0" applyProtection="0"/>
    <xf numFmtId="0" fontId="16" fillId="13" borderId="0">
      <alignment horizontal="left" vertical="center"/>
      <protection locked="0"/>
    </xf>
    <xf numFmtId="0" fontId="12" fillId="0" borderId="0" applyFill="0"/>
    <xf numFmtId="0" fontId="12" fillId="0" borderId="0"/>
  </cellStyleXfs>
  <cellXfs count="278">
    <xf numFmtId="0" fontId="0" fillId="0" borderId="0" xfId="0"/>
    <xf numFmtId="0" fontId="3" fillId="3" borderId="3" xfId="0" applyFont="1" applyFill="1" applyBorder="1"/>
    <xf numFmtId="164" fontId="3" fillId="3" borderId="4" xfId="1" applyFont="1" applyFill="1" applyBorder="1"/>
    <xf numFmtId="0" fontId="3" fillId="3" borderId="3" xfId="0" applyFont="1" applyFill="1" applyBorder="1" applyAlignment="1">
      <alignment horizontal="right"/>
    </xf>
    <xf numFmtId="164" fontId="5" fillId="4" borderId="4" xfId="3" applyNumberFormat="1" applyFont="1" applyBorder="1"/>
    <xf numFmtId="164" fontId="5" fillId="3" borderId="4" xfId="1" applyFont="1" applyFill="1" applyBorder="1"/>
    <xf numFmtId="0" fontId="5" fillId="3" borderId="3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164" fontId="3" fillId="3" borderId="7" xfId="1" applyFont="1" applyFill="1" applyBorder="1"/>
    <xf numFmtId="164" fontId="7" fillId="5" borderId="0" xfId="4" applyNumberFormat="1" applyFont="1" applyBorder="1" applyAlignment="1">
      <alignment horizontal="center" vertical="center"/>
    </xf>
    <xf numFmtId="164" fontId="7" fillId="5" borderId="4" xfId="4" applyNumberFormat="1" applyFont="1" applyBorder="1" applyAlignment="1">
      <alignment horizontal="center" vertical="center"/>
    </xf>
    <xf numFmtId="164" fontId="7" fillId="3" borderId="0" xfId="1" applyFont="1" applyFill="1" applyBorder="1" applyAlignment="1" applyProtection="1">
      <alignment horizontal="center" vertical="center"/>
    </xf>
    <xf numFmtId="164" fontId="7" fillId="3" borderId="4" xfId="1" applyFont="1" applyFill="1" applyBorder="1" applyAlignment="1" applyProtection="1">
      <alignment horizontal="center" vertical="center"/>
    </xf>
    <xf numFmtId="164" fontId="5" fillId="3" borderId="11" xfId="1" applyFont="1" applyFill="1" applyBorder="1"/>
    <xf numFmtId="164" fontId="5" fillId="3" borderId="7" xfId="1" applyFont="1" applyFill="1" applyBorder="1"/>
    <xf numFmtId="0" fontId="0" fillId="0" borderId="0" xfId="0" applyAlignment="1">
      <alignment horizontal="left" indent="2"/>
    </xf>
    <xf numFmtId="164" fontId="5" fillId="4" borderId="10" xfId="3" applyNumberFormat="1" applyFont="1" applyBorder="1"/>
    <xf numFmtId="0" fontId="0" fillId="0" borderId="4" xfId="0" applyBorder="1"/>
    <xf numFmtId="0" fontId="3" fillId="3" borderId="5" xfId="0" applyFont="1" applyFill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164" fontId="5" fillId="4" borderId="5" xfId="3" applyNumberFormat="1" applyFont="1" applyBorder="1" applyAlignment="1">
      <alignment horizontal="center"/>
    </xf>
    <xf numFmtId="164" fontId="7" fillId="5" borderId="5" xfId="4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8" fillId="6" borderId="0" xfId="0" applyFont="1" applyFill="1" applyAlignment="1">
      <alignment horizontal="center" vertical="center"/>
    </xf>
    <xf numFmtId="164" fontId="3" fillId="3" borderId="0" xfId="1" applyFont="1" applyFill="1" applyBorder="1"/>
    <xf numFmtId="166" fontId="7" fillId="5" borderId="0" xfId="4" applyNumberFormat="1" applyFont="1" applyBorder="1" applyAlignment="1">
      <alignment horizontal="center" vertical="center"/>
    </xf>
    <xf numFmtId="166" fontId="7" fillId="5" borderId="4" xfId="4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right"/>
    </xf>
    <xf numFmtId="0" fontId="8" fillId="0" borderId="3" xfId="0" applyFont="1" applyBorder="1"/>
    <xf numFmtId="164" fontId="5" fillId="5" borderId="0" xfId="4" applyNumberFormat="1" applyFont="1" applyBorder="1" applyAlignment="1"/>
    <xf numFmtId="0" fontId="0" fillId="0" borderId="10" xfId="0" applyBorder="1"/>
    <xf numFmtId="0" fontId="8" fillId="0" borderId="15" xfId="0" applyFont="1" applyBorder="1"/>
    <xf numFmtId="164" fontId="5" fillId="4" borderId="0" xfId="3" applyNumberFormat="1" applyFont="1" applyBorder="1"/>
    <xf numFmtId="0" fontId="0" fillId="0" borderId="7" xfId="0" applyBorder="1"/>
    <xf numFmtId="0" fontId="0" fillId="0" borderId="16" xfId="0" applyBorder="1"/>
    <xf numFmtId="0" fontId="0" fillId="0" borderId="17" xfId="0" applyBorder="1"/>
    <xf numFmtId="164" fontId="8" fillId="4" borderId="5" xfId="3" applyNumberFormat="1" applyFont="1" applyBorder="1" applyAlignment="1">
      <alignment horizontal="left"/>
    </xf>
    <xf numFmtId="167" fontId="7" fillId="8" borderId="5" xfId="2" applyNumberFormat="1" applyFont="1" applyFill="1" applyBorder="1" applyAlignment="1">
      <alignment horizontal="left"/>
    </xf>
    <xf numFmtId="0" fontId="2" fillId="9" borderId="8" xfId="2" applyFill="1" applyBorder="1" applyAlignment="1">
      <alignment horizontal="left"/>
    </xf>
    <xf numFmtId="167" fontId="7" fillId="8" borderId="5" xfId="2" applyNumberFormat="1" applyFont="1" applyFill="1" applyBorder="1" applyAlignment="1">
      <alignment horizontal="left" vertical="top" wrapText="1"/>
    </xf>
    <xf numFmtId="0" fontId="2" fillId="9" borderId="13" xfId="2" applyFill="1" applyBorder="1" applyAlignment="1">
      <alignment horizontal="left"/>
    </xf>
    <xf numFmtId="0" fontId="2" fillId="9" borderId="12" xfId="2" applyFill="1" applyBorder="1" applyAlignment="1">
      <alignment horizontal="left" wrapText="1"/>
    </xf>
    <xf numFmtId="0" fontId="2" fillId="9" borderId="14" xfId="2" applyFill="1" applyBorder="1" applyAlignment="1">
      <alignment horizontal="left" wrapText="1"/>
    </xf>
    <xf numFmtId="0" fontId="2" fillId="9" borderId="12" xfId="2" applyFill="1" applyBorder="1" applyAlignment="1">
      <alignment horizontal="left"/>
    </xf>
    <xf numFmtId="0" fontId="2" fillId="9" borderId="1" xfId="2" applyFill="1" applyBorder="1" applyAlignment="1">
      <alignment horizontal="left" wrapText="1"/>
    </xf>
    <xf numFmtId="0" fontId="2" fillId="9" borderId="2" xfId="2" applyFill="1" applyBorder="1" applyAlignment="1">
      <alignment horizontal="center"/>
    </xf>
    <xf numFmtId="165" fontId="2" fillId="9" borderId="2" xfId="2" applyNumberFormat="1" applyFill="1" applyBorder="1" applyAlignment="1">
      <alignment horizontal="center"/>
    </xf>
    <xf numFmtId="0" fontId="2" fillId="9" borderId="5" xfId="2" applyFill="1" applyBorder="1" applyAlignment="1">
      <alignment horizontal="left"/>
    </xf>
    <xf numFmtId="167" fontId="7" fillId="8" borderId="5" xfId="2" applyNumberFormat="1" applyFont="1" applyFill="1" applyBorder="1" applyAlignment="1">
      <alignment horizontal="left" vertical="top"/>
    </xf>
    <xf numFmtId="167" fontId="7" fillId="8" borderId="5" xfId="2" applyNumberFormat="1" applyFont="1" applyFill="1" applyBorder="1" applyAlignment="1">
      <alignment horizontal="center" vertical="top" wrapText="1"/>
    </xf>
    <xf numFmtId="0" fontId="10" fillId="0" borderId="15" xfId="0" applyFont="1" applyBorder="1"/>
    <xf numFmtId="0" fontId="0" fillId="0" borderId="9" xfId="0" applyBorder="1"/>
    <xf numFmtId="0" fontId="0" fillId="0" borderId="3" xfId="0" applyBorder="1"/>
    <xf numFmtId="0" fontId="8" fillId="7" borderId="3" xfId="0" applyFont="1" applyFill="1" applyBorder="1"/>
    <xf numFmtId="49" fontId="0" fillId="0" borderId="4" xfId="0" applyNumberFormat="1" applyBorder="1"/>
    <xf numFmtId="0" fontId="0" fillId="0" borderId="6" xfId="0" applyBorder="1"/>
    <xf numFmtId="0" fontId="0" fillId="0" borderId="11" xfId="0" applyBorder="1"/>
    <xf numFmtId="0" fontId="3" fillId="0" borderId="9" xfId="0" applyFont="1" applyBorder="1" applyAlignment="1">
      <alignment horizontal="right" wrapText="1"/>
    </xf>
    <xf numFmtId="168" fontId="7" fillId="5" borderId="4" xfId="1" applyNumberFormat="1" applyFont="1" applyFill="1" applyBorder="1" applyAlignment="1">
      <alignment horizontal="center" vertical="center"/>
    </xf>
    <xf numFmtId="168" fontId="7" fillId="5" borderId="17" xfId="1" applyNumberFormat="1" applyFont="1" applyFill="1" applyBorder="1" applyAlignment="1">
      <alignment horizontal="center" vertical="center"/>
    </xf>
    <xf numFmtId="9" fontId="7" fillId="5" borderId="0" xfId="5" applyFont="1" applyFill="1" applyBorder="1" applyAlignment="1">
      <alignment horizontal="center" vertical="center"/>
    </xf>
    <xf numFmtId="9" fontId="7" fillId="5" borderId="4" xfId="5" applyFont="1" applyFill="1" applyBorder="1" applyAlignment="1">
      <alignment horizontal="center" vertical="center"/>
    </xf>
    <xf numFmtId="169" fontId="7" fillId="5" borderId="0" xfId="1" applyNumberFormat="1" applyFont="1" applyFill="1" applyBorder="1" applyAlignment="1">
      <alignment horizontal="center" vertical="center"/>
    </xf>
    <xf numFmtId="169" fontId="7" fillId="5" borderId="4" xfId="1" applyNumberFormat="1" applyFont="1" applyFill="1" applyBorder="1" applyAlignment="1">
      <alignment horizontal="center" vertical="center"/>
    </xf>
    <xf numFmtId="0" fontId="11" fillId="0" borderId="0" xfId="0" applyFont="1"/>
    <xf numFmtId="0" fontId="2" fillId="10" borderId="8" xfId="2" applyFill="1" applyBorder="1" applyAlignment="1">
      <alignment horizontal="left"/>
    </xf>
    <xf numFmtId="0" fontId="2" fillId="10" borderId="1" xfId="2" applyFill="1" applyBorder="1" applyAlignment="1">
      <alignment horizontal="right" indent="1"/>
    </xf>
    <xf numFmtId="0" fontId="5" fillId="8" borderId="6" xfId="2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164" fontId="7" fillId="4" borderId="0" xfId="1" applyFont="1" applyFill="1" applyBorder="1" applyAlignment="1" applyProtection="1">
      <alignment horizontal="center" vertical="center"/>
    </xf>
    <xf numFmtId="164" fontId="7" fillId="4" borderId="4" xfId="1" applyFont="1" applyFill="1" applyBorder="1" applyAlignment="1" applyProtection="1">
      <alignment horizontal="center" vertical="center"/>
    </xf>
    <xf numFmtId="164" fontId="5" fillId="3" borderId="0" xfId="1" applyFont="1" applyFill="1" applyBorder="1"/>
    <xf numFmtId="0" fontId="2" fillId="9" borderId="1" xfId="2" applyFill="1" applyBorder="1" applyAlignment="1">
      <alignment horizontal="left"/>
    </xf>
    <xf numFmtId="165" fontId="5" fillId="8" borderId="5" xfId="2" applyNumberFormat="1" applyFont="1" applyFill="1" applyBorder="1" applyAlignment="1">
      <alignment horizontal="center"/>
    </xf>
    <xf numFmtId="0" fontId="0" fillId="3" borderId="0" xfId="0" applyFill="1"/>
    <xf numFmtId="164" fontId="5" fillId="3" borderId="4" xfId="3" applyNumberFormat="1" applyFont="1" applyFill="1" applyBorder="1"/>
    <xf numFmtId="164" fontId="5" fillId="3" borderId="0" xfId="3" applyNumberFormat="1" applyFont="1" applyFill="1" applyBorder="1"/>
    <xf numFmtId="0" fontId="5" fillId="8" borderId="4" xfId="2" applyFont="1" applyFill="1" applyBorder="1" applyAlignment="1">
      <alignment horizontal="right" indent="1"/>
    </xf>
    <xf numFmtId="165" fontId="5" fillId="3" borderId="0" xfId="2" applyNumberFormat="1" applyFont="1" applyFill="1" applyBorder="1" applyAlignment="1">
      <alignment horizontal="center"/>
    </xf>
    <xf numFmtId="164" fontId="7" fillId="4" borderId="17" xfId="1" applyFont="1" applyFill="1" applyBorder="1" applyAlignment="1" applyProtection="1">
      <alignment horizontal="center" vertical="center"/>
    </xf>
    <xf numFmtId="164" fontId="5" fillId="3" borderId="11" xfId="3" applyNumberFormat="1" applyFont="1" applyFill="1" applyBorder="1"/>
    <xf numFmtId="164" fontId="7" fillId="3" borderId="11" xfId="1" applyFont="1" applyFill="1" applyBorder="1" applyAlignment="1" applyProtection="1">
      <alignment horizontal="center" vertical="center"/>
    </xf>
    <xf numFmtId="164" fontId="7" fillId="3" borderId="7" xfId="1" applyFont="1" applyFill="1" applyBorder="1" applyAlignment="1" applyProtection="1">
      <alignment horizontal="center" vertical="center"/>
    </xf>
    <xf numFmtId="0" fontId="5" fillId="3" borderId="15" xfId="2" applyFont="1" applyFill="1" applyBorder="1" applyAlignment="1">
      <alignment horizontal="left"/>
    </xf>
    <xf numFmtId="0" fontId="5" fillId="3" borderId="10" xfId="2" applyFont="1" applyFill="1" applyBorder="1" applyAlignment="1">
      <alignment horizontal="right" indent="1"/>
    </xf>
    <xf numFmtId="0" fontId="5" fillId="8" borderId="5" xfId="2" applyFont="1" applyFill="1" applyBorder="1" applyAlignment="1">
      <alignment horizontal="right" indent="1"/>
    </xf>
    <xf numFmtId="164" fontId="3" fillId="3" borderId="17" xfId="1" applyFont="1" applyFill="1" applyBorder="1"/>
    <xf numFmtId="164" fontId="7" fillId="5" borderId="17" xfId="4" applyNumberFormat="1" applyFont="1" applyBorder="1" applyAlignment="1">
      <alignment horizontal="center" vertical="center"/>
    </xf>
    <xf numFmtId="164" fontId="7" fillId="3" borderId="17" xfId="1" applyFont="1" applyFill="1" applyBorder="1" applyAlignment="1" applyProtection="1">
      <alignment horizontal="center" vertical="center"/>
    </xf>
    <xf numFmtId="164" fontId="5" fillId="3" borderId="16" xfId="1" applyFont="1" applyFill="1" applyBorder="1"/>
    <xf numFmtId="165" fontId="5" fillId="3" borderId="23" xfId="2" applyNumberFormat="1" applyFont="1" applyFill="1" applyBorder="1" applyAlignment="1">
      <alignment horizontal="center"/>
    </xf>
    <xf numFmtId="164" fontId="5" fillId="4" borderId="17" xfId="3" applyNumberFormat="1" applyFont="1" applyBorder="1"/>
    <xf numFmtId="164" fontId="5" fillId="3" borderId="7" xfId="3" applyNumberFormat="1" applyFont="1" applyFill="1" applyBorder="1"/>
    <xf numFmtId="164" fontId="7" fillId="3" borderId="16" xfId="1" applyFont="1" applyFill="1" applyBorder="1" applyAlignment="1" applyProtection="1">
      <alignment horizontal="center" vertical="center"/>
    </xf>
    <xf numFmtId="0" fontId="8" fillId="3" borderId="6" xfId="0" applyFont="1" applyFill="1" applyBorder="1"/>
    <xf numFmtId="0" fontId="0" fillId="0" borderId="23" xfId="0" applyBorder="1"/>
    <xf numFmtId="164" fontId="5" fillId="3" borderId="16" xfId="3" applyNumberFormat="1" applyFont="1" applyFill="1" applyBorder="1"/>
    <xf numFmtId="164" fontId="5" fillId="5" borderId="17" xfId="4" applyNumberFormat="1" applyFont="1" applyBorder="1" applyAlignment="1"/>
    <xf numFmtId="0" fontId="8" fillId="3" borderId="0" xfId="0" applyFont="1" applyFill="1"/>
    <xf numFmtId="0" fontId="15" fillId="3" borderId="3" xfId="0" applyFont="1" applyFill="1" applyBorder="1" applyAlignment="1">
      <alignment horizontal="left" vertical="center" wrapText="1" indent="1"/>
    </xf>
    <xf numFmtId="164" fontId="7" fillId="3" borderId="17" xfId="4" applyNumberFormat="1" applyFont="1" applyFill="1" applyBorder="1" applyAlignment="1">
      <alignment horizontal="center" vertical="center"/>
    </xf>
    <xf numFmtId="164" fontId="7" fillId="3" borderId="0" xfId="4" applyNumberFormat="1" applyFont="1" applyFill="1" applyBorder="1" applyAlignment="1">
      <alignment horizontal="center" vertical="center"/>
    </xf>
    <xf numFmtId="164" fontId="7" fillId="3" borderId="4" xfId="4" applyNumberFormat="1" applyFont="1" applyFill="1" applyBorder="1" applyAlignment="1">
      <alignment horizontal="center" vertical="center"/>
    </xf>
    <xf numFmtId="0" fontId="0" fillId="3" borderId="0" xfId="0" applyFill="1" applyProtection="1">
      <protection locked="0"/>
    </xf>
    <xf numFmtId="0" fontId="18" fillId="11" borderId="0" xfId="15" applyFont="1">
      <alignment vertical="center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12" fillId="0" borderId="0" xfId="18"/>
    <xf numFmtId="0" fontId="12" fillId="0" borderId="0" xfId="18" applyAlignment="1">
      <alignment vertical="top" wrapText="1"/>
    </xf>
    <xf numFmtId="0" fontId="12" fillId="0" borderId="0" xfId="18" applyAlignment="1">
      <alignment vertical="top"/>
    </xf>
    <xf numFmtId="0" fontId="5" fillId="3" borderId="5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right" wrapText="1"/>
    </xf>
    <xf numFmtId="0" fontId="16" fillId="15" borderId="0" xfId="0" applyFont="1" applyFill="1" applyAlignment="1">
      <alignment horizontal="left" vertical="center"/>
    </xf>
    <xf numFmtId="0" fontId="22" fillId="15" borderId="0" xfId="0" applyFont="1" applyFill="1"/>
    <xf numFmtId="0" fontId="23" fillId="15" borderId="0" xfId="0" applyFont="1" applyFill="1"/>
    <xf numFmtId="0" fontId="16" fillId="13" borderId="0" xfId="0" applyFont="1" applyFill="1" applyAlignment="1">
      <alignment horizontal="left" vertical="center"/>
    </xf>
    <xf numFmtId="0" fontId="24" fillId="13" borderId="0" xfId="0" applyFont="1" applyFill="1" applyAlignment="1">
      <alignment vertical="center"/>
    </xf>
    <xf numFmtId="0" fontId="25" fillId="3" borderId="0" xfId="0" applyFont="1" applyFill="1"/>
    <xf numFmtId="0" fontId="14" fillId="11" borderId="0" xfId="15">
      <alignment vertical="center"/>
      <protection locked="0"/>
    </xf>
    <xf numFmtId="0" fontId="3" fillId="0" borderId="8" xfId="0" applyFont="1" applyBorder="1" applyAlignment="1">
      <alignment horizontal="right" wrapText="1"/>
    </xf>
    <xf numFmtId="165" fontId="5" fillId="3" borderId="17" xfId="2" applyNumberFormat="1" applyFont="1" applyFill="1" applyBorder="1" applyAlignment="1">
      <alignment horizontal="center"/>
    </xf>
    <xf numFmtId="164" fontId="7" fillId="5" borderId="5" xfId="1" applyFont="1" applyFill="1" applyBorder="1" applyAlignment="1">
      <alignment horizontal="center" vertical="center"/>
    </xf>
    <xf numFmtId="0" fontId="8" fillId="0" borderId="23" xfId="0" applyFont="1" applyBorder="1"/>
    <xf numFmtId="0" fontId="8" fillId="0" borderId="17" xfId="0" applyFont="1" applyBorder="1"/>
    <xf numFmtId="0" fontId="8" fillId="3" borderId="16" xfId="0" applyFont="1" applyFill="1" applyBorder="1"/>
    <xf numFmtId="0" fontId="0" fillId="5" borderId="3" xfId="0" applyFill="1" applyBorder="1"/>
    <xf numFmtId="0" fontId="15" fillId="5" borderId="3" xfId="0" applyFont="1" applyFill="1" applyBorder="1" applyAlignment="1">
      <alignment horizontal="left" vertical="center" wrapText="1" indent="1"/>
    </xf>
    <xf numFmtId="167" fontId="7" fillId="8" borderId="3" xfId="2" applyNumberFormat="1" applyFont="1" applyFill="1" applyBorder="1" applyAlignment="1">
      <alignment horizontal="left" vertical="top"/>
    </xf>
    <xf numFmtId="167" fontId="7" fillId="8" borderId="0" xfId="2" applyNumberFormat="1" applyFont="1" applyFill="1" applyBorder="1" applyAlignment="1">
      <alignment horizontal="left" vertical="top"/>
    </xf>
    <xf numFmtId="164" fontId="7" fillId="5" borderId="3" xfId="4" applyNumberFormat="1" applyFont="1" applyBorder="1" applyAlignment="1">
      <alignment horizontal="center" vertical="center"/>
    </xf>
    <xf numFmtId="164" fontId="7" fillId="5" borderId="10" xfId="4" applyNumberFormat="1" applyFont="1" applyBorder="1" applyAlignment="1">
      <alignment horizontal="center" vertical="center"/>
    </xf>
    <xf numFmtId="0" fontId="5" fillId="8" borderId="6" xfId="2" applyFont="1" applyFill="1" applyBorder="1" applyAlignment="1">
      <alignment horizontal="right"/>
    </xf>
    <xf numFmtId="165" fontId="5" fillId="8" borderId="43" xfId="2" applyNumberFormat="1" applyFont="1" applyFill="1" applyBorder="1" applyAlignment="1">
      <alignment horizontal="center"/>
    </xf>
    <xf numFmtId="165" fontId="5" fillId="8" borderId="44" xfId="2" applyNumberFormat="1" applyFont="1" applyFill="1" applyBorder="1" applyAlignment="1">
      <alignment horizontal="center"/>
    </xf>
    <xf numFmtId="165" fontId="5" fillId="8" borderId="2" xfId="2" applyNumberFormat="1" applyFont="1" applyFill="1" applyBorder="1" applyAlignment="1">
      <alignment horizontal="center"/>
    </xf>
    <xf numFmtId="165" fontId="5" fillId="3" borderId="38" xfId="2" applyNumberFormat="1" applyFont="1" applyFill="1" applyBorder="1" applyAlignment="1">
      <alignment horizontal="center"/>
    </xf>
    <xf numFmtId="165" fontId="5" fillId="3" borderId="45" xfId="2" applyNumberFormat="1" applyFont="1" applyFill="1" applyBorder="1" applyAlignment="1">
      <alignment horizontal="center"/>
    </xf>
    <xf numFmtId="165" fontId="5" fillId="3" borderId="10" xfId="2" applyNumberFormat="1" applyFont="1" applyFill="1" applyBorder="1" applyAlignment="1">
      <alignment horizontal="center"/>
    </xf>
    <xf numFmtId="165" fontId="5" fillId="3" borderId="4" xfId="2" applyNumberFormat="1" applyFont="1" applyFill="1" applyBorder="1" applyAlignment="1">
      <alignment horizontal="center"/>
    </xf>
    <xf numFmtId="164" fontId="7" fillId="5" borderId="38" xfId="4" applyNumberFormat="1" applyFont="1" applyBorder="1" applyAlignment="1">
      <alignment horizontal="center" vertical="center"/>
    </xf>
    <xf numFmtId="164" fontId="7" fillId="5" borderId="45" xfId="4" applyNumberFormat="1" applyFont="1" applyBorder="1" applyAlignment="1">
      <alignment horizontal="center" vertical="center"/>
    </xf>
    <xf numFmtId="0" fontId="27" fillId="5" borderId="3" xfId="0" applyFont="1" applyFill="1" applyBorder="1" applyAlignment="1">
      <alignment horizontal="left" vertical="center" wrapText="1" indent="1"/>
    </xf>
    <xf numFmtId="164" fontId="7" fillId="3" borderId="38" xfId="4" applyNumberFormat="1" applyFont="1" applyFill="1" applyBorder="1" applyAlignment="1">
      <alignment horizontal="center" vertical="center"/>
    </xf>
    <xf numFmtId="164" fontId="7" fillId="3" borderId="45" xfId="4" applyNumberFormat="1" applyFont="1" applyFill="1" applyBorder="1" applyAlignment="1">
      <alignment horizontal="center" vertical="center"/>
    </xf>
    <xf numFmtId="164" fontId="7" fillId="4" borderId="38" xfId="1" applyFont="1" applyFill="1" applyBorder="1" applyAlignment="1" applyProtection="1">
      <alignment horizontal="center" vertical="center"/>
    </xf>
    <xf numFmtId="164" fontId="7" fillId="4" borderId="45" xfId="1" applyFont="1" applyFill="1" applyBorder="1" applyAlignment="1" applyProtection="1">
      <alignment horizontal="center" vertical="center"/>
    </xf>
    <xf numFmtId="164" fontId="7" fillId="3" borderId="46" xfId="1" applyFont="1" applyFill="1" applyBorder="1" applyAlignment="1" applyProtection="1">
      <alignment horizontal="center" vertical="center"/>
    </xf>
    <xf numFmtId="164" fontId="7" fillId="3" borderId="47" xfId="1" applyFont="1" applyFill="1" applyBorder="1" applyAlignment="1" applyProtection="1">
      <alignment horizontal="center" vertical="center"/>
    </xf>
    <xf numFmtId="165" fontId="5" fillId="3" borderId="49" xfId="2" applyNumberFormat="1" applyFont="1" applyFill="1" applyBorder="1" applyAlignment="1">
      <alignment horizontal="center"/>
    </xf>
    <xf numFmtId="164" fontId="7" fillId="5" borderId="49" xfId="4" applyNumberFormat="1" applyFont="1" applyBorder="1" applyAlignment="1">
      <alignment horizontal="center" vertical="center"/>
    </xf>
    <xf numFmtId="164" fontId="7" fillId="3" borderId="49" xfId="4" applyNumberFormat="1" applyFont="1" applyFill="1" applyBorder="1" applyAlignment="1">
      <alignment horizontal="center" vertical="center"/>
    </xf>
    <xf numFmtId="164" fontId="7" fillId="3" borderId="50" xfId="1" applyFont="1" applyFill="1" applyBorder="1" applyAlignment="1" applyProtection="1">
      <alignment horizontal="center" vertical="center"/>
    </xf>
    <xf numFmtId="164" fontId="3" fillId="3" borderId="49" xfId="1" applyFont="1" applyFill="1" applyBorder="1"/>
    <xf numFmtId="164" fontId="7" fillId="3" borderId="49" xfId="1" applyFont="1" applyFill="1" applyBorder="1" applyAlignment="1" applyProtection="1">
      <alignment horizontal="center" vertical="center"/>
    </xf>
    <xf numFmtId="164" fontId="7" fillId="4" borderId="49" xfId="1" applyFont="1" applyFill="1" applyBorder="1" applyAlignment="1" applyProtection="1">
      <alignment horizontal="center" vertical="center"/>
    </xf>
    <xf numFmtId="164" fontId="5" fillId="3" borderId="50" xfId="1" applyFont="1" applyFill="1" applyBorder="1"/>
    <xf numFmtId="0" fontId="0" fillId="0" borderId="52" xfId="0" applyBorder="1"/>
    <xf numFmtId="0" fontId="0" fillId="0" borderId="38" xfId="0" applyBorder="1"/>
    <xf numFmtId="164" fontId="5" fillId="4" borderId="38" xfId="3" applyNumberFormat="1" applyFont="1" applyBorder="1"/>
    <xf numFmtId="164" fontId="5" fillId="3" borderId="46" xfId="3" applyNumberFormat="1" applyFont="1" applyFill="1" applyBorder="1"/>
    <xf numFmtId="0" fontId="5" fillId="8" borderId="16" xfId="2" applyFont="1" applyFill="1" applyBorder="1" applyAlignment="1">
      <alignment horizontal="right" indent="1"/>
    </xf>
    <xf numFmtId="167" fontId="7" fillId="8" borderId="16" xfId="2" applyNumberFormat="1" applyFont="1" applyFill="1" applyBorder="1" applyAlignment="1">
      <alignment horizontal="center"/>
    </xf>
    <xf numFmtId="164" fontId="3" fillId="3" borderId="38" xfId="1" applyFont="1" applyFill="1" applyBorder="1"/>
    <xf numFmtId="164" fontId="7" fillId="3" borderId="38" xfId="1" applyFont="1" applyFill="1" applyBorder="1" applyAlignment="1" applyProtection="1">
      <alignment horizontal="center" vertical="center"/>
    </xf>
    <xf numFmtId="165" fontId="5" fillId="3" borderId="55" xfId="2" applyNumberFormat="1" applyFont="1" applyFill="1" applyBorder="1" applyAlignment="1">
      <alignment horizontal="center"/>
    </xf>
    <xf numFmtId="164" fontId="3" fillId="3" borderId="54" xfId="1" applyFont="1" applyFill="1" applyBorder="1"/>
    <xf numFmtId="164" fontId="7" fillId="5" borderId="54" xfId="4" applyNumberFormat="1" applyFont="1" applyBorder="1" applyAlignment="1">
      <alignment horizontal="center" vertical="center"/>
    </xf>
    <xf numFmtId="164" fontId="7" fillId="3" borderId="54" xfId="4" applyNumberFormat="1" applyFont="1" applyFill="1" applyBorder="1" applyAlignment="1">
      <alignment horizontal="center" vertical="center"/>
    </xf>
    <xf numFmtId="164" fontId="7" fillId="4" borderId="54" xfId="1" applyFont="1" applyFill="1" applyBorder="1" applyAlignment="1" applyProtection="1">
      <alignment horizontal="center" vertical="center"/>
    </xf>
    <xf numFmtId="164" fontId="7" fillId="3" borderId="54" xfId="1" applyFont="1" applyFill="1" applyBorder="1" applyAlignment="1" applyProtection="1">
      <alignment horizontal="center" vertical="center"/>
    </xf>
    <xf numFmtId="167" fontId="7" fillId="8" borderId="15" xfId="2" applyNumberFormat="1" applyFont="1" applyFill="1" applyBorder="1" applyAlignment="1">
      <alignment horizontal="left"/>
    </xf>
    <xf numFmtId="167" fontId="7" fillId="8" borderId="23" xfId="2" applyNumberFormat="1" applyFont="1" applyFill="1" applyBorder="1" applyAlignment="1">
      <alignment horizontal="center"/>
    </xf>
    <xf numFmtId="167" fontId="7" fillId="8" borderId="10" xfId="2" applyNumberFormat="1" applyFont="1" applyFill="1" applyBorder="1" applyAlignment="1">
      <alignment horizontal="center"/>
    </xf>
    <xf numFmtId="167" fontId="7" fillId="8" borderId="23" xfId="2" applyNumberFormat="1" applyFont="1" applyFill="1" applyBorder="1" applyAlignment="1">
      <alignment horizontal="left"/>
    </xf>
    <xf numFmtId="0" fontId="0" fillId="0" borderId="51" xfId="0" applyBorder="1"/>
    <xf numFmtId="0" fontId="0" fillId="0" borderId="49" xfId="0" applyBorder="1"/>
    <xf numFmtId="164" fontId="5" fillId="4" borderId="49" xfId="3" applyNumberFormat="1" applyFont="1" applyBorder="1"/>
    <xf numFmtId="0" fontId="2" fillId="10" borderId="2" xfId="2" applyFill="1" applyBorder="1" applyAlignment="1">
      <alignment horizontal="right" indent="1"/>
    </xf>
    <xf numFmtId="164" fontId="7" fillId="3" borderId="53" xfId="1" applyFont="1" applyFill="1" applyBorder="1" applyAlignment="1" applyProtection="1">
      <alignment horizontal="center" vertical="center"/>
    </xf>
    <xf numFmtId="0" fontId="5" fillId="8" borderId="16" xfId="2" applyFont="1" applyFill="1" applyBorder="1" applyAlignment="1">
      <alignment horizontal="left"/>
    </xf>
    <xf numFmtId="164" fontId="5" fillId="3" borderId="50" xfId="3" applyNumberFormat="1" applyFont="1" applyFill="1" applyBorder="1"/>
    <xf numFmtId="167" fontId="7" fillId="8" borderId="16" xfId="2" applyNumberFormat="1" applyFont="1" applyFill="1" applyBorder="1" applyAlignment="1">
      <alignment horizontal="left"/>
    </xf>
    <xf numFmtId="0" fontId="3" fillId="5" borderId="5" xfId="0" applyFont="1" applyFill="1" applyBorder="1" applyAlignment="1">
      <alignment horizontal="left" wrapText="1"/>
    </xf>
    <xf numFmtId="0" fontId="3" fillId="5" borderId="5" xfId="0" applyFont="1" applyFill="1" applyBorder="1" applyAlignment="1">
      <alignment horizontal="left" vertical="top" wrapText="1"/>
    </xf>
    <xf numFmtId="0" fontId="12" fillId="5" borderId="32" xfId="0" applyFont="1" applyFill="1" applyBorder="1" applyAlignment="1" applyProtection="1">
      <alignment horizontal="left" vertical="top" wrapText="1"/>
      <protection locked="0"/>
    </xf>
    <xf numFmtId="0" fontId="12" fillId="5" borderId="33" xfId="0" applyFont="1" applyFill="1" applyBorder="1" applyAlignment="1" applyProtection="1">
      <alignment horizontal="left" vertical="top" wrapText="1"/>
      <protection locked="0"/>
    </xf>
    <xf numFmtId="2" fontId="12" fillId="5" borderId="32" xfId="0" applyNumberFormat="1" applyFont="1" applyFill="1" applyBorder="1" applyAlignment="1" applyProtection="1">
      <alignment horizontal="left" vertical="top" wrapText="1"/>
      <protection locked="0"/>
    </xf>
    <xf numFmtId="2" fontId="12" fillId="5" borderId="35" xfId="0" applyNumberFormat="1" applyFont="1" applyFill="1" applyBorder="1" applyAlignment="1" applyProtection="1">
      <alignment horizontal="left" vertical="top" wrapText="1"/>
      <protection locked="0"/>
    </xf>
    <xf numFmtId="0" fontId="12" fillId="5" borderId="36" xfId="0" applyFont="1" applyFill="1" applyBorder="1" applyAlignment="1" applyProtection="1">
      <alignment horizontal="left" vertical="top" wrapText="1"/>
      <protection locked="0"/>
    </xf>
    <xf numFmtId="0" fontId="12" fillId="5" borderId="33" xfId="0" applyFont="1" applyFill="1" applyBorder="1" applyAlignment="1" applyProtection="1">
      <alignment vertical="top" wrapText="1"/>
      <protection locked="0"/>
    </xf>
    <xf numFmtId="0" fontId="12" fillId="5" borderId="35" xfId="0" applyFont="1" applyFill="1" applyBorder="1" applyAlignment="1" applyProtection="1">
      <alignment horizontal="left" vertical="top" wrapText="1"/>
      <protection locked="0"/>
    </xf>
    <xf numFmtId="0" fontId="12" fillId="5" borderId="36" xfId="0" applyFont="1" applyFill="1" applyBorder="1" applyAlignment="1" applyProtection="1">
      <alignment vertical="top" wrapText="1"/>
      <protection locked="0"/>
    </xf>
    <xf numFmtId="0" fontId="21" fillId="8" borderId="39" xfId="0" applyFont="1" applyFill="1" applyBorder="1" applyAlignment="1">
      <alignment horizontal="right" vertical="center" wrapText="1"/>
    </xf>
    <xf numFmtId="0" fontId="21" fillId="8" borderId="32" xfId="0" applyFont="1" applyFill="1" applyBorder="1" applyAlignment="1">
      <alignment horizontal="right" vertical="center" wrapText="1"/>
    </xf>
    <xf numFmtId="0" fontId="5" fillId="8" borderId="8" xfId="2" applyFont="1" applyFill="1" applyBorder="1" applyAlignment="1">
      <alignment horizontal="center"/>
    </xf>
    <xf numFmtId="0" fontId="3" fillId="0" borderId="0" xfId="0" applyFont="1"/>
    <xf numFmtId="0" fontId="3" fillId="0" borderId="3" xfId="0" applyFont="1" applyBorder="1"/>
    <xf numFmtId="0" fontId="5" fillId="0" borderId="3" xfId="0" applyFont="1" applyBorder="1"/>
    <xf numFmtId="0" fontId="3" fillId="0" borderId="4" xfId="0" applyFont="1" applyBorder="1"/>
    <xf numFmtId="0" fontId="5" fillId="3" borderId="6" xfId="0" applyFont="1" applyFill="1" applyBorder="1"/>
    <xf numFmtId="0" fontId="2" fillId="10" borderId="8" xfId="2" applyFill="1" applyBorder="1" applyAlignment="1"/>
    <xf numFmtId="0" fontId="2" fillId="10" borderId="2" xfId="2" applyFill="1" applyBorder="1" applyAlignment="1"/>
    <xf numFmtId="0" fontId="8" fillId="0" borderId="3" xfId="0" applyFont="1" applyBorder="1" applyAlignment="1">
      <alignment horizontal="right"/>
    </xf>
    <xf numFmtId="0" fontId="5" fillId="8" borderId="23" xfId="2" applyFont="1" applyFill="1" applyBorder="1" applyAlignment="1">
      <alignment horizontal="right" indent="1"/>
    </xf>
    <xf numFmtId="0" fontId="5" fillId="3" borderId="23" xfId="2" applyFont="1" applyFill="1" applyBorder="1" applyAlignment="1">
      <alignment horizontal="right" indent="1"/>
    </xf>
    <xf numFmtId="164" fontId="5" fillId="3" borderId="17" xfId="3" applyNumberFormat="1" applyFont="1" applyFill="1" applyBorder="1"/>
    <xf numFmtId="0" fontId="18" fillId="9" borderId="0" xfId="15" applyFont="1" applyFill="1">
      <alignment vertical="center"/>
      <protection locked="0"/>
    </xf>
    <xf numFmtId="0" fontId="13" fillId="9" borderId="19" xfId="10" applyFont="1" applyFill="1" applyBorder="1" applyProtection="1">
      <protection locked="0"/>
    </xf>
    <xf numFmtId="0" fontId="13" fillId="9" borderId="20" xfId="10" applyFont="1" applyFill="1" applyBorder="1" applyProtection="1">
      <protection locked="0"/>
    </xf>
    <xf numFmtId="0" fontId="20" fillId="8" borderId="25" xfId="0" applyFont="1" applyFill="1" applyBorder="1" applyAlignment="1" applyProtection="1">
      <alignment horizontal="left" vertical="center" wrapText="1"/>
      <protection locked="0"/>
    </xf>
    <xf numFmtId="0" fontId="20" fillId="8" borderId="26" xfId="0" applyFont="1" applyFill="1" applyBorder="1" applyAlignment="1" applyProtection="1">
      <alignment horizontal="left" vertical="center" wrapText="1"/>
      <protection locked="0"/>
    </xf>
    <xf numFmtId="0" fontId="17" fillId="8" borderId="28" xfId="0" applyFont="1" applyFill="1" applyBorder="1" applyAlignment="1" applyProtection="1">
      <alignment horizontal="left" vertical="top" wrapText="1"/>
      <protection locked="0"/>
    </xf>
    <xf numFmtId="0" fontId="17" fillId="8" borderId="29" xfId="0" applyFont="1" applyFill="1" applyBorder="1" applyAlignment="1" applyProtection="1">
      <alignment horizontal="left" vertical="top" wrapText="1"/>
      <protection locked="0"/>
    </xf>
    <xf numFmtId="0" fontId="18" fillId="9" borderId="1" xfId="15" applyFont="1" applyFill="1" applyBorder="1">
      <alignment vertical="center"/>
      <protection locked="0"/>
    </xf>
    <xf numFmtId="0" fontId="13" fillId="9" borderId="37" xfId="10" applyFont="1" applyFill="1" applyBorder="1"/>
    <xf numFmtId="0" fontId="7" fillId="8" borderId="16" xfId="0" applyFont="1" applyFill="1" applyBorder="1" applyAlignment="1">
      <alignment horizontal="center" vertical="center" wrapText="1"/>
    </xf>
    <xf numFmtId="0" fontId="12" fillId="8" borderId="23" xfId="0" applyFont="1" applyFill="1" applyBorder="1" applyAlignment="1">
      <alignment horizontal="left" wrapText="1"/>
    </xf>
    <xf numFmtId="171" fontId="12" fillId="8" borderId="40" xfId="0" applyNumberFormat="1" applyFont="1" applyFill="1" applyBorder="1" applyAlignment="1">
      <alignment vertical="center" wrapText="1"/>
    </xf>
    <xf numFmtId="171" fontId="12" fillId="8" borderId="33" xfId="0" applyNumberFormat="1" applyFont="1" applyFill="1" applyBorder="1" applyAlignment="1">
      <alignment vertical="center" wrapText="1"/>
    </xf>
    <xf numFmtId="0" fontId="12" fillId="8" borderId="32" xfId="0" applyFont="1" applyFill="1" applyBorder="1" applyAlignment="1" applyProtection="1">
      <alignment horizontal="left" vertical="top" wrapText="1"/>
      <protection locked="0"/>
    </xf>
    <xf numFmtId="0" fontId="12" fillId="8" borderId="33" xfId="0" applyFont="1" applyFill="1" applyBorder="1" applyAlignment="1" applyProtection="1">
      <alignment vertical="top" wrapText="1"/>
      <protection locked="0"/>
    </xf>
    <xf numFmtId="164" fontId="5" fillId="4" borderId="2" xfId="3" applyNumberFormat="1" applyFont="1" applyBorder="1"/>
    <xf numFmtId="0" fontId="23" fillId="11" borderId="0" xfId="0" applyFont="1" applyFill="1"/>
    <xf numFmtId="2" fontId="28" fillId="0" borderId="0" xfId="0" applyNumberFormat="1" applyFont="1"/>
    <xf numFmtId="173" fontId="28" fillId="0" borderId="0" xfId="0" applyNumberFormat="1" applyFont="1"/>
    <xf numFmtId="0" fontId="28" fillId="0" borderId="0" xfId="0" applyFont="1"/>
    <xf numFmtId="164" fontId="3" fillId="3" borderId="23" xfId="1" applyFont="1" applyFill="1" applyBorder="1"/>
    <xf numFmtId="165" fontId="5" fillId="8" borderId="7" xfId="2" applyNumberFormat="1" applyFont="1" applyFill="1" applyBorder="1" applyAlignment="1">
      <alignment horizontal="center"/>
    </xf>
    <xf numFmtId="165" fontId="5" fillId="8" borderId="16" xfId="2" applyNumberFormat="1" applyFont="1" applyFill="1" applyBorder="1" applyAlignment="1">
      <alignment horizontal="center"/>
    </xf>
    <xf numFmtId="167" fontId="7" fillId="8" borderId="7" xfId="2" applyNumberFormat="1" applyFont="1" applyFill="1" applyBorder="1" applyAlignment="1">
      <alignment horizontal="center"/>
    </xf>
    <xf numFmtId="165" fontId="5" fillId="8" borderId="46" xfId="2" applyNumberFormat="1" applyFont="1" applyFill="1" applyBorder="1" applyAlignment="1">
      <alignment horizontal="center"/>
    </xf>
    <xf numFmtId="165" fontId="5" fillId="8" borderId="47" xfId="2" applyNumberFormat="1" applyFont="1" applyFill="1" applyBorder="1" applyAlignment="1">
      <alignment horizontal="center"/>
    </xf>
    <xf numFmtId="165" fontId="5" fillId="8" borderId="4" xfId="2" applyNumberFormat="1" applyFont="1" applyFill="1" applyBorder="1" applyAlignment="1">
      <alignment horizontal="center"/>
    </xf>
    <xf numFmtId="165" fontId="5" fillId="8" borderId="17" xfId="2" applyNumberFormat="1" applyFont="1" applyFill="1" applyBorder="1" applyAlignment="1">
      <alignment horizontal="center"/>
    </xf>
    <xf numFmtId="165" fontId="5" fillId="8" borderId="38" xfId="2" applyNumberFormat="1" applyFont="1" applyFill="1" applyBorder="1" applyAlignment="1">
      <alignment horizontal="center"/>
    </xf>
    <xf numFmtId="165" fontId="5" fillId="8" borderId="45" xfId="2" applyNumberFormat="1" applyFont="1" applyFill="1" applyBorder="1" applyAlignment="1">
      <alignment horizontal="center"/>
    </xf>
    <xf numFmtId="167" fontId="7" fillId="8" borderId="46" xfId="2" applyNumberFormat="1" applyFont="1" applyFill="1" applyBorder="1" applyAlignment="1">
      <alignment horizontal="center"/>
    </xf>
    <xf numFmtId="0" fontId="7" fillId="8" borderId="6" xfId="2" applyFont="1" applyFill="1" applyBorder="1" applyAlignment="1">
      <alignment horizontal="right"/>
    </xf>
    <xf numFmtId="0" fontId="8" fillId="5" borderId="0" xfId="0" applyFont="1" applyFill="1" applyAlignment="1">
      <alignment horizontal="center" vertical="center"/>
    </xf>
    <xf numFmtId="49" fontId="8" fillId="5" borderId="5" xfId="3" applyNumberFormat="1" applyFont="1" applyFill="1" applyBorder="1" applyAlignment="1">
      <alignment horizontal="center"/>
    </xf>
    <xf numFmtId="172" fontId="8" fillId="4" borderId="20" xfId="0" applyNumberFormat="1" applyFont="1" applyFill="1" applyBorder="1"/>
    <xf numFmtId="172" fontId="8" fillId="4" borderId="21" xfId="0" applyNumberFormat="1" applyFont="1" applyFill="1" applyBorder="1"/>
    <xf numFmtId="172" fontId="8" fillId="4" borderId="22" xfId="0" applyNumberFormat="1" applyFont="1" applyFill="1" applyBorder="1"/>
    <xf numFmtId="0" fontId="29" fillId="4" borderId="48" xfId="0" applyFont="1" applyFill="1" applyBorder="1"/>
    <xf numFmtId="0" fontId="8" fillId="6" borderId="0" xfId="0" applyFont="1" applyFill="1" applyAlignment="1">
      <alignment horizontal="center" vertical="center" wrapText="1"/>
    </xf>
    <xf numFmtId="165" fontId="5" fillId="8" borderId="1" xfId="2" applyNumberFormat="1" applyFont="1" applyFill="1" applyBorder="1" applyAlignment="1">
      <alignment horizontal="center"/>
    </xf>
    <xf numFmtId="165" fontId="5" fillId="8" borderId="11" xfId="2" applyNumberFormat="1" applyFont="1" applyFill="1" applyBorder="1" applyAlignment="1">
      <alignment horizontal="center"/>
    </xf>
    <xf numFmtId="165" fontId="5" fillId="8" borderId="0" xfId="2" applyNumberFormat="1" applyFont="1" applyFill="1" applyBorder="1" applyAlignment="1">
      <alignment horizontal="center"/>
    </xf>
    <xf numFmtId="15" fontId="8" fillId="6" borderId="0" xfId="0" applyNumberFormat="1" applyFont="1" applyFill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5" xfId="0" applyFont="1" applyBorder="1" applyAlignment="1">
      <alignment horizontal="center" vertical="top"/>
    </xf>
    <xf numFmtId="0" fontId="2" fillId="9" borderId="1" xfId="2" applyFill="1" applyBorder="1" applyAlignment="1">
      <alignment horizontal="left"/>
    </xf>
    <xf numFmtId="0" fontId="28" fillId="9" borderId="1" xfId="0" applyFon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0" fontId="5" fillId="8" borderId="8" xfId="2" applyFont="1" applyFill="1" applyBorder="1" applyAlignment="1">
      <alignment horizontal="center"/>
    </xf>
    <xf numFmtId="0" fontId="5" fillId="8" borderId="2" xfId="2" applyFont="1" applyFill="1" applyBorder="1" applyAlignment="1">
      <alignment horizontal="center"/>
    </xf>
    <xf numFmtId="165" fontId="2" fillId="10" borderId="37" xfId="2" applyNumberFormat="1" applyFill="1" applyBorder="1" applyAlignment="1">
      <alignment horizontal="center"/>
    </xf>
    <xf numFmtId="165" fontId="2" fillId="10" borderId="1" xfId="2" applyNumberFormat="1" applyFill="1" applyBorder="1" applyAlignment="1">
      <alignment horizontal="center"/>
    </xf>
    <xf numFmtId="165" fontId="2" fillId="10" borderId="2" xfId="2" applyNumberFormat="1" applyFill="1" applyBorder="1" applyAlignment="1">
      <alignment horizontal="center"/>
    </xf>
    <xf numFmtId="165" fontId="2" fillId="10" borderId="6" xfId="2" applyNumberFormat="1" applyFill="1" applyBorder="1" applyAlignment="1">
      <alignment horizontal="center"/>
    </xf>
    <xf numFmtId="165" fontId="2" fillId="10" borderId="11" xfId="2" applyNumberFormat="1" applyFill="1" applyBorder="1" applyAlignment="1">
      <alignment horizontal="center"/>
    </xf>
    <xf numFmtId="165" fontId="2" fillId="10" borderId="50" xfId="2" applyNumberFormat="1" applyFill="1" applyBorder="1" applyAlignment="1">
      <alignment horizontal="center"/>
    </xf>
    <xf numFmtId="0" fontId="2" fillId="9" borderId="8" xfId="2" applyFill="1" applyBorder="1" applyAlignment="1">
      <alignment horizontal="left"/>
    </xf>
    <xf numFmtId="0" fontId="2" fillId="9" borderId="2" xfId="2" applyFill="1" applyBorder="1" applyAlignment="1">
      <alignment horizontal="left"/>
    </xf>
    <xf numFmtId="0" fontId="20" fillId="8" borderId="27" xfId="0" applyFont="1" applyFill="1" applyBorder="1" applyAlignment="1" applyProtection="1">
      <alignment horizontal="left" vertical="top" wrapText="1"/>
      <protection locked="0"/>
    </xf>
    <xf numFmtId="0" fontId="20" fillId="8" borderId="34" xfId="0" applyFont="1" applyFill="1" applyBorder="1" applyAlignment="1" applyProtection="1">
      <alignment horizontal="left" vertical="top" wrapText="1"/>
      <protection locked="0"/>
    </xf>
    <xf numFmtId="0" fontId="20" fillId="8" borderId="42" xfId="0" applyFont="1" applyFill="1" applyBorder="1" applyAlignment="1" applyProtection="1">
      <alignment horizontal="left" vertical="top" wrapText="1"/>
      <protection locked="0"/>
    </xf>
    <xf numFmtId="0" fontId="19" fillId="14" borderId="24" xfId="0" applyFont="1" applyFill="1" applyBorder="1" applyAlignment="1" applyProtection="1">
      <alignment horizontal="left" vertical="center" wrapText="1"/>
      <protection locked="0"/>
    </xf>
    <xf numFmtId="0" fontId="0" fillId="14" borderId="27" xfId="0" applyFill="1" applyBorder="1" applyAlignment="1" applyProtection="1">
      <alignment horizontal="left" vertical="center" wrapText="1"/>
      <protection locked="0"/>
    </xf>
    <xf numFmtId="0" fontId="20" fillId="8" borderId="30" xfId="0" applyFont="1" applyFill="1" applyBorder="1" applyAlignment="1" applyProtection="1">
      <alignment horizontal="left" vertical="top" wrapText="1"/>
      <protection locked="0"/>
    </xf>
    <xf numFmtId="0" fontId="20" fillId="8" borderId="31" xfId="0" applyFont="1" applyFill="1" applyBorder="1" applyAlignment="1" applyProtection="1">
      <alignment horizontal="left" vertical="top" wrapText="1"/>
      <protection locked="0"/>
    </xf>
    <xf numFmtId="0" fontId="20" fillId="8" borderId="41" xfId="0" applyFont="1" applyFill="1" applyBorder="1" applyAlignment="1" applyProtection="1">
      <alignment horizontal="left" vertical="top" wrapText="1"/>
      <protection locked="0"/>
    </xf>
    <xf numFmtId="0" fontId="20" fillId="3" borderId="27" xfId="0" applyFont="1" applyFill="1" applyBorder="1" applyAlignment="1" applyProtection="1">
      <alignment horizontal="left" vertical="top" wrapText="1"/>
      <protection locked="0"/>
    </xf>
    <xf numFmtId="0" fontId="20" fillId="3" borderId="34" xfId="0" applyFont="1" applyFill="1" applyBorder="1" applyAlignment="1" applyProtection="1">
      <alignment horizontal="left" vertical="top" wrapText="1"/>
      <protection locked="0"/>
    </xf>
    <xf numFmtId="0" fontId="20" fillId="3" borderId="42" xfId="0" applyFont="1" applyFill="1" applyBorder="1" applyAlignment="1" applyProtection="1">
      <alignment horizontal="left" vertical="top" wrapText="1"/>
      <protection locked="0"/>
    </xf>
    <xf numFmtId="0" fontId="19" fillId="14" borderId="38" xfId="0" applyFont="1" applyFill="1" applyBorder="1" applyAlignment="1">
      <alignment horizontal="left" vertical="top" wrapText="1"/>
    </xf>
  </cellXfs>
  <cellStyles count="20">
    <cellStyle name="Comma 12" xfId="16" xr:uid="{DBCEFA04-281D-4545-AF79-0154FD095289}"/>
    <cellStyle name="Currency" xfId="1" builtinId="4"/>
    <cellStyle name="dms_1" xfId="14" xr:uid="{B9D78A2B-A764-4A38-86D2-DDB829DDCD8D}"/>
    <cellStyle name="formula_driven" xfId="3" xr:uid="{CA7558A8-AB1E-4B23-9B7E-72D53A0107C4}"/>
    <cellStyle name="InputCellText" xfId="13" xr:uid="{B2E4414E-EF56-408B-A575-B38BC4C6D147}"/>
    <cellStyle name="Normal" xfId="0" builtinId="0"/>
    <cellStyle name="Normal 10" xfId="6" xr:uid="{99103D06-8D3E-4EE7-91A7-60AD842BD584}"/>
    <cellStyle name="Normal 114" xfId="10" xr:uid="{C0DD1714-E221-4029-A8A3-F87EE170471D}"/>
    <cellStyle name="Normal 13" xfId="8" xr:uid="{1F8914E1-81C4-4DD2-A38B-3B7F01CC4ABF}"/>
    <cellStyle name="Normal 13 2" xfId="11" xr:uid="{837FE12B-1025-46FE-8C46-7BB60ADB8A76}"/>
    <cellStyle name="Normal 2 2 2" xfId="7" xr:uid="{6B9E2F76-A0B0-4A94-B6F1-FA54BDA60E58}"/>
    <cellStyle name="Normal 2 4" xfId="18" xr:uid="{8726553C-A933-4CC5-B0FE-42E14991E719}"/>
    <cellStyle name="Normal 35" xfId="12" xr:uid="{56D96C20-6A49-4EA3-B822-7EC74D020DA8}"/>
    <cellStyle name="Normal 4" xfId="9" xr:uid="{70F663E0-787B-4E19-B996-D4168C652C4C}"/>
    <cellStyle name="Normal 4 2 4" xfId="19" xr:uid="{4B18B2F6-0BAF-42EA-BAA5-51E95788A541}"/>
    <cellStyle name="Percent" xfId="5" builtinId="5"/>
    <cellStyle name="Response_cell" xfId="4" xr:uid="{FB708E5A-073F-428D-A5D9-453B85938FCF}"/>
    <cellStyle name="Table_header" xfId="2" xr:uid="{0CB29527-7026-45DA-8B74-DB7AB8D21468}"/>
    <cellStyle name="TableLvl2" xfId="17" xr:uid="{FDCC0383-7820-4D2F-8C36-E79767EB6F0E}"/>
    <cellStyle name="TableLvl3" xfId="15" xr:uid="{6FBC8362-2CC4-48B7-817C-1E5245BF474A}"/>
  </cellStyles>
  <dxfs count="0"/>
  <tableStyles count="0" defaultTableStyle="TableStyleMedium2" defaultPivotStyle="PivotStyleLight16"/>
  <colors>
    <mruColors>
      <color rgb="FFD6FAD6"/>
      <color rgb="FFFFDED1"/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44C5F-0331-4EE0-A71A-8F58A0A8FA11}">
  <sheetPr>
    <tabColor theme="1" tint="0.249977111117893"/>
  </sheetPr>
  <dimension ref="A1:XFD18"/>
  <sheetViews>
    <sheetView showGridLines="0" tabSelected="1" zoomScale="110" zoomScaleNormal="110" workbookViewId="0">
      <selection activeCell="C8" sqref="C8"/>
    </sheetView>
  </sheetViews>
  <sheetFormatPr defaultRowHeight="15" x14ac:dyDescent="0.25"/>
  <cols>
    <col min="2" max="2" width="38.85546875" customWidth="1"/>
    <col min="3" max="3" width="28.85546875" customWidth="1"/>
    <col min="6" max="10" width="13" customWidth="1"/>
    <col min="16384" max="16384" width="13.85546875" bestFit="1" customWidth="1"/>
  </cols>
  <sheetData>
    <row r="1" spans="1:11 16384:16384" ht="15.75" thickBot="1" x14ac:dyDescent="0.3">
      <c r="XFD1" t="s">
        <v>0</v>
      </c>
    </row>
    <row r="2" spans="1:11 16384:16384" ht="24" thickBot="1" x14ac:dyDescent="0.4">
      <c r="A2" s="23"/>
      <c r="B2" s="51" t="s">
        <v>1</v>
      </c>
      <c r="C2" s="52"/>
      <c r="D2" s="31"/>
      <c r="F2" s="249" t="s">
        <v>2</v>
      </c>
      <c r="G2" s="250"/>
      <c r="H2" s="250"/>
      <c r="I2" s="250"/>
      <c r="J2" s="251"/>
      <c r="XFD2" t="s">
        <v>3</v>
      </c>
    </row>
    <row r="3" spans="1:11 16384:16384" ht="15.75" thickBot="1" x14ac:dyDescent="0.3">
      <c r="B3" s="53"/>
      <c r="D3" s="17"/>
      <c r="F3" s="240" t="str">
        <f>C9</f>
        <v>2026-27</v>
      </c>
      <c r="G3" s="241" t="str">
        <f>IF($F$3="","",LEFT(F3,4)+1&amp;"-"&amp;MID(F3,3,2)+2)</f>
        <v>2027-28</v>
      </c>
      <c r="H3" s="241" t="str">
        <f>IF($F$3="","",LEFT(G3,4)+1&amp;"-"&amp;MID(G3,3,2)+2)</f>
        <v>2028-29</v>
      </c>
      <c r="I3" s="241" t="str">
        <f>IF($F$3="","",LEFT(H3,4)+1&amp;"-"&amp;MID(H3,3,2)+2)</f>
        <v>2029-30</v>
      </c>
      <c r="J3" s="242" t="str">
        <f>IF($F$3="","",LEFT(I3,4)+1&amp;"-"&amp;MID(I3,3,2)+2)</f>
        <v>2030-31</v>
      </c>
      <c r="XFD3" t="s">
        <v>4</v>
      </c>
    </row>
    <row r="4" spans="1:11 16384:16384" x14ac:dyDescent="0.25">
      <c r="B4" s="54" t="s">
        <v>5</v>
      </c>
      <c r="C4" s="244" t="s">
        <v>6</v>
      </c>
      <c r="D4" s="17"/>
      <c r="F4" s="223" t="str">
        <f>LEFT(C9,4)</f>
        <v>2026</v>
      </c>
      <c r="G4" s="223">
        <f>F4+1</f>
        <v>2027</v>
      </c>
      <c r="H4" s="223">
        <f t="shared" ref="H4:K4" si="0">G4+1</f>
        <v>2028</v>
      </c>
      <c r="I4" s="223">
        <f t="shared" si="0"/>
        <v>2029</v>
      </c>
      <c r="J4" s="223">
        <f t="shared" si="0"/>
        <v>2030</v>
      </c>
      <c r="K4" s="223">
        <f t="shared" si="0"/>
        <v>2031</v>
      </c>
      <c r="XFD4" t="s">
        <v>7</v>
      </c>
    </row>
    <row r="5" spans="1:11 16384:16384" x14ac:dyDescent="0.25">
      <c r="B5" s="54" t="s">
        <v>8</v>
      </c>
      <c r="C5" s="24" t="s">
        <v>9</v>
      </c>
      <c r="D5" s="17"/>
      <c r="F5" s="224">
        <f>DATE(F4,6,30)</f>
        <v>46203</v>
      </c>
      <c r="G5" s="225"/>
      <c r="H5" s="225"/>
      <c r="I5" s="225"/>
      <c r="J5" s="225"/>
      <c r="K5" s="225"/>
      <c r="XFD5" t="s">
        <v>10</v>
      </c>
    </row>
    <row r="6" spans="1:11 16384:16384" x14ac:dyDescent="0.25">
      <c r="B6" s="54" t="s">
        <v>11</v>
      </c>
      <c r="C6" s="24">
        <v>70250995390</v>
      </c>
      <c r="D6" s="17"/>
      <c r="XFD6" t="s">
        <v>12</v>
      </c>
    </row>
    <row r="7" spans="1:11 16384:16384" x14ac:dyDescent="0.25">
      <c r="B7" s="54" t="s">
        <v>13</v>
      </c>
      <c r="C7" s="248">
        <v>45862</v>
      </c>
      <c r="D7" s="17"/>
      <c r="F7" s="252" t="s">
        <v>14</v>
      </c>
      <c r="G7" s="252"/>
      <c r="H7" s="252"/>
      <c r="I7" s="252"/>
      <c r="J7" s="252"/>
      <c r="XFD7" t="s">
        <v>15</v>
      </c>
    </row>
    <row r="8" spans="1:11 16384:16384" ht="15.75" thickBot="1" x14ac:dyDescent="0.3">
      <c r="B8" s="54" t="s">
        <v>16</v>
      </c>
      <c r="C8" s="24" t="s">
        <v>17</v>
      </c>
      <c r="D8" s="17"/>
      <c r="F8" s="243" t="str">
        <f>IF($J$8="","",LEFT(G8,4)-1&amp;"-"&amp;RIGHT(G8,2)-1)</f>
        <v>2021-22</v>
      </c>
      <c r="G8" s="243" t="str">
        <f>IF($J$8="","",LEFT(H8,4)-1&amp;"-"&amp;RIGHT(H8,2)-1)</f>
        <v>2022-23</v>
      </c>
      <c r="H8" s="243" t="str">
        <f>IF($J$8="","",LEFT(I8,4)-1&amp;"-"&amp;RIGHT(I8,2)-1)</f>
        <v>2023-24</v>
      </c>
      <c r="I8" s="243" t="str">
        <f>IF($J$8="","",LEFT(J8,4)-1&amp;"-"&amp;RIGHT(J8,2)-1)</f>
        <v>2024-25</v>
      </c>
      <c r="J8" s="243" t="str">
        <f>IF($C$9="","",LEFT(C9,4)-1&amp;"-"&amp;RIGHT(C9,2)-1)</f>
        <v>2025-26</v>
      </c>
      <c r="XFD8" t="s">
        <v>18</v>
      </c>
    </row>
    <row r="9" spans="1:11 16384:16384" x14ac:dyDescent="0.25">
      <c r="B9" s="54" t="s">
        <v>19</v>
      </c>
      <c r="C9" s="238" t="s">
        <v>10</v>
      </c>
      <c r="D9" s="17"/>
      <c r="XFD9" t="s">
        <v>20</v>
      </c>
    </row>
    <row r="10" spans="1:11 16384:16384" x14ac:dyDescent="0.25">
      <c r="B10" s="37" t="s">
        <v>21</v>
      </c>
      <c r="C10" s="239" t="s">
        <v>22</v>
      </c>
      <c r="D10" s="55"/>
    </row>
    <row r="11" spans="1:11 16384:16384" x14ac:dyDescent="0.25">
      <c r="B11" s="53"/>
      <c r="D11" s="17"/>
    </row>
    <row r="12" spans="1:11 16384:16384" x14ac:dyDescent="0.25">
      <c r="B12" s="53"/>
      <c r="D12" s="17"/>
    </row>
    <row r="13" spans="1:11 16384:16384" x14ac:dyDescent="0.25">
      <c r="B13" s="20" t="s">
        <v>23</v>
      </c>
      <c r="D13" s="17"/>
    </row>
    <row r="14" spans="1:11 16384:16384" x14ac:dyDescent="0.25">
      <c r="B14" s="21" t="s">
        <v>24</v>
      </c>
      <c r="D14" s="17"/>
    </row>
    <row r="15" spans="1:11 16384:16384" x14ac:dyDescent="0.25">
      <c r="B15" s="53"/>
      <c r="D15" s="17"/>
    </row>
    <row r="16" spans="1:11 16384:16384" x14ac:dyDescent="0.25">
      <c r="B16" s="53"/>
      <c r="D16" s="17"/>
    </row>
    <row r="17" spans="2:4" x14ac:dyDescent="0.25">
      <c r="B17" s="53"/>
      <c r="D17" s="17"/>
    </row>
    <row r="18" spans="2:4" x14ac:dyDescent="0.25">
      <c r="B18" s="56"/>
      <c r="C18" s="57"/>
      <c r="D18" s="34"/>
    </row>
  </sheetData>
  <mergeCells count="2">
    <mergeCell ref="F2:J2"/>
    <mergeCell ref="F7:J7"/>
  </mergeCells>
  <phoneticPr fontId="26" type="noConversion"/>
  <dataValidations xWindow="481" yWindow="427" count="4">
    <dataValidation type="list" allowBlank="1" showInputMessage="1" showErrorMessage="1" sqref="C8" xr:uid="{C5878E4C-1DB0-4930-A53B-2FDD74CF56C5}">
      <formula1>"Yes, No"</formula1>
    </dataValidation>
    <dataValidation type="whole" errorStyle="warning" allowBlank="1" showInputMessage="1" showErrorMessage="1" errorTitle="ABN Format Error" error="The ABN needs to be 11 digits long." promptTitle="ABN" prompt="Please enter the 11 digit ABN associated with the business submitting the proposal." sqref="C6" xr:uid="{95DECEE1-B8EC-49F6-B4E9-51D6332C471B}">
      <formula1>0</formula1>
      <formula2>99999999999</formula2>
    </dataValidation>
    <dataValidation type="date" allowBlank="1" showInputMessage="1" showErrorMessage="1" promptTitle="Date submitted" prompt="Please record the date this proposal is to be submitted to the AER." sqref="C7" xr:uid="{619648DE-CEAB-44D0-8367-A8938D38F966}">
      <formula1>44743</formula1>
      <formula2>46965</formula2>
    </dataValidation>
    <dataValidation type="list" allowBlank="1" showInputMessage="1" showErrorMessage="1" sqref="C9" xr:uid="{1204723C-00D5-4EBE-B0EC-47C61FE986E6}">
      <formula1>$XFD$2:$XFD$9</formula1>
    </dataValidation>
  </dataValidations>
  <pageMargins left="0.7" right="0.7" top="0.75" bottom="0.75" header="0.3" footer="0.3"/>
  <pageSetup paperSize="9" orientation="portrait" r:id="rId1"/>
  <headerFooter>
    <oddFooter>&amp;L_x000D_&amp;1#&amp;"Calibri"&amp;10&amp;K000000 Official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B650F-3D42-478E-8978-5F66DCB924E2}">
  <sheetPr>
    <tabColor theme="5" tint="-0.249977111117893"/>
  </sheetPr>
  <dimension ref="B2:E249"/>
  <sheetViews>
    <sheetView showGridLines="0" zoomScale="80" zoomScaleNormal="80" workbookViewId="0"/>
  </sheetViews>
  <sheetFormatPr defaultRowHeight="15" x14ac:dyDescent="0.25"/>
  <cols>
    <col min="3" max="3" width="11.5703125" customWidth="1"/>
    <col min="4" max="4" width="38.42578125" customWidth="1"/>
    <col min="5" max="5" width="46" customWidth="1"/>
  </cols>
  <sheetData>
    <row r="2" spans="2:5" ht="15.75" thickBot="1" x14ac:dyDescent="0.3"/>
    <row r="3" spans="2:5" ht="19.5" thickBot="1" x14ac:dyDescent="0.3">
      <c r="B3" s="104"/>
      <c r="C3" s="206" t="s">
        <v>101</v>
      </c>
      <c r="D3" s="207"/>
      <c r="E3" s="208"/>
    </row>
    <row r="4" spans="2:5" ht="26.1" customHeight="1" x14ac:dyDescent="0.25">
      <c r="B4" s="104"/>
      <c r="C4" s="269"/>
      <c r="D4" s="209" t="s">
        <v>102</v>
      </c>
      <c r="E4" s="210" t="s">
        <v>103</v>
      </c>
    </row>
    <row r="5" spans="2:5" ht="68.45" customHeight="1" thickBot="1" x14ac:dyDescent="0.3">
      <c r="B5" s="104"/>
      <c r="C5" s="270"/>
      <c r="D5" s="211" t="s">
        <v>104</v>
      </c>
      <c r="E5" s="212" t="s">
        <v>105</v>
      </c>
    </row>
    <row r="6" spans="2:5" x14ac:dyDescent="0.25">
      <c r="B6" s="106"/>
      <c r="C6" s="271" t="s">
        <v>106</v>
      </c>
      <c r="D6" s="272"/>
      <c r="E6" s="273"/>
    </row>
    <row r="7" spans="2:5" x14ac:dyDescent="0.25">
      <c r="B7" s="106"/>
      <c r="C7" s="184"/>
      <c r="D7" s="185"/>
      <c r="E7" s="185"/>
    </row>
    <row r="8" spans="2:5" x14ac:dyDescent="0.25">
      <c r="B8" s="106"/>
      <c r="C8" s="184"/>
      <c r="D8" s="185"/>
      <c r="E8" s="185"/>
    </row>
    <row r="9" spans="2:5" x14ac:dyDescent="0.25">
      <c r="B9" s="106"/>
      <c r="C9" s="184"/>
      <c r="D9" s="185"/>
      <c r="E9" s="185"/>
    </row>
    <row r="10" spans="2:5" x14ac:dyDescent="0.25">
      <c r="B10" s="106"/>
      <c r="C10" s="266" t="s">
        <v>107</v>
      </c>
      <c r="D10" s="267"/>
      <c r="E10" s="268"/>
    </row>
    <row r="11" spans="2:5" x14ac:dyDescent="0.25">
      <c r="B11" s="106"/>
      <c r="C11" s="184"/>
      <c r="D11" s="185"/>
      <c r="E11" s="185"/>
    </row>
    <row r="12" spans="2:5" x14ac:dyDescent="0.25">
      <c r="B12" s="106"/>
      <c r="C12" s="184"/>
      <c r="D12" s="185"/>
      <c r="E12" s="185"/>
    </row>
    <row r="13" spans="2:5" x14ac:dyDescent="0.25">
      <c r="B13" s="106"/>
      <c r="C13" s="184"/>
      <c r="D13" s="185"/>
      <c r="E13" s="185"/>
    </row>
    <row r="14" spans="2:5" x14ac:dyDescent="0.25">
      <c r="B14" s="106"/>
      <c r="C14" s="184"/>
      <c r="D14" s="185"/>
      <c r="E14" s="185"/>
    </row>
    <row r="15" spans="2:5" x14ac:dyDescent="0.25">
      <c r="B15" s="106"/>
      <c r="C15" s="184"/>
      <c r="D15" s="185"/>
      <c r="E15" s="185"/>
    </row>
    <row r="16" spans="2:5" x14ac:dyDescent="0.25">
      <c r="B16" s="106"/>
      <c r="C16" s="184"/>
      <c r="D16" s="185"/>
      <c r="E16" s="185"/>
    </row>
    <row r="17" spans="2:5" x14ac:dyDescent="0.25">
      <c r="B17" s="106"/>
      <c r="C17" s="184"/>
      <c r="D17" s="185"/>
      <c r="E17" s="185"/>
    </row>
    <row r="18" spans="2:5" x14ac:dyDescent="0.25">
      <c r="B18" s="106"/>
      <c r="C18" s="184"/>
      <c r="D18" s="185"/>
      <c r="E18" s="185"/>
    </row>
    <row r="19" spans="2:5" x14ac:dyDescent="0.25">
      <c r="B19" s="106"/>
      <c r="C19" s="184"/>
      <c r="D19" s="185"/>
      <c r="E19" s="185"/>
    </row>
    <row r="20" spans="2:5" x14ac:dyDescent="0.25">
      <c r="B20" s="106"/>
      <c r="C20" s="184"/>
      <c r="D20" s="185"/>
      <c r="E20" s="185"/>
    </row>
    <row r="21" spans="2:5" x14ac:dyDescent="0.25">
      <c r="B21" s="106"/>
      <c r="C21" s="184"/>
      <c r="D21" s="185"/>
      <c r="E21" s="185"/>
    </row>
    <row r="22" spans="2:5" x14ac:dyDescent="0.25">
      <c r="B22" s="106"/>
      <c r="C22" s="184"/>
      <c r="D22" s="185"/>
      <c r="E22" s="185"/>
    </row>
    <row r="23" spans="2:5" x14ac:dyDescent="0.25">
      <c r="B23" s="106"/>
      <c r="C23" s="184"/>
      <c r="D23" s="185"/>
      <c r="E23" s="185"/>
    </row>
    <row r="24" spans="2:5" x14ac:dyDescent="0.25">
      <c r="B24" s="106"/>
      <c r="C24" s="184"/>
      <c r="D24" s="185"/>
      <c r="E24" s="185"/>
    </row>
    <row r="25" spans="2:5" x14ac:dyDescent="0.25">
      <c r="B25" s="106"/>
      <c r="C25" s="184"/>
      <c r="D25" s="185"/>
      <c r="E25" s="185"/>
    </row>
    <row r="26" spans="2:5" x14ac:dyDescent="0.25">
      <c r="B26" s="106"/>
      <c r="C26" s="184"/>
      <c r="D26" s="185"/>
      <c r="E26" s="185"/>
    </row>
    <row r="27" spans="2:5" x14ac:dyDescent="0.25">
      <c r="B27" s="106"/>
      <c r="C27" s="184"/>
      <c r="D27" s="185"/>
      <c r="E27" s="185"/>
    </row>
    <row r="28" spans="2:5" x14ac:dyDescent="0.25">
      <c r="B28" s="106"/>
      <c r="C28" s="266" t="s">
        <v>108</v>
      </c>
      <c r="D28" s="267"/>
      <c r="E28" s="268"/>
    </row>
    <row r="29" spans="2:5" x14ac:dyDescent="0.25">
      <c r="B29" s="106"/>
      <c r="C29" s="184"/>
      <c r="D29" s="185"/>
      <c r="E29" s="185"/>
    </row>
    <row r="30" spans="2:5" x14ac:dyDescent="0.25">
      <c r="B30" s="106"/>
      <c r="C30" s="184"/>
      <c r="D30" s="185"/>
      <c r="E30" s="185"/>
    </row>
    <row r="31" spans="2:5" x14ac:dyDescent="0.25">
      <c r="B31" s="106"/>
      <c r="C31" s="184"/>
      <c r="D31" s="185"/>
      <c r="E31" s="185"/>
    </row>
    <row r="32" spans="2:5" x14ac:dyDescent="0.25">
      <c r="B32" s="106"/>
      <c r="C32" s="266" t="s">
        <v>109</v>
      </c>
      <c r="D32" s="267"/>
      <c r="E32" s="268"/>
    </row>
    <row r="33" spans="2:5" x14ac:dyDescent="0.25">
      <c r="B33" s="106"/>
      <c r="C33" s="274" t="s">
        <v>110</v>
      </c>
      <c r="D33" s="275"/>
      <c r="E33" s="276"/>
    </row>
    <row r="34" spans="2:5" x14ac:dyDescent="0.25">
      <c r="B34" s="106"/>
      <c r="C34" s="184"/>
      <c r="D34" s="185"/>
      <c r="E34" s="185"/>
    </row>
    <row r="35" spans="2:5" x14ac:dyDescent="0.25">
      <c r="B35" s="106"/>
      <c r="C35" s="184"/>
      <c r="D35" s="185"/>
      <c r="E35" s="185"/>
    </row>
    <row r="36" spans="2:5" x14ac:dyDescent="0.25">
      <c r="B36" s="106"/>
      <c r="C36" s="274" t="s">
        <v>111</v>
      </c>
      <c r="D36" s="275"/>
      <c r="E36" s="276"/>
    </row>
    <row r="37" spans="2:5" x14ac:dyDescent="0.25">
      <c r="B37" s="106"/>
      <c r="C37" s="184"/>
      <c r="D37" s="185"/>
      <c r="E37" s="185"/>
    </row>
    <row r="38" spans="2:5" x14ac:dyDescent="0.25">
      <c r="B38" s="106"/>
      <c r="C38" s="184"/>
      <c r="D38" s="185"/>
      <c r="E38" s="185"/>
    </row>
    <row r="39" spans="2:5" x14ac:dyDescent="0.25">
      <c r="B39" s="106"/>
      <c r="C39" s="184"/>
      <c r="D39" s="185"/>
      <c r="E39" s="185"/>
    </row>
    <row r="40" spans="2:5" x14ac:dyDescent="0.25">
      <c r="B40" s="106"/>
      <c r="C40" s="184"/>
      <c r="D40" s="185"/>
      <c r="E40" s="185"/>
    </row>
    <row r="41" spans="2:5" x14ac:dyDescent="0.25">
      <c r="B41" s="106"/>
      <c r="C41" s="274" t="s">
        <v>112</v>
      </c>
      <c r="D41" s="275"/>
      <c r="E41" s="276"/>
    </row>
    <row r="42" spans="2:5" x14ac:dyDescent="0.25">
      <c r="B42" s="106"/>
      <c r="C42" s="184"/>
      <c r="D42" s="185"/>
      <c r="E42" s="185"/>
    </row>
    <row r="43" spans="2:5" x14ac:dyDescent="0.25">
      <c r="B43" s="106"/>
      <c r="C43" s="184"/>
      <c r="D43" s="185"/>
      <c r="E43" s="185"/>
    </row>
    <row r="44" spans="2:5" x14ac:dyDescent="0.25">
      <c r="B44" s="106"/>
      <c r="C44" s="184"/>
      <c r="D44" s="185"/>
      <c r="E44" s="185"/>
    </row>
    <row r="45" spans="2:5" x14ac:dyDescent="0.25">
      <c r="B45" s="106"/>
      <c r="C45" s="184"/>
      <c r="D45" s="185"/>
      <c r="E45" s="185"/>
    </row>
    <row r="46" spans="2:5" x14ac:dyDescent="0.25">
      <c r="B46" s="106"/>
      <c r="C46" s="184"/>
      <c r="D46" s="185"/>
      <c r="E46" s="185"/>
    </row>
    <row r="47" spans="2:5" x14ac:dyDescent="0.25">
      <c r="B47" s="106"/>
      <c r="C47" s="184"/>
      <c r="D47" s="185"/>
      <c r="E47" s="185"/>
    </row>
    <row r="48" spans="2:5" x14ac:dyDescent="0.25">
      <c r="B48" s="106"/>
      <c r="C48" s="184"/>
      <c r="D48" s="185"/>
      <c r="E48" s="185"/>
    </row>
    <row r="49" spans="2:5" x14ac:dyDescent="0.25">
      <c r="B49" s="106"/>
      <c r="C49" s="184"/>
      <c r="D49" s="185"/>
      <c r="E49" s="185"/>
    </row>
    <row r="50" spans="2:5" x14ac:dyDescent="0.25">
      <c r="B50" s="106"/>
      <c r="C50" s="184"/>
      <c r="D50" s="185"/>
      <c r="E50" s="185"/>
    </row>
    <row r="51" spans="2:5" x14ac:dyDescent="0.25">
      <c r="B51" s="106"/>
      <c r="C51" s="184"/>
      <c r="D51" s="185"/>
      <c r="E51" s="185"/>
    </row>
    <row r="52" spans="2:5" x14ac:dyDescent="0.25">
      <c r="B52" s="106"/>
      <c r="C52" s="184"/>
      <c r="D52" s="185"/>
      <c r="E52" s="185"/>
    </row>
    <row r="53" spans="2:5" x14ac:dyDescent="0.25">
      <c r="B53" s="106"/>
      <c r="C53" s="184"/>
      <c r="D53" s="185"/>
      <c r="E53" s="185"/>
    </row>
    <row r="54" spans="2:5" x14ac:dyDescent="0.25">
      <c r="B54" s="106"/>
      <c r="C54" s="184"/>
      <c r="D54" s="185"/>
      <c r="E54" s="185"/>
    </row>
    <row r="55" spans="2:5" x14ac:dyDescent="0.25">
      <c r="B55" s="106"/>
      <c r="C55" s="184"/>
      <c r="D55" s="185"/>
      <c r="E55" s="185"/>
    </row>
    <row r="56" spans="2:5" x14ac:dyDescent="0.25">
      <c r="B56" s="106"/>
      <c r="C56" s="184"/>
      <c r="D56" s="185"/>
      <c r="E56" s="185"/>
    </row>
    <row r="57" spans="2:5" x14ac:dyDescent="0.25">
      <c r="B57" s="106"/>
      <c r="C57" s="184"/>
      <c r="D57" s="185"/>
      <c r="E57" s="185"/>
    </row>
    <row r="58" spans="2:5" x14ac:dyDescent="0.25">
      <c r="B58" s="106"/>
      <c r="C58" s="184"/>
      <c r="D58" s="185"/>
      <c r="E58" s="185"/>
    </row>
    <row r="59" spans="2:5" x14ac:dyDescent="0.25">
      <c r="B59" s="106"/>
      <c r="C59" s="184"/>
      <c r="D59" s="185"/>
      <c r="E59" s="185"/>
    </row>
    <row r="60" spans="2:5" x14ac:dyDescent="0.25">
      <c r="B60" s="106"/>
      <c r="C60" s="184"/>
      <c r="D60" s="185"/>
      <c r="E60" s="185"/>
    </row>
    <row r="61" spans="2:5" x14ac:dyDescent="0.25">
      <c r="B61" s="106"/>
      <c r="C61" s="184"/>
      <c r="D61" s="185"/>
      <c r="E61" s="185"/>
    </row>
    <row r="62" spans="2:5" x14ac:dyDescent="0.25">
      <c r="B62" s="106"/>
      <c r="C62" s="184"/>
      <c r="D62" s="185"/>
      <c r="E62" s="185"/>
    </row>
    <row r="63" spans="2:5" x14ac:dyDescent="0.25">
      <c r="B63" s="106"/>
      <c r="C63" s="184"/>
      <c r="D63" s="185"/>
      <c r="E63" s="185"/>
    </row>
    <row r="64" spans="2:5" x14ac:dyDescent="0.25">
      <c r="B64" s="106"/>
      <c r="C64" s="184"/>
      <c r="D64" s="185"/>
      <c r="E64" s="185"/>
    </row>
    <row r="65" spans="2:5" x14ac:dyDescent="0.25">
      <c r="B65" s="106"/>
      <c r="C65" s="266" t="s">
        <v>113</v>
      </c>
      <c r="D65" s="267"/>
      <c r="E65" s="268"/>
    </row>
    <row r="66" spans="2:5" x14ac:dyDescent="0.25">
      <c r="B66" s="106"/>
      <c r="C66" s="186"/>
      <c r="D66" s="185"/>
      <c r="E66" s="185"/>
    </row>
    <row r="67" spans="2:5" x14ac:dyDescent="0.25">
      <c r="B67" s="106"/>
      <c r="C67" s="186"/>
      <c r="D67" s="185"/>
      <c r="E67" s="185"/>
    </row>
    <row r="68" spans="2:5" x14ac:dyDescent="0.25">
      <c r="B68" s="106"/>
      <c r="C68" s="186"/>
      <c r="D68" s="185"/>
      <c r="E68" s="185"/>
    </row>
    <row r="69" spans="2:5" x14ac:dyDescent="0.25">
      <c r="B69" s="106"/>
      <c r="C69" s="186"/>
      <c r="D69" s="185"/>
      <c r="E69" s="185"/>
    </row>
    <row r="70" spans="2:5" x14ac:dyDescent="0.25">
      <c r="B70" s="106"/>
      <c r="C70" s="266" t="s">
        <v>114</v>
      </c>
      <c r="D70" s="267"/>
      <c r="E70" s="268"/>
    </row>
    <row r="71" spans="2:5" x14ac:dyDescent="0.25">
      <c r="B71" s="106"/>
      <c r="C71" s="186"/>
      <c r="D71" s="185"/>
      <c r="E71" s="185"/>
    </row>
    <row r="72" spans="2:5" x14ac:dyDescent="0.25">
      <c r="B72" s="106"/>
      <c r="C72" s="186"/>
      <c r="D72" s="185"/>
      <c r="E72" s="185"/>
    </row>
    <row r="73" spans="2:5" x14ac:dyDescent="0.25">
      <c r="B73" s="106"/>
      <c r="C73" s="186"/>
      <c r="D73" s="185"/>
      <c r="E73" s="185"/>
    </row>
    <row r="74" spans="2:5" x14ac:dyDescent="0.25">
      <c r="B74" s="106"/>
      <c r="C74" s="186"/>
      <c r="D74" s="185"/>
      <c r="E74" s="185"/>
    </row>
    <row r="75" spans="2:5" x14ac:dyDescent="0.25">
      <c r="B75" s="106"/>
      <c r="C75" s="186"/>
      <c r="D75" s="185"/>
      <c r="E75" s="185"/>
    </row>
    <row r="76" spans="2:5" x14ac:dyDescent="0.25">
      <c r="B76" s="106"/>
      <c r="C76" s="186"/>
      <c r="D76" s="185"/>
      <c r="E76" s="185"/>
    </row>
    <row r="77" spans="2:5" x14ac:dyDescent="0.25">
      <c r="B77" s="106"/>
      <c r="C77" s="186"/>
      <c r="D77" s="185"/>
      <c r="E77" s="185"/>
    </row>
    <row r="78" spans="2:5" x14ac:dyDescent="0.25">
      <c r="B78" s="106"/>
      <c r="C78" s="186"/>
      <c r="D78" s="185"/>
      <c r="E78" s="185"/>
    </row>
    <row r="79" spans="2:5" x14ac:dyDescent="0.25">
      <c r="B79" s="106"/>
      <c r="C79" s="186"/>
      <c r="D79" s="185"/>
      <c r="E79" s="185"/>
    </row>
    <row r="80" spans="2:5" x14ac:dyDescent="0.25">
      <c r="B80" s="106"/>
      <c r="C80" s="186"/>
      <c r="D80" s="185"/>
      <c r="E80" s="185"/>
    </row>
    <row r="81" spans="2:5" x14ac:dyDescent="0.25">
      <c r="B81" s="106"/>
      <c r="C81" s="186"/>
      <c r="D81" s="185"/>
      <c r="E81" s="185"/>
    </row>
    <row r="82" spans="2:5" x14ac:dyDescent="0.25">
      <c r="B82" s="106"/>
      <c r="C82" s="186"/>
      <c r="D82" s="185"/>
      <c r="E82" s="185"/>
    </row>
    <row r="83" spans="2:5" x14ac:dyDescent="0.25">
      <c r="B83" s="106"/>
      <c r="C83" s="186"/>
      <c r="D83" s="185"/>
      <c r="E83" s="185"/>
    </row>
    <row r="84" spans="2:5" x14ac:dyDescent="0.25">
      <c r="B84" s="106"/>
      <c r="C84" s="186"/>
      <c r="D84" s="185"/>
      <c r="E84" s="185"/>
    </row>
    <row r="85" spans="2:5" x14ac:dyDescent="0.25">
      <c r="B85" s="106"/>
      <c r="C85" s="186"/>
      <c r="D85" s="185"/>
      <c r="E85" s="185"/>
    </row>
    <row r="86" spans="2:5" x14ac:dyDescent="0.25">
      <c r="B86" s="106"/>
      <c r="C86" s="186"/>
      <c r="D86" s="185"/>
      <c r="E86" s="185"/>
    </row>
    <row r="87" spans="2:5" x14ac:dyDescent="0.25">
      <c r="B87" s="106"/>
      <c r="C87" s="186"/>
      <c r="D87" s="185"/>
      <c r="E87" s="185"/>
    </row>
    <row r="88" spans="2:5" x14ac:dyDescent="0.25">
      <c r="B88" s="106"/>
      <c r="C88" s="186"/>
      <c r="D88" s="185"/>
      <c r="E88" s="185"/>
    </row>
    <row r="89" spans="2:5" x14ac:dyDescent="0.25">
      <c r="B89" s="106"/>
      <c r="C89" s="186"/>
      <c r="D89" s="185"/>
      <c r="E89" s="185"/>
    </row>
    <row r="90" spans="2:5" x14ac:dyDescent="0.25">
      <c r="B90" s="106"/>
      <c r="C90" s="186"/>
      <c r="D90" s="185"/>
      <c r="E90" s="185"/>
    </row>
    <row r="91" spans="2:5" x14ac:dyDescent="0.25">
      <c r="B91" s="106"/>
      <c r="C91" s="186"/>
      <c r="D91" s="185"/>
      <c r="E91" s="185"/>
    </row>
    <row r="92" spans="2:5" x14ac:dyDescent="0.25">
      <c r="B92" s="106"/>
      <c r="C92" s="186"/>
      <c r="D92" s="185"/>
      <c r="E92" s="185"/>
    </row>
    <row r="93" spans="2:5" x14ac:dyDescent="0.25">
      <c r="B93" s="106"/>
      <c r="C93" s="186"/>
      <c r="D93" s="185"/>
      <c r="E93" s="185"/>
    </row>
    <row r="94" spans="2:5" x14ac:dyDescent="0.25">
      <c r="B94" s="106"/>
      <c r="C94" s="186"/>
      <c r="D94" s="185"/>
      <c r="E94" s="185"/>
    </row>
    <row r="95" spans="2:5" x14ac:dyDescent="0.25">
      <c r="B95" s="106"/>
      <c r="C95" s="186"/>
      <c r="D95" s="185"/>
      <c r="E95" s="185"/>
    </row>
    <row r="96" spans="2:5" x14ac:dyDescent="0.25">
      <c r="B96" s="106"/>
      <c r="C96" s="186"/>
      <c r="D96" s="185"/>
      <c r="E96" s="185"/>
    </row>
    <row r="97" spans="2:5" x14ac:dyDescent="0.25">
      <c r="B97" s="106"/>
      <c r="C97" s="186"/>
      <c r="D97" s="185"/>
      <c r="E97" s="185"/>
    </row>
    <row r="98" spans="2:5" x14ac:dyDescent="0.25">
      <c r="B98" s="106"/>
      <c r="C98" s="186"/>
      <c r="D98" s="185"/>
      <c r="E98" s="185"/>
    </row>
    <row r="99" spans="2:5" x14ac:dyDescent="0.25">
      <c r="B99" s="106"/>
      <c r="C99" s="186"/>
      <c r="D99" s="185"/>
      <c r="E99" s="185"/>
    </row>
    <row r="100" spans="2:5" x14ac:dyDescent="0.25">
      <c r="B100" s="106"/>
      <c r="C100" s="186"/>
      <c r="D100" s="185"/>
      <c r="E100" s="185"/>
    </row>
    <row r="101" spans="2:5" x14ac:dyDescent="0.25">
      <c r="B101" s="106"/>
      <c r="C101" s="186"/>
      <c r="D101" s="185"/>
      <c r="E101" s="185"/>
    </row>
    <row r="102" spans="2:5" x14ac:dyDescent="0.25">
      <c r="B102" s="106"/>
      <c r="C102" s="186"/>
      <c r="D102" s="185"/>
      <c r="E102" s="185"/>
    </row>
    <row r="103" spans="2:5" x14ac:dyDescent="0.25">
      <c r="B103" s="106"/>
      <c r="C103" s="186"/>
      <c r="D103" s="185"/>
      <c r="E103" s="185"/>
    </row>
    <row r="104" spans="2:5" x14ac:dyDescent="0.25">
      <c r="B104" s="106"/>
      <c r="C104" s="186"/>
      <c r="D104" s="185"/>
      <c r="E104" s="185"/>
    </row>
    <row r="105" spans="2:5" x14ac:dyDescent="0.25">
      <c r="B105" s="106"/>
      <c r="C105" s="186"/>
      <c r="D105" s="185"/>
      <c r="E105" s="185"/>
    </row>
    <row r="106" spans="2:5" x14ac:dyDescent="0.25">
      <c r="B106" s="106"/>
      <c r="C106" s="186"/>
      <c r="D106" s="185"/>
      <c r="E106" s="185"/>
    </row>
    <row r="107" spans="2:5" x14ac:dyDescent="0.25">
      <c r="B107" s="106"/>
      <c r="C107" s="186"/>
      <c r="D107" s="185"/>
      <c r="E107" s="185"/>
    </row>
    <row r="108" spans="2:5" x14ac:dyDescent="0.25">
      <c r="B108" s="106"/>
      <c r="C108" s="186"/>
      <c r="D108" s="185"/>
      <c r="E108" s="185"/>
    </row>
    <row r="109" spans="2:5" x14ac:dyDescent="0.25">
      <c r="B109" s="106"/>
      <c r="C109" s="186"/>
      <c r="D109" s="185"/>
      <c r="E109" s="185"/>
    </row>
    <row r="110" spans="2:5" x14ac:dyDescent="0.25">
      <c r="B110" s="106"/>
      <c r="C110" s="186"/>
      <c r="D110" s="185"/>
      <c r="E110" s="185"/>
    </row>
    <row r="111" spans="2:5" x14ac:dyDescent="0.25">
      <c r="B111" s="106"/>
      <c r="C111" s="186"/>
      <c r="D111" s="185"/>
      <c r="E111" s="185"/>
    </row>
    <row r="112" spans="2:5" x14ac:dyDescent="0.25">
      <c r="B112" s="106"/>
      <c r="C112" s="186"/>
      <c r="D112" s="185"/>
      <c r="E112" s="185"/>
    </row>
    <row r="113" spans="2:5" x14ac:dyDescent="0.25">
      <c r="B113" s="106"/>
      <c r="C113" s="186"/>
      <c r="D113" s="185"/>
      <c r="E113" s="185"/>
    </row>
    <row r="114" spans="2:5" x14ac:dyDescent="0.25">
      <c r="B114" s="106"/>
      <c r="C114" s="186"/>
      <c r="D114" s="185"/>
      <c r="E114" s="185"/>
    </row>
    <row r="115" spans="2:5" x14ac:dyDescent="0.25">
      <c r="B115" s="106"/>
      <c r="C115" s="186"/>
      <c r="D115" s="185"/>
      <c r="E115" s="185"/>
    </row>
    <row r="116" spans="2:5" x14ac:dyDescent="0.25">
      <c r="B116" s="106"/>
      <c r="C116" s="186"/>
      <c r="D116" s="185"/>
      <c r="E116" s="185"/>
    </row>
    <row r="117" spans="2:5" x14ac:dyDescent="0.25">
      <c r="B117" s="106"/>
      <c r="C117" s="186"/>
      <c r="D117" s="185"/>
      <c r="E117" s="185"/>
    </row>
    <row r="118" spans="2:5" x14ac:dyDescent="0.25">
      <c r="B118" s="106"/>
      <c r="C118" s="186"/>
      <c r="D118" s="185"/>
      <c r="E118" s="185"/>
    </row>
    <row r="119" spans="2:5" x14ac:dyDescent="0.25">
      <c r="B119" s="106"/>
      <c r="C119" s="186"/>
      <c r="D119" s="185"/>
      <c r="E119" s="185"/>
    </row>
    <row r="120" spans="2:5" x14ac:dyDescent="0.25">
      <c r="B120" s="106"/>
      <c r="C120" s="186"/>
      <c r="D120" s="185"/>
      <c r="E120" s="185"/>
    </row>
    <row r="121" spans="2:5" x14ac:dyDescent="0.25">
      <c r="B121" s="106"/>
      <c r="C121" s="186"/>
      <c r="D121" s="185"/>
      <c r="E121" s="185"/>
    </row>
    <row r="122" spans="2:5" x14ac:dyDescent="0.25">
      <c r="B122" s="106"/>
      <c r="C122" s="186"/>
      <c r="D122" s="185"/>
      <c r="E122" s="185"/>
    </row>
    <row r="123" spans="2:5" x14ac:dyDescent="0.25">
      <c r="B123" s="106"/>
      <c r="C123" s="186"/>
      <c r="D123" s="185"/>
      <c r="E123" s="185"/>
    </row>
    <row r="124" spans="2:5" x14ac:dyDescent="0.25">
      <c r="B124" s="106"/>
      <c r="C124" s="186"/>
      <c r="D124" s="185"/>
      <c r="E124" s="185"/>
    </row>
    <row r="125" spans="2:5" x14ac:dyDescent="0.25">
      <c r="B125" s="106"/>
      <c r="C125" s="186"/>
      <c r="D125" s="185"/>
      <c r="E125" s="185"/>
    </row>
    <row r="126" spans="2:5" x14ac:dyDescent="0.25">
      <c r="B126" s="106"/>
      <c r="C126" s="186"/>
      <c r="D126" s="185"/>
      <c r="E126" s="185"/>
    </row>
    <row r="127" spans="2:5" x14ac:dyDescent="0.25">
      <c r="B127" s="106"/>
      <c r="C127" s="186"/>
      <c r="D127" s="185"/>
      <c r="E127" s="185"/>
    </row>
    <row r="128" spans="2:5" x14ac:dyDescent="0.25">
      <c r="B128" s="106"/>
      <c r="C128" s="186"/>
      <c r="D128" s="185"/>
      <c r="E128" s="185"/>
    </row>
    <row r="129" spans="2:5" x14ac:dyDescent="0.25">
      <c r="B129" s="106"/>
      <c r="C129" s="186"/>
      <c r="D129" s="185"/>
      <c r="E129" s="185"/>
    </row>
    <row r="130" spans="2:5" x14ac:dyDescent="0.25">
      <c r="B130" s="106"/>
      <c r="C130" s="186"/>
      <c r="D130" s="185"/>
      <c r="E130" s="185"/>
    </row>
    <row r="131" spans="2:5" x14ac:dyDescent="0.25">
      <c r="B131" s="106"/>
      <c r="C131" s="186"/>
      <c r="D131" s="185"/>
      <c r="E131" s="185"/>
    </row>
    <row r="132" spans="2:5" x14ac:dyDescent="0.25">
      <c r="B132" s="106"/>
      <c r="C132" s="186"/>
      <c r="D132" s="185"/>
      <c r="E132" s="185"/>
    </row>
    <row r="133" spans="2:5" x14ac:dyDescent="0.25">
      <c r="B133" s="106"/>
      <c r="C133" s="186"/>
      <c r="D133" s="185"/>
      <c r="E133" s="185"/>
    </row>
    <row r="134" spans="2:5" x14ac:dyDescent="0.25">
      <c r="B134" s="106"/>
      <c r="C134" s="186"/>
      <c r="D134" s="185"/>
      <c r="E134" s="185"/>
    </row>
    <row r="135" spans="2:5" x14ac:dyDescent="0.25">
      <c r="B135" s="106"/>
      <c r="C135" s="186"/>
      <c r="D135" s="185"/>
      <c r="E135" s="185"/>
    </row>
    <row r="136" spans="2:5" x14ac:dyDescent="0.25">
      <c r="B136" s="106"/>
      <c r="C136" s="186"/>
      <c r="D136" s="185"/>
      <c r="E136" s="185"/>
    </row>
    <row r="137" spans="2:5" x14ac:dyDescent="0.25">
      <c r="B137" s="106"/>
      <c r="C137" s="186"/>
      <c r="D137" s="185"/>
      <c r="E137" s="185"/>
    </row>
    <row r="138" spans="2:5" x14ac:dyDescent="0.25">
      <c r="B138" s="106"/>
      <c r="C138" s="186"/>
      <c r="D138" s="185"/>
      <c r="E138" s="185"/>
    </row>
    <row r="139" spans="2:5" x14ac:dyDescent="0.25">
      <c r="B139" s="106"/>
      <c r="C139" s="186"/>
      <c r="D139" s="185"/>
      <c r="E139" s="185"/>
    </row>
    <row r="140" spans="2:5" x14ac:dyDescent="0.25">
      <c r="B140" s="106"/>
      <c r="C140" s="186"/>
      <c r="D140" s="185"/>
      <c r="E140" s="185"/>
    </row>
    <row r="141" spans="2:5" x14ac:dyDescent="0.25">
      <c r="B141" s="106"/>
      <c r="C141" s="186"/>
      <c r="D141" s="185"/>
      <c r="E141" s="185"/>
    </row>
    <row r="142" spans="2:5" x14ac:dyDescent="0.25">
      <c r="B142" s="106"/>
      <c r="C142" s="186"/>
      <c r="D142" s="185"/>
      <c r="E142" s="185"/>
    </row>
    <row r="143" spans="2:5" x14ac:dyDescent="0.25">
      <c r="B143" s="106"/>
      <c r="C143" s="186"/>
      <c r="D143" s="185"/>
      <c r="E143" s="185"/>
    </row>
    <row r="144" spans="2:5" x14ac:dyDescent="0.25">
      <c r="B144" s="106"/>
      <c r="C144" s="186"/>
      <c r="D144" s="185"/>
      <c r="E144" s="185"/>
    </row>
    <row r="145" spans="2:5" x14ac:dyDescent="0.25">
      <c r="B145" s="106"/>
      <c r="C145" s="186"/>
      <c r="D145" s="185"/>
      <c r="E145" s="185"/>
    </row>
    <row r="146" spans="2:5" x14ac:dyDescent="0.25">
      <c r="B146" s="106"/>
      <c r="C146" s="186"/>
      <c r="D146" s="185"/>
      <c r="E146" s="185"/>
    </row>
    <row r="147" spans="2:5" x14ac:dyDescent="0.25">
      <c r="B147" s="106"/>
      <c r="C147" s="186"/>
      <c r="D147" s="185"/>
      <c r="E147" s="185"/>
    </row>
    <row r="148" spans="2:5" x14ac:dyDescent="0.25">
      <c r="B148" s="106"/>
      <c r="C148" s="186"/>
      <c r="D148" s="185"/>
      <c r="E148" s="185"/>
    </row>
    <row r="149" spans="2:5" x14ac:dyDescent="0.25">
      <c r="B149" s="106"/>
      <c r="C149" s="186"/>
      <c r="D149" s="185"/>
      <c r="E149" s="185"/>
    </row>
    <row r="150" spans="2:5" x14ac:dyDescent="0.25">
      <c r="B150" s="106"/>
      <c r="C150" s="266" t="s">
        <v>115</v>
      </c>
      <c r="D150" s="267"/>
      <c r="E150" s="268"/>
    </row>
    <row r="151" spans="2:5" x14ac:dyDescent="0.25">
      <c r="B151" s="106"/>
      <c r="C151" s="186"/>
      <c r="D151" s="185"/>
      <c r="E151" s="185"/>
    </row>
    <row r="152" spans="2:5" x14ac:dyDescent="0.25">
      <c r="B152" s="106"/>
      <c r="C152" s="186"/>
      <c r="D152" s="185"/>
      <c r="E152" s="185"/>
    </row>
    <row r="153" spans="2:5" x14ac:dyDescent="0.25">
      <c r="B153" s="106"/>
      <c r="C153" s="186"/>
      <c r="D153" s="185"/>
      <c r="E153" s="185"/>
    </row>
    <row r="154" spans="2:5" x14ac:dyDescent="0.25">
      <c r="B154" s="106"/>
      <c r="C154" s="186"/>
      <c r="D154" s="185"/>
      <c r="E154" s="185"/>
    </row>
    <row r="155" spans="2:5" x14ac:dyDescent="0.25">
      <c r="B155" s="106"/>
      <c r="C155" s="266" t="s">
        <v>116</v>
      </c>
      <c r="D155" s="267"/>
      <c r="E155" s="268"/>
    </row>
    <row r="156" spans="2:5" x14ac:dyDescent="0.25">
      <c r="B156" s="106"/>
      <c r="C156" s="186"/>
      <c r="D156" s="185"/>
      <c r="E156" s="185"/>
    </row>
    <row r="157" spans="2:5" x14ac:dyDescent="0.25">
      <c r="B157" s="106"/>
      <c r="C157" s="186"/>
      <c r="D157" s="185"/>
      <c r="E157" s="185"/>
    </row>
    <row r="158" spans="2:5" x14ac:dyDescent="0.25">
      <c r="B158" s="106"/>
      <c r="C158" s="186"/>
      <c r="D158" s="185"/>
      <c r="E158" s="185"/>
    </row>
    <row r="159" spans="2:5" x14ac:dyDescent="0.25">
      <c r="B159" s="106"/>
      <c r="C159" s="186"/>
      <c r="D159" s="185"/>
      <c r="E159" s="185"/>
    </row>
    <row r="160" spans="2:5" x14ac:dyDescent="0.25">
      <c r="B160" s="106"/>
      <c r="C160" s="186"/>
      <c r="D160" s="185"/>
      <c r="E160" s="185"/>
    </row>
    <row r="161" spans="2:5" x14ac:dyDescent="0.25">
      <c r="B161" s="106"/>
      <c r="C161" s="186"/>
      <c r="D161" s="185"/>
      <c r="E161" s="185"/>
    </row>
    <row r="162" spans="2:5" x14ac:dyDescent="0.25">
      <c r="B162" s="106"/>
      <c r="C162" s="186"/>
      <c r="D162" s="185"/>
      <c r="E162" s="185"/>
    </row>
    <row r="163" spans="2:5" x14ac:dyDescent="0.25">
      <c r="B163" s="106"/>
      <c r="C163" s="186"/>
      <c r="D163" s="185"/>
      <c r="E163" s="185"/>
    </row>
    <row r="164" spans="2:5" x14ac:dyDescent="0.25">
      <c r="B164" s="106"/>
      <c r="C164" s="186"/>
      <c r="D164" s="185"/>
      <c r="E164" s="185"/>
    </row>
    <row r="165" spans="2:5" x14ac:dyDescent="0.25">
      <c r="B165" s="106"/>
      <c r="C165" s="186"/>
      <c r="D165" s="185"/>
      <c r="E165" s="185"/>
    </row>
    <row r="166" spans="2:5" x14ac:dyDescent="0.25">
      <c r="B166" s="106"/>
      <c r="C166" s="186"/>
      <c r="D166" s="185"/>
      <c r="E166" s="185"/>
    </row>
    <row r="167" spans="2:5" x14ac:dyDescent="0.25">
      <c r="B167" s="106"/>
      <c r="C167" s="186"/>
      <c r="D167" s="185"/>
      <c r="E167" s="185"/>
    </row>
    <row r="168" spans="2:5" x14ac:dyDescent="0.25">
      <c r="B168" s="106"/>
      <c r="C168" s="186"/>
      <c r="D168" s="185"/>
      <c r="E168" s="185"/>
    </row>
    <row r="169" spans="2:5" x14ac:dyDescent="0.25">
      <c r="B169" s="106"/>
      <c r="C169" s="186"/>
      <c r="D169" s="185"/>
      <c r="E169" s="185"/>
    </row>
    <row r="170" spans="2:5" x14ac:dyDescent="0.25">
      <c r="B170" s="106"/>
      <c r="C170" s="186"/>
      <c r="D170" s="185"/>
      <c r="E170" s="185"/>
    </row>
    <row r="171" spans="2:5" x14ac:dyDescent="0.25">
      <c r="B171" s="106"/>
      <c r="C171" s="186"/>
      <c r="D171" s="185"/>
      <c r="E171" s="185"/>
    </row>
    <row r="172" spans="2:5" x14ac:dyDescent="0.25">
      <c r="B172" s="106"/>
      <c r="C172" s="186"/>
      <c r="D172" s="185"/>
      <c r="E172" s="185"/>
    </row>
    <row r="173" spans="2:5" x14ac:dyDescent="0.25">
      <c r="B173" s="106"/>
      <c r="C173" s="186"/>
      <c r="D173" s="185"/>
      <c r="E173" s="185"/>
    </row>
    <row r="174" spans="2:5" x14ac:dyDescent="0.25">
      <c r="B174" s="106"/>
      <c r="C174" s="186"/>
      <c r="D174" s="185"/>
      <c r="E174" s="185"/>
    </row>
    <row r="175" spans="2:5" x14ac:dyDescent="0.25">
      <c r="B175" s="106"/>
      <c r="C175" s="186"/>
      <c r="D175" s="185"/>
      <c r="E175" s="185"/>
    </row>
    <row r="176" spans="2:5" x14ac:dyDescent="0.25">
      <c r="B176" s="106"/>
      <c r="C176" s="186"/>
      <c r="D176" s="185"/>
      <c r="E176" s="185"/>
    </row>
    <row r="177" spans="2:5" x14ac:dyDescent="0.25">
      <c r="B177" s="106"/>
      <c r="C177" s="186"/>
      <c r="D177" s="185"/>
      <c r="E177" s="185"/>
    </row>
    <row r="178" spans="2:5" x14ac:dyDescent="0.25">
      <c r="B178" s="106"/>
      <c r="C178" s="186"/>
      <c r="D178" s="185"/>
      <c r="E178" s="185"/>
    </row>
    <row r="179" spans="2:5" x14ac:dyDescent="0.25">
      <c r="B179" s="106"/>
      <c r="C179" s="186"/>
      <c r="D179" s="185"/>
      <c r="E179" s="185"/>
    </row>
    <row r="180" spans="2:5" x14ac:dyDescent="0.25">
      <c r="B180" s="106"/>
      <c r="C180" s="186"/>
      <c r="D180" s="185"/>
      <c r="E180" s="185"/>
    </row>
    <row r="181" spans="2:5" x14ac:dyDescent="0.25">
      <c r="B181" s="106"/>
      <c r="C181" s="186"/>
      <c r="D181" s="185"/>
      <c r="E181" s="185"/>
    </row>
    <row r="182" spans="2:5" x14ac:dyDescent="0.25">
      <c r="B182" s="106"/>
      <c r="C182" s="186"/>
      <c r="D182" s="185"/>
      <c r="E182" s="185"/>
    </row>
    <row r="183" spans="2:5" x14ac:dyDescent="0.25">
      <c r="B183" s="106"/>
      <c r="C183" s="186"/>
      <c r="D183" s="185"/>
      <c r="E183" s="185"/>
    </row>
    <row r="184" spans="2:5" x14ac:dyDescent="0.25">
      <c r="B184" s="106"/>
      <c r="C184" s="186"/>
      <c r="D184" s="185"/>
      <c r="E184" s="185"/>
    </row>
    <row r="185" spans="2:5" x14ac:dyDescent="0.25">
      <c r="B185" s="106"/>
      <c r="C185" s="186"/>
      <c r="D185" s="185"/>
      <c r="E185" s="185"/>
    </row>
    <row r="186" spans="2:5" x14ac:dyDescent="0.25">
      <c r="B186" s="106"/>
      <c r="C186" s="186"/>
      <c r="D186" s="185"/>
      <c r="E186" s="185"/>
    </row>
    <row r="187" spans="2:5" x14ac:dyDescent="0.25">
      <c r="B187" s="106"/>
      <c r="C187" s="186"/>
      <c r="D187" s="185"/>
      <c r="E187" s="185"/>
    </row>
    <row r="188" spans="2:5" x14ac:dyDescent="0.25">
      <c r="B188" s="106"/>
      <c r="C188" s="186"/>
      <c r="D188" s="185"/>
      <c r="E188" s="185"/>
    </row>
    <row r="189" spans="2:5" x14ac:dyDescent="0.25">
      <c r="B189" s="106"/>
      <c r="C189" s="186"/>
      <c r="D189" s="185"/>
      <c r="E189" s="185"/>
    </row>
    <row r="190" spans="2:5" x14ac:dyDescent="0.25">
      <c r="B190" s="106"/>
      <c r="C190" s="186"/>
      <c r="D190" s="185"/>
      <c r="E190" s="185"/>
    </row>
    <row r="191" spans="2:5" x14ac:dyDescent="0.25">
      <c r="B191" s="106"/>
      <c r="C191" s="186"/>
      <c r="D191" s="185"/>
      <c r="E191" s="185"/>
    </row>
    <row r="192" spans="2:5" x14ac:dyDescent="0.25">
      <c r="B192" s="106"/>
      <c r="C192" s="266" t="s">
        <v>117</v>
      </c>
      <c r="D192" s="267"/>
      <c r="E192" s="268"/>
    </row>
    <row r="193" spans="2:5" x14ac:dyDescent="0.25">
      <c r="B193" s="106"/>
      <c r="C193" s="186"/>
      <c r="D193" s="185"/>
      <c r="E193" s="185"/>
    </row>
    <row r="194" spans="2:5" x14ac:dyDescent="0.25">
      <c r="B194" s="106"/>
      <c r="C194" s="186"/>
      <c r="D194" s="185"/>
      <c r="E194" s="185"/>
    </row>
    <row r="195" spans="2:5" x14ac:dyDescent="0.25">
      <c r="B195" s="106"/>
      <c r="C195" s="186"/>
      <c r="D195" s="185"/>
      <c r="E195" s="185"/>
    </row>
    <row r="196" spans="2:5" x14ac:dyDescent="0.25">
      <c r="B196" s="106"/>
      <c r="C196" s="266" t="s">
        <v>118</v>
      </c>
      <c r="D196" s="267"/>
      <c r="E196" s="268"/>
    </row>
    <row r="197" spans="2:5" x14ac:dyDescent="0.25">
      <c r="B197" s="106"/>
      <c r="C197" s="186"/>
      <c r="D197" s="185"/>
      <c r="E197" s="185"/>
    </row>
    <row r="198" spans="2:5" x14ac:dyDescent="0.25">
      <c r="B198" s="106"/>
      <c r="C198" s="186"/>
      <c r="D198" s="185"/>
      <c r="E198" s="185"/>
    </row>
    <row r="199" spans="2:5" x14ac:dyDescent="0.25">
      <c r="B199" s="106"/>
      <c r="C199" s="186"/>
      <c r="D199" s="185"/>
      <c r="E199" s="185"/>
    </row>
    <row r="200" spans="2:5" x14ac:dyDescent="0.25">
      <c r="B200" s="106"/>
      <c r="C200" s="186"/>
      <c r="D200" s="185"/>
      <c r="E200" s="185"/>
    </row>
    <row r="201" spans="2:5" x14ac:dyDescent="0.25">
      <c r="B201" s="106"/>
      <c r="C201" s="266" t="s">
        <v>119</v>
      </c>
      <c r="D201" s="267"/>
      <c r="E201" s="268"/>
    </row>
    <row r="202" spans="2:5" x14ac:dyDescent="0.25">
      <c r="B202" s="106"/>
      <c r="C202" s="186"/>
      <c r="D202" s="185"/>
      <c r="E202" s="185"/>
    </row>
    <row r="203" spans="2:5" x14ac:dyDescent="0.25">
      <c r="B203" s="106"/>
      <c r="C203" s="186"/>
      <c r="D203" s="185"/>
      <c r="E203" s="185"/>
    </row>
    <row r="204" spans="2:5" x14ac:dyDescent="0.25">
      <c r="B204" s="106"/>
      <c r="C204" s="186"/>
      <c r="D204" s="185"/>
      <c r="E204" s="185"/>
    </row>
    <row r="205" spans="2:5" x14ac:dyDescent="0.25">
      <c r="B205" s="106"/>
      <c r="C205" s="186"/>
      <c r="D205" s="185"/>
      <c r="E205" s="185"/>
    </row>
    <row r="206" spans="2:5" x14ac:dyDescent="0.25">
      <c r="B206" s="106"/>
      <c r="C206" s="266" t="s">
        <v>120</v>
      </c>
      <c r="D206" s="267"/>
      <c r="E206" s="268"/>
    </row>
    <row r="207" spans="2:5" x14ac:dyDescent="0.25">
      <c r="B207" s="106"/>
      <c r="C207" s="186"/>
      <c r="D207" s="185"/>
      <c r="E207" s="185"/>
    </row>
    <row r="208" spans="2:5" x14ac:dyDescent="0.25">
      <c r="B208" s="106"/>
      <c r="C208" s="186"/>
      <c r="D208" s="185"/>
      <c r="E208" s="185"/>
    </row>
    <row r="209" spans="2:5" x14ac:dyDescent="0.25">
      <c r="B209" s="106"/>
      <c r="C209" s="186"/>
      <c r="D209" s="185"/>
      <c r="E209" s="185"/>
    </row>
    <row r="210" spans="2:5" x14ac:dyDescent="0.25">
      <c r="B210" s="106"/>
      <c r="C210" s="186"/>
      <c r="D210" s="185"/>
      <c r="E210" s="185"/>
    </row>
    <row r="211" spans="2:5" x14ac:dyDescent="0.25">
      <c r="B211" s="106"/>
      <c r="C211" s="186"/>
      <c r="D211" s="185"/>
      <c r="E211" s="185"/>
    </row>
    <row r="212" spans="2:5" x14ac:dyDescent="0.25">
      <c r="B212" s="106"/>
      <c r="C212" s="186"/>
      <c r="D212" s="185"/>
      <c r="E212" s="185"/>
    </row>
    <row r="213" spans="2:5" x14ac:dyDescent="0.25">
      <c r="B213" s="106"/>
      <c r="C213" s="186"/>
      <c r="D213" s="185"/>
      <c r="E213" s="185"/>
    </row>
    <row r="214" spans="2:5" x14ac:dyDescent="0.25">
      <c r="B214" s="106"/>
      <c r="C214" s="186"/>
      <c r="D214" s="185"/>
      <c r="E214" s="185"/>
    </row>
    <row r="215" spans="2:5" x14ac:dyDescent="0.25">
      <c r="B215" s="106"/>
      <c r="C215" s="186"/>
      <c r="D215" s="185"/>
      <c r="E215" s="185"/>
    </row>
    <row r="216" spans="2:5" x14ac:dyDescent="0.25">
      <c r="B216" s="106"/>
      <c r="C216" s="186"/>
      <c r="D216" s="185"/>
      <c r="E216" s="185"/>
    </row>
    <row r="217" spans="2:5" x14ac:dyDescent="0.25">
      <c r="B217" s="106"/>
      <c r="C217" s="266" t="s">
        <v>121</v>
      </c>
      <c r="D217" s="267"/>
      <c r="E217" s="268"/>
    </row>
    <row r="218" spans="2:5" ht="63.75" x14ac:dyDescent="0.25">
      <c r="B218" s="106"/>
      <c r="C218" s="186" t="s">
        <v>122</v>
      </c>
      <c r="D218" s="185"/>
      <c r="E218" s="185"/>
    </row>
    <row r="219" spans="2:5" x14ac:dyDescent="0.25">
      <c r="B219" s="106"/>
      <c r="C219" s="186"/>
      <c r="D219" s="185"/>
      <c r="E219" s="185"/>
    </row>
    <row r="220" spans="2:5" x14ac:dyDescent="0.25">
      <c r="B220" s="106"/>
      <c r="C220" s="186"/>
      <c r="D220" s="185"/>
      <c r="E220" s="185"/>
    </row>
    <row r="221" spans="2:5" x14ac:dyDescent="0.25">
      <c r="B221" s="106"/>
      <c r="C221" s="186"/>
      <c r="D221" s="185"/>
      <c r="E221" s="185"/>
    </row>
    <row r="222" spans="2:5" x14ac:dyDescent="0.25">
      <c r="B222" s="106"/>
      <c r="C222" s="186"/>
      <c r="D222" s="185"/>
      <c r="E222" s="185"/>
    </row>
    <row r="223" spans="2:5" x14ac:dyDescent="0.25">
      <c r="B223" s="106"/>
      <c r="C223" s="186"/>
      <c r="D223" s="185"/>
      <c r="E223" s="185"/>
    </row>
    <row r="224" spans="2:5" x14ac:dyDescent="0.25">
      <c r="B224" s="106"/>
      <c r="C224" s="186"/>
      <c r="D224" s="185"/>
      <c r="E224" s="185"/>
    </row>
    <row r="225" spans="2:5" x14ac:dyDescent="0.25">
      <c r="B225" s="106"/>
      <c r="C225" s="186"/>
      <c r="D225" s="185"/>
      <c r="E225" s="185"/>
    </row>
    <row r="226" spans="2:5" x14ac:dyDescent="0.25">
      <c r="B226" s="106"/>
      <c r="C226" s="186"/>
      <c r="D226" s="185"/>
      <c r="E226" s="185"/>
    </row>
    <row r="227" spans="2:5" x14ac:dyDescent="0.25">
      <c r="B227" s="106"/>
      <c r="C227" s="186"/>
      <c r="D227" s="185"/>
      <c r="E227" s="185"/>
    </row>
    <row r="228" spans="2:5" x14ac:dyDescent="0.25">
      <c r="B228" s="106"/>
      <c r="C228" s="186"/>
      <c r="D228" s="185"/>
      <c r="E228" s="185"/>
    </row>
    <row r="229" spans="2:5" x14ac:dyDescent="0.25">
      <c r="B229" s="106"/>
      <c r="C229" s="186"/>
      <c r="D229" s="185"/>
      <c r="E229" s="185"/>
    </row>
    <row r="230" spans="2:5" x14ac:dyDescent="0.25">
      <c r="B230" s="106"/>
      <c r="C230" s="186"/>
      <c r="D230" s="185"/>
      <c r="E230" s="185"/>
    </row>
    <row r="231" spans="2:5" x14ac:dyDescent="0.25">
      <c r="B231" s="106"/>
      <c r="C231" s="186"/>
      <c r="D231" s="185"/>
      <c r="E231" s="185"/>
    </row>
    <row r="232" spans="2:5" x14ac:dyDescent="0.25">
      <c r="B232" s="106"/>
      <c r="C232" s="186"/>
      <c r="D232" s="185"/>
      <c r="E232" s="185"/>
    </row>
    <row r="233" spans="2:5" x14ac:dyDescent="0.25">
      <c r="B233" s="106"/>
      <c r="C233" s="186"/>
      <c r="D233" s="185"/>
      <c r="E233" s="185"/>
    </row>
    <row r="234" spans="2:5" x14ac:dyDescent="0.25">
      <c r="B234" s="106"/>
      <c r="C234" s="186"/>
      <c r="D234" s="185"/>
      <c r="E234" s="185"/>
    </row>
    <row r="235" spans="2:5" x14ac:dyDescent="0.25">
      <c r="B235" s="106"/>
      <c r="C235" s="186"/>
      <c r="D235" s="185"/>
      <c r="E235" s="185"/>
    </row>
    <row r="236" spans="2:5" x14ac:dyDescent="0.25">
      <c r="B236" s="106"/>
      <c r="C236" s="186"/>
      <c r="D236" s="185"/>
      <c r="E236" s="185"/>
    </row>
    <row r="237" spans="2:5" x14ac:dyDescent="0.25">
      <c r="B237" s="106"/>
      <c r="C237" s="186"/>
      <c r="D237" s="185"/>
      <c r="E237" s="185"/>
    </row>
    <row r="238" spans="2:5" x14ac:dyDescent="0.25">
      <c r="B238" s="106"/>
      <c r="C238" s="186"/>
      <c r="D238" s="185"/>
      <c r="E238" s="185"/>
    </row>
    <row r="239" spans="2:5" x14ac:dyDescent="0.25">
      <c r="B239" s="106"/>
      <c r="C239" s="186"/>
      <c r="D239" s="185"/>
      <c r="E239" s="185"/>
    </row>
    <row r="240" spans="2:5" x14ac:dyDescent="0.25">
      <c r="B240" s="106"/>
      <c r="C240" s="186"/>
      <c r="D240" s="185"/>
      <c r="E240" s="185"/>
    </row>
    <row r="241" spans="2:5" x14ac:dyDescent="0.25">
      <c r="B241" s="106"/>
      <c r="C241" s="186"/>
      <c r="D241" s="185"/>
      <c r="E241" s="185"/>
    </row>
    <row r="242" spans="2:5" x14ac:dyDescent="0.25">
      <c r="B242" s="106"/>
      <c r="C242" s="186"/>
      <c r="D242" s="185"/>
      <c r="E242" s="185"/>
    </row>
    <row r="243" spans="2:5" x14ac:dyDescent="0.25">
      <c r="B243" s="106"/>
      <c r="C243" s="186"/>
      <c r="D243" s="185"/>
      <c r="E243" s="185"/>
    </row>
    <row r="244" spans="2:5" x14ac:dyDescent="0.25">
      <c r="B244" s="106"/>
      <c r="C244" s="186"/>
      <c r="D244" s="185"/>
      <c r="E244" s="185"/>
    </row>
    <row r="245" spans="2:5" x14ac:dyDescent="0.25">
      <c r="B245" s="106"/>
      <c r="C245" s="186"/>
      <c r="D245" s="185"/>
      <c r="E245" s="185"/>
    </row>
    <row r="246" spans="2:5" x14ac:dyDescent="0.25">
      <c r="B246" s="106"/>
      <c r="C246" s="186"/>
      <c r="D246" s="185"/>
      <c r="E246" s="185"/>
    </row>
    <row r="247" spans="2:5" ht="15.75" thickBot="1" x14ac:dyDescent="0.3">
      <c r="B247" s="106"/>
      <c r="C247" s="187"/>
      <c r="D247" s="188"/>
      <c r="E247" s="188"/>
    </row>
    <row r="248" spans="2:5" x14ac:dyDescent="0.25">
      <c r="B248" s="104"/>
      <c r="C248" s="104"/>
      <c r="D248" s="104"/>
      <c r="E248" s="104"/>
    </row>
    <row r="249" spans="2:5" x14ac:dyDescent="0.25">
      <c r="B249" s="104"/>
      <c r="C249" s="104"/>
      <c r="D249" s="104"/>
      <c r="E249" s="104"/>
    </row>
  </sheetData>
  <mergeCells count="17">
    <mergeCell ref="C192:E192"/>
    <mergeCell ref="C196:E196"/>
    <mergeCell ref="C201:E201"/>
    <mergeCell ref="C206:E206"/>
    <mergeCell ref="C217:E217"/>
    <mergeCell ref="C155:E155"/>
    <mergeCell ref="C4:C5"/>
    <mergeCell ref="C6:E6"/>
    <mergeCell ref="C10:E10"/>
    <mergeCell ref="C28:E28"/>
    <mergeCell ref="C32:E32"/>
    <mergeCell ref="C33:E33"/>
    <mergeCell ref="C36:E36"/>
    <mergeCell ref="C41:E41"/>
    <mergeCell ref="C65:E65"/>
    <mergeCell ref="C70:E70"/>
    <mergeCell ref="C150:E150"/>
  </mergeCells>
  <dataValidations count="2">
    <dataValidation allowBlank="1" showInputMessage="1" showErrorMessage="1" prompt="Insert relevant policy, plan, strategy etc" sqref="C7:C9" xr:uid="{D74BCCE1-B185-4DFB-B63E-D979563A7BAB}"/>
    <dataValidation type="list" allowBlank="1" showInputMessage="1" showErrorMessage="1" sqref="E50 E44 E13:E15 E34 E38 E29:E32 E40 E42 E18:E22 E46 E48 E11 E7:E9 E24:E27" xr:uid="{F7BB13F0-4373-4138-ABAC-047F771D89A3}">
      <formula1>#REF!</formula1>
    </dataValidation>
  </dataValidations>
  <pageMargins left="0.7" right="0.7" top="0.75" bottom="0.75" header="0.3" footer="0.3"/>
  <headerFooter>
    <oddFooter>&amp;L_x000D_&amp;1#&amp;"Calibri"&amp;10&amp;K000000 Official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8BC90-6C22-4985-9D67-33D56B5BC075}">
  <sheetPr>
    <tabColor theme="5" tint="-0.249977111117893"/>
  </sheetPr>
  <dimension ref="B3:D81"/>
  <sheetViews>
    <sheetView showGridLines="0" zoomScale="85" zoomScaleNormal="85" workbookViewId="0"/>
  </sheetViews>
  <sheetFormatPr defaultRowHeight="15" outlineLevelRow="1" x14ac:dyDescent="0.25"/>
  <cols>
    <col min="2" max="2" width="24.85546875" customWidth="1"/>
    <col min="3" max="3" width="29.85546875" customWidth="1"/>
    <col min="4" max="4" width="40.85546875" customWidth="1"/>
  </cols>
  <sheetData>
    <row r="3" spans="2:4" s="107" customFormat="1" ht="19.5" customHeight="1" x14ac:dyDescent="0.25">
      <c r="B3" s="213" t="s">
        <v>123</v>
      </c>
      <c r="C3" s="214"/>
      <c r="D3" s="214"/>
    </row>
    <row r="4" spans="2:4" s="107" customFormat="1" ht="25.5" customHeight="1" x14ac:dyDescent="0.2">
      <c r="B4" s="277"/>
      <c r="C4" s="215" t="s">
        <v>102</v>
      </c>
      <c r="D4" s="215" t="s">
        <v>103</v>
      </c>
    </row>
    <row r="5" spans="2:4" s="107" customFormat="1" ht="59.45" customHeight="1" thickBot="1" x14ac:dyDescent="0.25">
      <c r="B5" s="277"/>
      <c r="C5" s="216" t="s">
        <v>124</v>
      </c>
      <c r="D5" s="216" t="s">
        <v>125</v>
      </c>
    </row>
    <row r="6" spans="2:4" s="107" customFormat="1" ht="18.75" x14ac:dyDescent="0.2">
      <c r="B6" s="192" t="s">
        <v>126</v>
      </c>
      <c r="C6" s="217"/>
      <c r="D6" s="217"/>
    </row>
    <row r="7" spans="2:4" s="107" customFormat="1" ht="12.75" outlineLevel="1" x14ac:dyDescent="0.2">
      <c r="B7" s="184"/>
      <c r="C7" s="189"/>
      <c r="D7" s="189"/>
    </row>
    <row r="8" spans="2:4" s="107" customFormat="1" ht="12.75" outlineLevel="1" x14ac:dyDescent="0.2">
      <c r="B8" s="184"/>
      <c r="C8" s="189"/>
      <c r="D8" s="189"/>
    </row>
    <row r="9" spans="2:4" s="107" customFormat="1" ht="12.75" outlineLevel="1" x14ac:dyDescent="0.2">
      <c r="B9" s="184"/>
      <c r="C9" s="189"/>
      <c r="D9" s="189"/>
    </row>
    <row r="10" spans="2:4" s="107" customFormat="1" ht="12.75" outlineLevel="1" x14ac:dyDescent="0.2">
      <c r="B10" s="184"/>
      <c r="C10" s="189"/>
      <c r="D10" s="189"/>
    </row>
    <row r="11" spans="2:4" s="107" customFormat="1" ht="12.75" outlineLevel="1" x14ac:dyDescent="0.2">
      <c r="B11" s="184"/>
      <c r="C11" s="189"/>
      <c r="D11" s="189"/>
    </row>
    <row r="12" spans="2:4" s="107" customFormat="1" ht="12.75" outlineLevel="1" x14ac:dyDescent="0.2">
      <c r="B12" s="184"/>
      <c r="C12" s="189"/>
      <c r="D12" s="189"/>
    </row>
    <row r="13" spans="2:4" s="107" customFormat="1" ht="12.75" outlineLevel="1" x14ac:dyDescent="0.2">
      <c r="B13" s="184"/>
      <c r="C13" s="189"/>
      <c r="D13" s="189"/>
    </row>
    <row r="14" spans="2:4" s="107" customFormat="1" ht="12.75" outlineLevel="1" x14ac:dyDescent="0.2">
      <c r="B14" s="184"/>
      <c r="C14" s="189"/>
      <c r="D14" s="189"/>
    </row>
    <row r="15" spans="2:4" s="107" customFormat="1" ht="12.75" outlineLevel="1" x14ac:dyDescent="0.2">
      <c r="B15" s="184"/>
      <c r="C15" s="189"/>
      <c r="D15" s="189"/>
    </row>
    <row r="16" spans="2:4" s="107" customFormat="1" ht="12.75" outlineLevel="1" x14ac:dyDescent="0.2">
      <c r="B16" s="184"/>
      <c r="C16" s="189"/>
      <c r="D16" s="189"/>
    </row>
    <row r="17" spans="2:4" s="107" customFormat="1" ht="12.75" outlineLevel="1" x14ac:dyDescent="0.2">
      <c r="B17" s="184"/>
      <c r="C17" s="189"/>
      <c r="D17" s="189"/>
    </row>
    <row r="18" spans="2:4" s="107" customFormat="1" ht="12.75" outlineLevel="1" x14ac:dyDescent="0.2">
      <c r="B18" s="184"/>
      <c r="C18" s="189"/>
      <c r="D18" s="189"/>
    </row>
    <row r="19" spans="2:4" s="107" customFormat="1" ht="12.75" outlineLevel="1" x14ac:dyDescent="0.2">
      <c r="B19" s="184"/>
      <c r="C19" s="189"/>
      <c r="D19" s="189"/>
    </row>
    <row r="20" spans="2:4" s="107" customFormat="1" ht="12.75" outlineLevel="1" x14ac:dyDescent="0.2">
      <c r="B20" s="184"/>
      <c r="C20" s="189"/>
      <c r="D20" s="189"/>
    </row>
    <row r="21" spans="2:4" s="107" customFormat="1" ht="18.75" x14ac:dyDescent="0.2">
      <c r="B21" s="193" t="s">
        <v>127</v>
      </c>
      <c r="C21" s="218"/>
      <c r="D21" s="218"/>
    </row>
    <row r="22" spans="2:4" s="107" customFormat="1" ht="12.75" outlineLevel="1" x14ac:dyDescent="0.2">
      <c r="B22" s="184"/>
      <c r="C22" s="189"/>
      <c r="D22" s="189"/>
    </row>
    <row r="23" spans="2:4" s="107" customFormat="1" ht="12.75" outlineLevel="1" x14ac:dyDescent="0.2">
      <c r="B23" s="184"/>
      <c r="C23" s="189"/>
      <c r="D23" s="189"/>
    </row>
    <row r="24" spans="2:4" s="107" customFormat="1" ht="12.75" outlineLevel="1" x14ac:dyDescent="0.2">
      <c r="B24" s="184"/>
      <c r="C24" s="189"/>
      <c r="D24" s="189"/>
    </row>
    <row r="25" spans="2:4" s="107" customFormat="1" ht="12.75" outlineLevel="1" x14ac:dyDescent="0.2">
      <c r="B25" s="184"/>
      <c r="C25" s="189"/>
      <c r="D25" s="189"/>
    </row>
    <row r="26" spans="2:4" s="107" customFormat="1" ht="18.75" x14ac:dyDescent="0.2">
      <c r="B26" s="193" t="s">
        <v>128</v>
      </c>
      <c r="C26" s="218"/>
      <c r="D26" s="218"/>
    </row>
    <row r="27" spans="2:4" s="107" customFormat="1" ht="12.75" outlineLevel="1" x14ac:dyDescent="0.2">
      <c r="B27" s="184"/>
      <c r="C27" s="189"/>
      <c r="D27" s="189"/>
    </row>
    <row r="28" spans="2:4" s="107" customFormat="1" ht="12.75" outlineLevel="1" x14ac:dyDescent="0.2">
      <c r="B28" s="184"/>
      <c r="C28" s="189"/>
      <c r="D28" s="189"/>
    </row>
    <row r="29" spans="2:4" s="107" customFormat="1" ht="12.75" outlineLevel="1" x14ac:dyDescent="0.2">
      <c r="B29" s="184"/>
      <c r="C29" s="189"/>
      <c r="D29" s="189"/>
    </row>
    <row r="30" spans="2:4" s="107" customFormat="1" ht="12.75" outlineLevel="1" x14ac:dyDescent="0.2">
      <c r="B30" s="184"/>
      <c r="C30" s="189"/>
      <c r="D30" s="189"/>
    </row>
    <row r="31" spans="2:4" s="107" customFormat="1" ht="18.75" x14ac:dyDescent="0.2">
      <c r="B31" s="193" t="s">
        <v>129</v>
      </c>
      <c r="C31" s="218"/>
      <c r="D31" s="218"/>
    </row>
    <row r="32" spans="2:4" s="107" customFormat="1" ht="12.75" outlineLevel="1" x14ac:dyDescent="0.2">
      <c r="B32" s="184"/>
      <c r="C32" s="189"/>
      <c r="D32" s="189"/>
    </row>
    <row r="33" spans="2:4" s="107" customFormat="1" ht="12.75" outlineLevel="1" x14ac:dyDescent="0.2">
      <c r="B33" s="184"/>
      <c r="C33" s="189"/>
      <c r="D33" s="189"/>
    </row>
    <row r="34" spans="2:4" s="107" customFormat="1" ht="12.75" outlineLevel="1" x14ac:dyDescent="0.2">
      <c r="B34" s="184"/>
      <c r="C34" s="189"/>
      <c r="D34" s="189"/>
    </row>
    <row r="35" spans="2:4" s="107" customFormat="1" ht="18.75" x14ac:dyDescent="0.2">
      <c r="B35" s="193" t="s">
        <v>130</v>
      </c>
      <c r="C35" s="218"/>
      <c r="D35" s="218"/>
    </row>
    <row r="36" spans="2:4" s="107" customFormat="1" ht="12.75" outlineLevel="1" x14ac:dyDescent="0.2">
      <c r="B36" s="184"/>
      <c r="C36" s="189"/>
      <c r="D36" s="189"/>
    </row>
    <row r="37" spans="2:4" s="107" customFormat="1" ht="12.75" outlineLevel="1" x14ac:dyDescent="0.2">
      <c r="B37" s="184"/>
      <c r="C37" s="189"/>
      <c r="D37" s="189"/>
    </row>
    <row r="38" spans="2:4" s="107" customFormat="1" ht="12.75" outlineLevel="1" x14ac:dyDescent="0.2">
      <c r="B38" s="184"/>
      <c r="C38" s="189"/>
      <c r="D38" s="189"/>
    </row>
    <row r="39" spans="2:4" s="107" customFormat="1" ht="12.75" outlineLevel="1" x14ac:dyDescent="0.2">
      <c r="B39" s="184"/>
      <c r="C39" s="189"/>
      <c r="D39" s="189"/>
    </row>
    <row r="40" spans="2:4" s="107" customFormat="1" ht="12.75" outlineLevel="1" x14ac:dyDescent="0.2">
      <c r="B40" s="184"/>
      <c r="C40" s="189"/>
      <c r="D40" s="189"/>
    </row>
    <row r="41" spans="2:4" s="107" customFormat="1" ht="12.75" outlineLevel="1" x14ac:dyDescent="0.2">
      <c r="B41" s="184"/>
      <c r="C41" s="189"/>
      <c r="D41" s="189"/>
    </row>
    <row r="42" spans="2:4" s="107" customFormat="1" ht="12.75" outlineLevel="1" x14ac:dyDescent="0.2">
      <c r="B42" s="184"/>
      <c r="C42" s="189"/>
      <c r="D42" s="189"/>
    </row>
    <row r="43" spans="2:4" s="107" customFormat="1" ht="12.75" outlineLevel="1" x14ac:dyDescent="0.2">
      <c r="B43" s="184"/>
      <c r="C43" s="189"/>
      <c r="D43" s="189"/>
    </row>
    <row r="44" spans="2:4" s="107" customFormat="1" ht="12.75" outlineLevel="1" x14ac:dyDescent="0.2">
      <c r="B44" s="184"/>
      <c r="C44" s="189"/>
      <c r="D44" s="189"/>
    </row>
    <row r="45" spans="2:4" s="107" customFormat="1" ht="12.75" outlineLevel="1" x14ac:dyDescent="0.2">
      <c r="B45" s="184"/>
      <c r="C45" s="189"/>
      <c r="D45" s="189"/>
    </row>
    <row r="46" spans="2:4" s="107" customFormat="1" ht="12.75" outlineLevel="1" x14ac:dyDescent="0.2">
      <c r="B46" s="184"/>
      <c r="C46" s="189"/>
      <c r="D46" s="189"/>
    </row>
    <row r="47" spans="2:4" s="107" customFormat="1" ht="12.75" outlineLevel="1" x14ac:dyDescent="0.2">
      <c r="B47" s="184"/>
      <c r="C47" s="189"/>
      <c r="D47" s="189"/>
    </row>
    <row r="48" spans="2:4" s="107" customFormat="1" ht="12.75" outlineLevel="1" x14ac:dyDescent="0.2">
      <c r="B48" s="184"/>
      <c r="C48" s="189"/>
      <c r="D48" s="189"/>
    </row>
    <row r="49" spans="2:4" s="107" customFormat="1" ht="12.75" outlineLevel="1" x14ac:dyDescent="0.2">
      <c r="B49" s="184"/>
      <c r="C49" s="189"/>
      <c r="D49" s="189"/>
    </row>
    <row r="50" spans="2:4" s="107" customFormat="1" ht="12.75" outlineLevel="1" x14ac:dyDescent="0.2">
      <c r="B50" s="184"/>
      <c r="C50" s="189"/>
      <c r="D50" s="189"/>
    </row>
    <row r="51" spans="2:4" s="107" customFormat="1" ht="18.75" x14ac:dyDescent="0.2">
      <c r="B51" s="193" t="s">
        <v>131</v>
      </c>
      <c r="C51" s="218"/>
      <c r="D51" s="218"/>
    </row>
    <row r="52" spans="2:4" s="107" customFormat="1" ht="12.75" outlineLevel="1" x14ac:dyDescent="0.2">
      <c r="B52" s="184"/>
      <c r="C52" s="189"/>
      <c r="D52" s="189"/>
    </row>
    <row r="53" spans="2:4" s="107" customFormat="1" ht="12.75" outlineLevel="1" x14ac:dyDescent="0.2">
      <c r="B53" s="184"/>
      <c r="C53" s="189"/>
      <c r="D53" s="189"/>
    </row>
    <row r="54" spans="2:4" s="107" customFormat="1" ht="12.75" outlineLevel="1" x14ac:dyDescent="0.2">
      <c r="B54" s="184"/>
      <c r="C54" s="189"/>
      <c r="D54" s="189"/>
    </row>
    <row r="55" spans="2:4" s="107" customFormat="1" ht="12.75" outlineLevel="1" x14ac:dyDescent="0.2">
      <c r="B55" s="184"/>
      <c r="C55" s="189"/>
      <c r="D55" s="189"/>
    </row>
    <row r="56" spans="2:4" s="107" customFormat="1" ht="12.75" outlineLevel="1" x14ac:dyDescent="0.2">
      <c r="B56" s="184"/>
      <c r="C56" s="189"/>
      <c r="D56" s="189"/>
    </row>
    <row r="57" spans="2:4" s="107" customFormat="1" ht="12.75" outlineLevel="1" x14ac:dyDescent="0.2">
      <c r="B57" s="184"/>
      <c r="C57" s="189"/>
      <c r="D57" s="189"/>
    </row>
    <row r="58" spans="2:4" s="107" customFormat="1" ht="12.75" outlineLevel="1" x14ac:dyDescent="0.2">
      <c r="B58" s="184"/>
      <c r="C58" s="189"/>
      <c r="D58" s="189"/>
    </row>
    <row r="59" spans="2:4" s="107" customFormat="1" ht="12.75" outlineLevel="1" x14ac:dyDescent="0.2">
      <c r="B59" s="184"/>
      <c r="C59" s="189"/>
      <c r="D59" s="189"/>
    </row>
    <row r="60" spans="2:4" s="107" customFormat="1" ht="12.75" outlineLevel="1" x14ac:dyDescent="0.2">
      <c r="B60" s="184"/>
      <c r="C60" s="189"/>
      <c r="D60" s="189"/>
    </row>
    <row r="61" spans="2:4" s="107" customFormat="1" ht="12.75" outlineLevel="1" x14ac:dyDescent="0.2">
      <c r="B61" s="184"/>
      <c r="C61" s="189"/>
      <c r="D61" s="189"/>
    </row>
    <row r="62" spans="2:4" s="107" customFormat="1" ht="12.75" outlineLevel="1" x14ac:dyDescent="0.2">
      <c r="B62" s="184"/>
      <c r="C62" s="189"/>
      <c r="D62" s="189"/>
    </row>
    <row r="63" spans="2:4" s="107" customFormat="1" ht="37.5" x14ac:dyDescent="0.2">
      <c r="B63" s="193" t="s">
        <v>132</v>
      </c>
      <c r="C63" s="218"/>
      <c r="D63" s="218"/>
    </row>
    <row r="64" spans="2:4" s="107" customFormat="1" ht="12.75" outlineLevel="1" x14ac:dyDescent="0.2">
      <c r="B64" s="219"/>
      <c r="C64" s="220"/>
      <c r="D64" s="220"/>
    </row>
    <row r="65" spans="2:4" s="107" customFormat="1" ht="12.75" outlineLevel="1" x14ac:dyDescent="0.2">
      <c r="B65" s="184"/>
      <c r="C65" s="189"/>
      <c r="D65" s="189"/>
    </row>
    <row r="66" spans="2:4" s="107" customFormat="1" ht="12.75" outlineLevel="1" x14ac:dyDescent="0.2">
      <c r="B66" s="184"/>
      <c r="C66" s="189"/>
      <c r="D66" s="189"/>
    </row>
    <row r="67" spans="2:4" s="107" customFormat="1" ht="12.75" outlineLevel="1" x14ac:dyDescent="0.2">
      <c r="B67" s="184"/>
      <c r="C67" s="189"/>
      <c r="D67" s="189"/>
    </row>
    <row r="68" spans="2:4" s="107" customFormat="1" ht="18.75" x14ac:dyDescent="0.2">
      <c r="B68" s="193" t="s">
        <v>72</v>
      </c>
      <c r="C68" s="218"/>
      <c r="D68" s="218"/>
    </row>
    <row r="69" spans="2:4" s="107" customFormat="1" ht="12.75" outlineLevel="1" x14ac:dyDescent="0.2">
      <c r="B69" s="184"/>
      <c r="C69" s="189"/>
      <c r="D69" s="189"/>
    </row>
    <row r="70" spans="2:4" s="107" customFormat="1" ht="12.75" outlineLevel="1" x14ac:dyDescent="0.2">
      <c r="B70" s="184"/>
      <c r="C70" s="189"/>
      <c r="D70" s="189"/>
    </row>
    <row r="71" spans="2:4" s="107" customFormat="1" ht="12.75" outlineLevel="1" x14ac:dyDescent="0.2">
      <c r="B71" s="184"/>
      <c r="C71" s="189"/>
      <c r="D71" s="189"/>
    </row>
    <row r="72" spans="2:4" s="107" customFormat="1" ht="12.75" outlineLevel="1" x14ac:dyDescent="0.2">
      <c r="B72" s="184"/>
      <c r="C72" s="189"/>
      <c r="D72" s="189"/>
    </row>
    <row r="73" spans="2:4" s="107" customFormat="1" ht="12.75" outlineLevel="1" x14ac:dyDescent="0.2">
      <c r="B73" s="184"/>
      <c r="C73" s="189"/>
      <c r="D73" s="189"/>
    </row>
    <row r="74" spans="2:4" s="107" customFormat="1" ht="12.75" outlineLevel="1" x14ac:dyDescent="0.2">
      <c r="B74" s="184"/>
      <c r="C74" s="189"/>
      <c r="D74" s="189"/>
    </row>
    <row r="75" spans="2:4" s="107" customFormat="1" ht="12.75" outlineLevel="1" x14ac:dyDescent="0.2">
      <c r="B75" s="184"/>
      <c r="C75" s="189"/>
      <c r="D75" s="189"/>
    </row>
    <row r="76" spans="2:4" s="107" customFormat="1" ht="12.75" outlineLevel="1" x14ac:dyDescent="0.2">
      <c r="B76" s="184"/>
      <c r="C76" s="189"/>
      <c r="D76" s="189"/>
    </row>
    <row r="77" spans="2:4" s="107" customFormat="1" ht="12.75" outlineLevel="1" x14ac:dyDescent="0.2">
      <c r="B77" s="184"/>
      <c r="C77" s="189"/>
      <c r="D77" s="189"/>
    </row>
    <row r="78" spans="2:4" s="107" customFormat="1" ht="13.5" outlineLevel="1" thickBot="1" x14ac:dyDescent="0.25">
      <c r="B78" s="190"/>
      <c r="C78" s="191"/>
      <c r="D78" s="191"/>
    </row>
    <row r="79" spans="2:4" s="107" customFormat="1" ht="12.75" x14ac:dyDescent="0.2">
      <c r="B79" s="109"/>
      <c r="C79" s="108"/>
      <c r="D79" s="108"/>
    </row>
    <row r="80" spans="2:4" s="107" customFormat="1" ht="12.75" x14ac:dyDescent="0.2">
      <c r="B80" s="109"/>
      <c r="C80" s="108"/>
      <c r="D80" s="108"/>
    </row>
    <row r="81" spans="2:4" s="107" customFormat="1" ht="12.75" x14ac:dyDescent="0.2">
      <c r="B81" s="109"/>
      <c r="C81" s="108"/>
      <c r="D81" s="108"/>
    </row>
  </sheetData>
  <mergeCells count="1">
    <mergeCell ref="B4:B5"/>
  </mergeCells>
  <dataValidations count="3">
    <dataValidation type="textLength" operator="lessThanOrEqual" allowBlank="1" showInputMessage="1" promptTitle="Instrument" prompt="Enter description for relevant instrument" sqref="B22:B25 B27:B30 B32:B34 B36:B50 B64:B67 B69:B78 B7:B20 B52:B62" xr:uid="{D68CC717-3078-4BEB-808F-57D507826C2D}">
      <formula1>150</formula1>
    </dataValidation>
    <dataValidation type="textLength" operator="lessThanOrEqual" allowBlank="1" showInputMessage="1" promptTitle="Obligations" prompt="Enter description for relevant obligations or requirements" sqref="C6:C78" xr:uid="{E603236D-B4F6-445D-8FEC-4CCD3479BDB8}">
      <formula1>150</formula1>
    </dataValidation>
    <dataValidation type="textLength" operator="lessThanOrEqual" allowBlank="1" showInputMessage="1" promptTitle="Relevance" prompt="Identify relevance of obligation to proposal" sqref="D6:D78" xr:uid="{1A2150B0-1DF3-42EE-983F-95B0F071C847}">
      <formula1>150</formula1>
    </dataValidation>
  </dataValidations>
  <pageMargins left="0.7" right="0.7" top="0.75" bottom="0.75" header="0.3" footer="0.3"/>
  <pageSetup paperSize="9" orientation="portrait" r:id="rId1"/>
  <headerFooter>
    <oddFooter>&amp;L_x000D_&amp;1#&amp;"Calibri"&amp;10&amp;K000000 Official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D2287-48F6-4CDA-8C7A-089700C656A4}">
  <sheetPr>
    <tabColor theme="5" tint="-0.249977111117893"/>
  </sheetPr>
  <dimension ref="B4:M26"/>
  <sheetViews>
    <sheetView showGridLines="0" zoomScale="115" zoomScaleNormal="115" workbookViewId="0"/>
  </sheetViews>
  <sheetFormatPr defaultColWidth="8.85546875" defaultRowHeight="15" x14ac:dyDescent="0.25"/>
  <cols>
    <col min="1" max="1" width="8.85546875" style="75"/>
    <col min="2" max="2" width="57.7109375" style="75" customWidth="1"/>
    <col min="3" max="3" width="19.85546875" style="75" customWidth="1"/>
    <col min="4" max="5" width="12.85546875" style="75" customWidth="1"/>
    <col min="6" max="13" width="13.28515625" style="75" customWidth="1"/>
    <col min="14" max="16384" width="8.85546875" style="75"/>
  </cols>
  <sheetData>
    <row r="4" spans="2:13" x14ac:dyDescent="0.25">
      <c r="B4" s="66" t="s">
        <v>133</v>
      </c>
      <c r="C4" s="67"/>
      <c r="D4" s="261" t="s">
        <v>134</v>
      </c>
      <c r="E4" s="262"/>
      <c r="F4" s="262"/>
      <c r="G4" s="262"/>
      <c r="H4" s="263"/>
      <c r="I4" s="258" t="str">
        <f>'1. Submission information'!$F$4 &amp; "-" &amp; RIGHT('1. Submission information'!$J$3,2) &amp; " regulatory control period"</f>
        <v>2026-31 regulatory control period</v>
      </c>
      <c r="J4" s="259"/>
      <c r="K4" s="259"/>
      <c r="L4" s="259"/>
      <c r="M4" s="260"/>
    </row>
    <row r="5" spans="2:13" x14ac:dyDescent="0.25">
      <c r="B5" s="237" t="str">
        <f>CONCATENATE("Real $m, ", '1. Submission information'!C10)</f>
        <v>Real $m, June 2026</v>
      </c>
      <c r="C5" s="86" t="s">
        <v>36</v>
      </c>
      <c r="D5" s="74" t="str">
        <f>'1. Submission information'!F8</f>
        <v>2021-22</v>
      </c>
      <c r="E5" s="74" t="str">
        <f>'1. Submission information'!G8</f>
        <v>2022-23</v>
      </c>
      <c r="F5" s="74" t="str">
        <f>'1. Submission information'!H8</f>
        <v>2023-24</v>
      </c>
      <c r="G5" s="74" t="str">
        <f>'1. Submission information'!I8</f>
        <v>2024-25</v>
      </c>
      <c r="H5" s="132" t="str">
        <f>'1. Submission information'!J8</f>
        <v>2025-26</v>
      </c>
      <c r="I5" s="74" t="str">
        <f>'1. Submission information'!F3</f>
        <v>2026-27</v>
      </c>
      <c r="J5" s="74" t="str">
        <f>'1. Submission information'!G3</f>
        <v>2027-28</v>
      </c>
      <c r="K5" s="74" t="str">
        <f>'1. Submission information'!H3</f>
        <v>2028-29</v>
      </c>
      <c r="L5" s="74" t="str">
        <f>'1. Submission information'!I3</f>
        <v>2029-30</v>
      </c>
      <c r="M5" s="74" t="str">
        <f>'1. Submission information'!J3</f>
        <v>2030-31</v>
      </c>
    </row>
    <row r="6" spans="2:13" x14ac:dyDescent="0.25">
      <c r="B6" s="170"/>
      <c r="C6" s="171"/>
      <c r="D6" s="134" t="s">
        <v>42</v>
      </c>
      <c r="E6" s="74" t="s">
        <v>42</v>
      </c>
      <c r="F6" s="134" t="s">
        <v>42</v>
      </c>
      <c r="G6" s="74" t="s">
        <v>42</v>
      </c>
      <c r="H6" s="132" t="s">
        <v>43</v>
      </c>
      <c r="I6" s="133" t="s">
        <v>44</v>
      </c>
      <c r="J6" s="134" t="s">
        <v>44</v>
      </c>
      <c r="K6" s="134" t="s">
        <v>44</v>
      </c>
      <c r="L6" s="134" t="s">
        <v>44</v>
      </c>
      <c r="M6" s="134" t="s">
        <v>44</v>
      </c>
    </row>
    <row r="7" spans="2:13" x14ac:dyDescent="0.25">
      <c r="B7" s="84" t="s">
        <v>135</v>
      </c>
      <c r="C7" s="85"/>
      <c r="D7" s="91"/>
      <c r="E7" s="91"/>
      <c r="F7" s="91"/>
      <c r="G7" s="91"/>
      <c r="H7" s="135"/>
      <c r="I7" s="136"/>
      <c r="J7" s="137"/>
      <c r="K7" s="79"/>
      <c r="L7" s="91"/>
      <c r="M7" s="138"/>
    </row>
    <row r="8" spans="2:13" x14ac:dyDescent="0.25">
      <c r="B8" s="126" t="s">
        <v>136</v>
      </c>
      <c r="C8" s="4">
        <f t="shared" ref="C8:C21" si="0">SUM(D8:M8)</f>
        <v>5.1849719244018697</v>
      </c>
      <c r="D8" s="88">
        <v>2.9984439811009498</v>
      </c>
      <c r="E8" s="88">
        <v>2.1865279433009199</v>
      </c>
      <c r="F8" s="88">
        <v>0</v>
      </c>
      <c r="G8" s="88">
        <v>0</v>
      </c>
      <c r="H8" s="139">
        <v>0</v>
      </c>
      <c r="I8" s="140">
        <v>0</v>
      </c>
      <c r="J8" s="10">
        <v>0</v>
      </c>
      <c r="K8" s="9">
        <v>0</v>
      </c>
      <c r="L8" s="88">
        <v>0</v>
      </c>
      <c r="M8" s="10">
        <v>0</v>
      </c>
    </row>
    <row r="9" spans="2:13" x14ac:dyDescent="0.25">
      <c r="B9" s="126" t="s">
        <v>137</v>
      </c>
      <c r="C9" s="4">
        <f t="shared" si="0"/>
        <v>0</v>
      </c>
      <c r="D9" s="88">
        <v>0</v>
      </c>
      <c r="E9" s="88">
        <v>0</v>
      </c>
      <c r="F9" s="88">
        <v>0</v>
      </c>
      <c r="G9" s="88">
        <v>0</v>
      </c>
      <c r="H9" s="139">
        <v>0</v>
      </c>
      <c r="I9" s="140">
        <v>0</v>
      </c>
      <c r="J9" s="10">
        <v>0</v>
      </c>
      <c r="K9" s="9">
        <v>0</v>
      </c>
      <c r="L9" s="88">
        <v>0</v>
      </c>
      <c r="M9" s="10">
        <v>0</v>
      </c>
    </row>
    <row r="10" spans="2:13" x14ac:dyDescent="0.25">
      <c r="B10" s="126" t="s">
        <v>138</v>
      </c>
      <c r="C10" s="4">
        <f t="shared" si="0"/>
        <v>1.2962433873589894</v>
      </c>
      <c r="D10" s="88">
        <v>0.74961123021255982</v>
      </c>
      <c r="E10" s="88">
        <v>0.54663215714642965</v>
      </c>
      <c r="F10" s="88">
        <v>0</v>
      </c>
      <c r="G10" s="88">
        <v>0</v>
      </c>
      <c r="H10" s="139">
        <v>0</v>
      </c>
      <c r="I10" s="140">
        <v>0</v>
      </c>
      <c r="J10" s="10">
        <v>0</v>
      </c>
      <c r="K10" s="9">
        <v>0</v>
      </c>
      <c r="L10" s="88">
        <v>0</v>
      </c>
      <c r="M10" s="10">
        <v>0</v>
      </c>
    </row>
    <row r="11" spans="2:13" x14ac:dyDescent="0.25">
      <c r="B11" s="126" t="s">
        <v>139</v>
      </c>
      <c r="C11" s="4">
        <f t="shared" si="0"/>
        <v>0.53402485540632205</v>
      </c>
      <c r="D11" s="88">
        <v>0.30882396988795813</v>
      </c>
      <c r="E11" s="88">
        <v>0.22520088551836392</v>
      </c>
      <c r="F11" s="88">
        <v>0</v>
      </c>
      <c r="G11" s="88">
        <v>0</v>
      </c>
      <c r="H11" s="139">
        <v>0</v>
      </c>
      <c r="I11" s="140">
        <v>0</v>
      </c>
      <c r="J11" s="10">
        <v>0</v>
      </c>
      <c r="K11" s="9">
        <v>0</v>
      </c>
      <c r="L11" s="88">
        <v>0</v>
      </c>
      <c r="M11" s="10">
        <v>0</v>
      </c>
    </row>
    <row r="12" spans="2:13" x14ac:dyDescent="0.25">
      <c r="B12" s="126" t="s">
        <v>140</v>
      </c>
      <c r="C12" s="4">
        <f t="shared" si="0"/>
        <v>0</v>
      </c>
      <c r="D12" s="88">
        <v>0</v>
      </c>
      <c r="E12" s="88">
        <v>0</v>
      </c>
      <c r="F12" s="88">
        <v>0</v>
      </c>
      <c r="G12" s="88">
        <v>0</v>
      </c>
      <c r="H12" s="139">
        <v>0</v>
      </c>
      <c r="I12" s="140">
        <v>0</v>
      </c>
      <c r="J12" s="10">
        <v>0</v>
      </c>
      <c r="K12" s="9">
        <v>0</v>
      </c>
      <c r="L12" s="88">
        <v>0</v>
      </c>
      <c r="M12" s="10">
        <v>0</v>
      </c>
    </row>
    <row r="13" spans="2:13" x14ac:dyDescent="0.25">
      <c r="B13" s="126" t="s">
        <v>141</v>
      </c>
      <c r="C13" s="4">
        <f t="shared" si="0"/>
        <v>0</v>
      </c>
      <c r="D13" s="88">
        <v>0</v>
      </c>
      <c r="E13" s="88">
        <v>0</v>
      </c>
      <c r="F13" s="88">
        <v>0</v>
      </c>
      <c r="G13" s="88">
        <v>0</v>
      </c>
      <c r="H13" s="139">
        <v>0</v>
      </c>
      <c r="I13" s="140">
        <v>0</v>
      </c>
      <c r="J13" s="10">
        <v>0</v>
      </c>
      <c r="K13" s="9">
        <v>0</v>
      </c>
      <c r="L13" s="88">
        <v>0</v>
      </c>
      <c r="M13" s="10">
        <v>0</v>
      </c>
    </row>
    <row r="14" spans="2:13" x14ac:dyDescent="0.25">
      <c r="B14" s="126" t="s">
        <v>142</v>
      </c>
      <c r="C14" s="4">
        <f t="shared" si="0"/>
        <v>0</v>
      </c>
      <c r="D14" s="88">
        <v>0</v>
      </c>
      <c r="E14" s="88">
        <v>0</v>
      </c>
      <c r="F14" s="88">
        <v>0</v>
      </c>
      <c r="G14" s="88">
        <v>0</v>
      </c>
      <c r="H14" s="139">
        <v>0</v>
      </c>
      <c r="I14" s="140">
        <v>0</v>
      </c>
      <c r="J14" s="10">
        <v>0</v>
      </c>
      <c r="K14" s="9">
        <v>0</v>
      </c>
      <c r="L14" s="88">
        <v>0</v>
      </c>
      <c r="M14" s="10">
        <v>0</v>
      </c>
    </row>
    <row r="15" spans="2:13" ht="15.6" customHeight="1" x14ac:dyDescent="0.25">
      <c r="B15" s="141" t="s">
        <v>143</v>
      </c>
      <c r="C15" s="4">
        <f t="shared" si="0"/>
        <v>0</v>
      </c>
      <c r="D15" s="88">
        <v>0</v>
      </c>
      <c r="E15" s="88">
        <v>0</v>
      </c>
      <c r="F15" s="88">
        <v>0</v>
      </c>
      <c r="G15" s="88">
        <v>0</v>
      </c>
      <c r="H15" s="139">
        <v>0</v>
      </c>
      <c r="I15" s="140">
        <v>0</v>
      </c>
      <c r="J15" s="10">
        <v>0</v>
      </c>
      <c r="K15" s="9">
        <v>0</v>
      </c>
      <c r="L15" s="88">
        <v>0</v>
      </c>
      <c r="M15" s="10">
        <v>0</v>
      </c>
    </row>
    <row r="16" spans="2:13" x14ac:dyDescent="0.25">
      <c r="B16" s="141" t="s">
        <v>144</v>
      </c>
      <c r="C16" s="4">
        <f t="shared" si="0"/>
        <v>0</v>
      </c>
      <c r="D16" s="88">
        <v>0</v>
      </c>
      <c r="E16" s="88">
        <v>0</v>
      </c>
      <c r="F16" s="88">
        <v>0</v>
      </c>
      <c r="G16" s="88">
        <v>0</v>
      </c>
      <c r="H16" s="139">
        <v>0</v>
      </c>
      <c r="I16" s="140">
        <v>0</v>
      </c>
      <c r="J16" s="10">
        <v>0</v>
      </c>
      <c r="K16" s="9">
        <v>0</v>
      </c>
      <c r="L16" s="88">
        <v>0</v>
      </c>
      <c r="M16" s="10">
        <v>0</v>
      </c>
    </row>
    <row r="17" spans="2:13" x14ac:dyDescent="0.25">
      <c r="B17" s="141" t="s">
        <v>145</v>
      </c>
      <c r="C17" s="4">
        <f t="shared" si="0"/>
        <v>0.26537852673974838</v>
      </c>
      <c r="D17" s="88">
        <v>0.15346710798400887</v>
      </c>
      <c r="E17" s="88">
        <v>0.1119114187557395</v>
      </c>
      <c r="F17" s="88">
        <v>0</v>
      </c>
      <c r="G17" s="88">
        <v>0</v>
      </c>
      <c r="H17" s="139">
        <v>0</v>
      </c>
      <c r="I17" s="140">
        <v>0</v>
      </c>
      <c r="J17" s="10">
        <v>0</v>
      </c>
      <c r="K17" s="9">
        <v>0</v>
      </c>
      <c r="L17" s="88">
        <v>0</v>
      </c>
      <c r="M17" s="10">
        <v>0</v>
      </c>
    </row>
    <row r="18" spans="2:13" x14ac:dyDescent="0.25">
      <c r="B18" s="141" t="s">
        <v>146</v>
      </c>
      <c r="C18" s="4">
        <f t="shared" si="0"/>
        <v>0</v>
      </c>
      <c r="D18" s="88">
        <v>0</v>
      </c>
      <c r="E18" s="88">
        <v>0</v>
      </c>
      <c r="F18" s="88">
        <v>0</v>
      </c>
      <c r="G18" s="88">
        <v>0</v>
      </c>
      <c r="H18" s="139">
        <v>0</v>
      </c>
      <c r="I18" s="140">
        <v>0</v>
      </c>
      <c r="J18" s="10">
        <v>0</v>
      </c>
      <c r="K18" s="9">
        <v>0</v>
      </c>
      <c r="L18" s="88">
        <v>0</v>
      </c>
      <c r="M18" s="10">
        <v>0</v>
      </c>
    </row>
    <row r="19" spans="2:13" x14ac:dyDescent="0.25">
      <c r="B19" s="141" t="s">
        <v>147</v>
      </c>
      <c r="C19" s="4">
        <f t="shared" si="0"/>
        <v>0</v>
      </c>
      <c r="D19" s="88">
        <v>0</v>
      </c>
      <c r="E19" s="88">
        <v>0</v>
      </c>
      <c r="F19" s="88">
        <v>0</v>
      </c>
      <c r="G19" s="88">
        <v>0</v>
      </c>
      <c r="H19" s="139">
        <v>0</v>
      </c>
      <c r="I19" s="140">
        <v>0</v>
      </c>
      <c r="J19" s="10">
        <v>0</v>
      </c>
      <c r="K19" s="9">
        <v>0</v>
      </c>
      <c r="L19" s="88">
        <v>0</v>
      </c>
      <c r="M19" s="10">
        <v>0</v>
      </c>
    </row>
    <row r="20" spans="2:13" x14ac:dyDescent="0.25">
      <c r="B20" s="141" t="s">
        <v>148</v>
      </c>
      <c r="C20" s="4">
        <f t="shared" si="0"/>
        <v>0.26555294850803091</v>
      </c>
      <c r="D20" s="88">
        <v>0.15356797524209725</v>
      </c>
      <c r="E20" s="88">
        <v>0.11198497326593364</v>
      </c>
      <c r="F20" s="88">
        <v>0</v>
      </c>
      <c r="G20" s="88">
        <v>0</v>
      </c>
      <c r="H20" s="139">
        <v>0</v>
      </c>
      <c r="I20" s="140">
        <v>0</v>
      </c>
      <c r="J20" s="10">
        <v>0</v>
      </c>
      <c r="K20" s="9">
        <v>0</v>
      </c>
      <c r="L20" s="88">
        <v>0</v>
      </c>
      <c r="M20" s="10">
        <v>0</v>
      </c>
    </row>
    <row r="21" spans="2:13" x14ac:dyDescent="0.25">
      <c r="B21" s="141" t="s">
        <v>149</v>
      </c>
      <c r="C21" s="4">
        <f t="shared" si="0"/>
        <v>0.63621925308592053</v>
      </c>
      <c r="D21" s="88">
        <v>0.36792249174928482</v>
      </c>
      <c r="E21" s="88">
        <v>0.26829676133663571</v>
      </c>
      <c r="F21" s="88">
        <v>0</v>
      </c>
      <c r="G21" s="88">
        <v>0</v>
      </c>
      <c r="H21" s="139">
        <v>0</v>
      </c>
      <c r="I21" s="140">
        <v>0</v>
      </c>
      <c r="J21" s="10">
        <v>0</v>
      </c>
      <c r="K21" s="9">
        <v>0</v>
      </c>
      <c r="L21" s="88">
        <v>0</v>
      </c>
      <c r="M21" s="10">
        <v>0</v>
      </c>
    </row>
    <row r="22" spans="2:13" x14ac:dyDescent="0.25">
      <c r="B22" s="141" t="s">
        <v>150</v>
      </c>
      <c r="C22" s="4">
        <f t="shared" ref="C22:C23" si="1">SUM(D22:M22)</f>
        <v>0</v>
      </c>
      <c r="D22" s="88">
        <v>0</v>
      </c>
      <c r="E22" s="88">
        <v>0</v>
      </c>
      <c r="F22" s="88">
        <v>0</v>
      </c>
      <c r="G22" s="88">
        <v>0</v>
      </c>
      <c r="H22" s="139">
        <v>0</v>
      </c>
      <c r="I22" s="140">
        <v>0</v>
      </c>
      <c r="J22" s="10">
        <v>0</v>
      </c>
      <c r="K22" s="9">
        <v>0</v>
      </c>
      <c r="L22" s="88">
        <v>0</v>
      </c>
      <c r="M22" s="10">
        <v>0</v>
      </c>
    </row>
    <row r="23" spans="2:13" x14ac:dyDescent="0.25">
      <c r="B23" s="141" t="s">
        <v>151</v>
      </c>
      <c r="C23" s="4">
        <f t="shared" si="1"/>
        <v>0</v>
      </c>
      <c r="D23" s="88">
        <v>0</v>
      </c>
      <c r="E23" s="88">
        <v>0</v>
      </c>
      <c r="F23" s="88">
        <v>0</v>
      </c>
      <c r="G23" s="88">
        <v>0</v>
      </c>
      <c r="H23" s="139">
        <v>0</v>
      </c>
      <c r="I23" s="140">
        <v>0</v>
      </c>
      <c r="J23" s="10">
        <v>0</v>
      </c>
      <c r="K23" s="9">
        <v>0</v>
      </c>
      <c r="L23" s="88">
        <v>0</v>
      </c>
      <c r="M23" s="10">
        <v>0</v>
      </c>
    </row>
    <row r="24" spans="2:13" x14ac:dyDescent="0.25">
      <c r="B24" s="100"/>
      <c r="C24" s="76"/>
      <c r="D24" s="101"/>
      <c r="E24" s="101"/>
      <c r="F24" s="101"/>
      <c r="G24" s="101"/>
      <c r="H24" s="142"/>
      <c r="I24" s="143"/>
      <c r="J24" s="103"/>
      <c r="K24" s="102"/>
      <c r="L24" s="101"/>
      <c r="M24" s="103"/>
    </row>
    <row r="25" spans="2:13" x14ac:dyDescent="0.25">
      <c r="B25" s="6" t="s">
        <v>36</v>
      </c>
      <c r="C25" s="4">
        <f>SUM(D25:M25)</f>
        <v>8.1823908955008822</v>
      </c>
      <c r="D25" s="80">
        <f t="shared" ref="D25:E25" si="2">SUM(D8:D23)</f>
        <v>4.7318367561768593</v>
      </c>
      <c r="E25" s="80">
        <f t="shared" si="2"/>
        <v>3.4505541393240229</v>
      </c>
      <c r="F25" s="80">
        <f t="shared" ref="F25:M25" si="3">SUM(F8:F23)</f>
        <v>0</v>
      </c>
      <c r="G25" s="80">
        <f t="shared" si="3"/>
        <v>0</v>
      </c>
      <c r="H25" s="144">
        <f t="shared" si="3"/>
        <v>0</v>
      </c>
      <c r="I25" s="145">
        <f t="shared" si="3"/>
        <v>0</v>
      </c>
      <c r="J25" s="71">
        <f t="shared" si="3"/>
        <v>0</v>
      </c>
      <c r="K25" s="80">
        <f t="shared" si="3"/>
        <v>0</v>
      </c>
      <c r="L25" s="80">
        <f t="shared" si="3"/>
        <v>0</v>
      </c>
      <c r="M25" s="80">
        <f t="shared" si="3"/>
        <v>0</v>
      </c>
    </row>
    <row r="26" spans="2:13" x14ac:dyDescent="0.25">
      <c r="B26" s="7"/>
      <c r="C26" s="93"/>
      <c r="D26" s="94"/>
      <c r="E26" s="94"/>
      <c r="F26" s="94"/>
      <c r="G26" s="94"/>
      <c r="H26" s="146"/>
      <c r="I26" s="147"/>
      <c r="J26" s="83"/>
      <c r="K26" s="82"/>
      <c r="L26" s="94"/>
      <c r="M26" s="83"/>
    </row>
  </sheetData>
  <mergeCells count="2">
    <mergeCell ref="I4:M4"/>
    <mergeCell ref="D4:H4"/>
  </mergeCells>
  <phoneticPr fontId="26" type="noConversion"/>
  <pageMargins left="0.7" right="0.7" top="0.75" bottom="0.75" header="0.3" footer="0.3"/>
  <pageSetup paperSize="9" orientation="portrait" r:id="rId1"/>
  <headerFooter>
    <oddFooter>&amp;L_x000D_&amp;1#&amp;"Calibri"&amp;10&amp;K000000 Official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628BE-94C5-4830-964C-16E2250A9E4B}">
  <sheetPr>
    <tabColor theme="5" tint="-0.249977111117893"/>
  </sheetPr>
  <dimension ref="B4:G116"/>
  <sheetViews>
    <sheetView showGridLines="0" topLeftCell="A67" zoomScale="80" zoomScaleNormal="80" workbookViewId="0">
      <selection activeCell="U115" sqref="U115"/>
    </sheetView>
  </sheetViews>
  <sheetFormatPr defaultColWidth="8.85546875" defaultRowHeight="15" x14ac:dyDescent="0.25"/>
  <cols>
    <col min="1" max="1" width="8.85546875" style="75"/>
    <col min="2" max="2" width="63.42578125" style="75" bestFit="1" customWidth="1"/>
    <col min="3" max="3" width="12.85546875" style="75" customWidth="1"/>
    <col min="4" max="8" width="14.140625" style="75" customWidth="1"/>
    <col min="9" max="13" width="11.7109375" style="75" customWidth="1"/>
    <col min="14" max="16384" width="8.85546875" style="75"/>
  </cols>
  <sheetData>
    <row r="4" spans="2:7" x14ac:dyDescent="0.25">
      <c r="B4" s="66" t="s">
        <v>152</v>
      </c>
      <c r="C4" s="261" t="s">
        <v>153</v>
      </c>
      <c r="D4" s="262"/>
      <c r="E4" s="262"/>
      <c r="F4" s="262"/>
      <c r="G4" s="263"/>
    </row>
    <row r="5" spans="2:7" x14ac:dyDescent="0.25">
      <c r="B5" s="131" t="s">
        <v>154</v>
      </c>
      <c r="C5" s="74" t="str">
        <f>'1. Submission information'!F8</f>
        <v>2021-22</v>
      </c>
      <c r="D5" s="74" t="str">
        <f>'1. Submission information'!G8</f>
        <v>2022-23</v>
      </c>
      <c r="E5" s="74" t="str">
        <f>'1. Submission information'!H8</f>
        <v>2023-24</v>
      </c>
      <c r="F5" s="74" t="str">
        <f>'1. Submission information'!I8</f>
        <v>2024-25</v>
      </c>
      <c r="G5" s="74" t="str">
        <f>'1. Submission information'!J8</f>
        <v>2025-26</v>
      </c>
    </row>
    <row r="6" spans="2:7" x14ac:dyDescent="0.25">
      <c r="B6" s="170"/>
      <c r="C6" s="74" t="s">
        <v>42</v>
      </c>
      <c r="D6" s="74" t="s">
        <v>42</v>
      </c>
      <c r="E6" s="74" t="s">
        <v>42</v>
      </c>
      <c r="F6" s="74" t="s">
        <v>42</v>
      </c>
      <c r="G6" s="74" t="s">
        <v>43</v>
      </c>
    </row>
    <row r="7" spans="2:7" x14ac:dyDescent="0.25">
      <c r="B7" s="84" t="s">
        <v>155</v>
      </c>
      <c r="C7" s="91"/>
      <c r="D7" s="91"/>
      <c r="E7" s="91"/>
      <c r="F7" s="91"/>
      <c r="G7" s="91"/>
    </row>
    <row r="8" spans="2:7" x14ac:dyDescent="0.25">
      <c r="B8" s="126" t="s">
        <v>136</v>
      </c>
      <c r="C8" s="88">
        <v>2.3831317459273142</v>
      </c>
      <c r="D8" s="88">
        <v>1.8245328011883237</v>
      </c>
      <c r="E8" s="88">
        <v>0</v>
      </c>
      <c r="F8" s="88">
        <v>0</v>
      </c>
      <c r="G8" s="88">
        <v>0</v>
      </c>
    </row>
    <row r="9" spans="2:7" x14ac:dyDescent="0.25">
      <c r="B9" s="126" t="s">
        <v>137</v>
      </c>
      <c r="C9" s="88">
        <v>0</v>
      </c>
      <c r="D9" s="88">
        <v>0</v>
      </c>
      <c r="E9" s="88">
        <v>0</v>
      </c>
      <c r="F9" s="88">
        <v>0</v>
      </c>
      <c r="G9" s="88">
        <v>0</v>
      </c>
    </row>
    <row r="10" spans="2:7" x14ac:dyDescent="0.25">
      <c r="B10" s="126" t="s">
        <v>138</v>
      </c>
      <c r="C10" s="88">
        <v>0.5957831232075419</v>
      </c>
      <c r="D10" s="88">
        <v>0.45613334325484617</v>
      </c>
      <c r="E10" s="88">
        <v>0</v>
      </c>
      <c r="F10" s="88">
        <v>0</v>
      </c>
      <c r="G10" s="88">
        <v>0</v>
      </c>
    </row>
    <row r="11" spans="2:7" x14ac:dyDescent="0.25">
      <c r="B11" s="126" t="s">
        <v>139</v>
      </c>
      <c r="C11" s="88">
        <v>0.24545004381674851</v>
      </c>
      <c r="D11" s="88">
        <v>0.1879172885687487</v>
      </c>
      <c r="E11" s="88">
        <v>0</v>
      </c>
      <c r="F11" s="88">
        <v>0</v>
      </c>
      <c r="G11" s="88">
        <v>0</v>
      </c>
    </row>
    <row r="12" spans="2:7" x14ac:dyDescent="0.25">
      <c r="B12" s="126" t="s">
        <v>140</v>
      </c>
      <c r="C12" s="88">
        <v>0</v>
      </c>
      <c r="D12" s="88">
        <v>0</v>
      </c>
      <c r="E12" s="88">
        <v>0</v>
      </c>
      <c r="F12" s="88">
        <v>0</v>
      </c>
      <c r="G12" s="88">
        <v>0</v>
      </c>
    </row>
    <row r="13" spans="2:7" x14ac:dyDescent="0.25">
      <c r="B13" s="126" t="s">
        <v>141</v>
      </c>
      <c r="C13" s="88">
        <v>0</v>
      </c>
      <c r="D13" s="88">
        <v>0</v>
      </c>
      <c r="E13" s="88">
        <v>0</v>
      </c>
      <c r="F13" s="88">
        <v>0</v>
      </c>
      <c r="G13" s="88">
        <v>0</v>
      </c>
    </row>
    <row r="14" spans="2:7" x14ac:dyDescent="0.25">
      <c r="B14" s="126" t="s">
        <v>142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</row>
    <row r="15" spans="2:7" ht="15.6" customHeight="1" x14ac:dyDescent="0.25">
      <c r="B15" s="141" t="s">
        <v>143</v>
      </c>
      <c r="C15" s="88">
        <v>0</v>
      </c>
      <c r="D15" s="88">
        <v>0</v>
      </c>
      <c r="E15" s="88">
        <v>0</v>
      </c>
      <c r="F15" s="88">
        <v>0</v>
      </c>
      <c r="G15" s="88">
        <v>0</v>
      </c>
    </row>
    <row r="16" spans="2:7" x14ac:dyDescent="0.25">
      <c r="B16" s="141" t="s">
        <v>144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</row>
    <row r="17" spans="2:7" x14ac:dyDescent="0.25">
      <c r="B17" s="141" t="s">
        <v>145</v>
      </c>
      <c r="C17" s="88">
        <v>0.12197404363647955</v>
      </c>
      <c r="D17" s="88">
        <v>9.3383693070538495E-2</v>
      </c>
      <c r="E17" s="88">
        <v>0</v>
      </c>
      <c r="F17" s="88">
        <v>0</v>
      </c>
      <c r="G17" s="88">
        <v>0</v>
      </c>
    </row>
    <row r="18" spans="2:7" x14ac:dyDescent="0.25">
      <c r="B18" s="141" t="s">
        <v>146</v>
      </c>
      <c r="C18" s="88">
        <v>0</v>
      </c>
      <c r="D18" s="88">
        <v>0</v>
      </c>
      <c r="E18" s="88">
        <v>0</v>
      </c>
      <c r="F18" s="88">
        <v>0</v>
      </c>
      <c r="G18" s="88">
        <v>0</v>
      </c>
    </row>
    <row r="19" spans="2:7" x14ac:dyDescent="0.25">
      <c r="B19" s="141" t="s">
        <v>147</v>
      </c>
      <c r="C19" s="88">
        <v>0</v>
      </c>
      <c r="D19" s="88">
        <v>0</v>
      </c>
      <c r="E19" s="88">
        <v>0</v>
      </c>
      <c r="F19" s="88">
        <v>0</v>
      </c>
      <c r="G19" s="88">
        <v>0</v>
      </c>
    </row>
    <row r="20" spans="2:7" x14ac:dyDescent="0.25">
      <c r="B20" s="141" t="s">
        <v>148</v>
      </c>
      <c r="C20" s="88">
        <v>0.12205421187253472</v>
      </c>
      <c r="D20" s="88">
        <v>9.344507011213346E-2</v>
      </c>
      <c r="E20" s="88">
        <v>0</v>
      </c>
      <c r="F20" s="88">
        <v>0</v>
      </c>
      <c r="G20" s="88">
        <v>0</v>
      </c>
    </row>
    <row r="21" spans="2:7" x14ac:dyDescent="0.25">
      <c r="B21" s="141" t="s">
        <v>149</v>
      </c>
      <c r="C21" s="88">
        <v>0.29242092753937671</v>
      </c>
      <c r="D21" s="88">
        <v>0.22387833780540789</v>
      </c>
      <c r="E21" s="88">
        <v>0</v>
      </c>
      <c r="F21" s="88">
        <v>0</v>
      </c>
      <c r="G21" s="88">
        <v>0</v>
      </c>
    </row>
    <row r="22" spans="2:7" x14ac:dyDescent="0.25">
      <c r="B22" s="141" t="s">
        <v>150</v>
      </c>
      <c r="C22" s="88">
        <v>0</v>
      </c>
      <c r="D22" s="88">
        <v>0</v>
      </c>
      <c r="E22" s="88">
        <v>0</v>
      </c>
      <c r="F22" s="88">
        <v>0</v>
      </c>
      <c r="G22" s="88">
        <v>0</v>
      </c>
    </row>
    <row r="23" spans="2:7" x14ac:dyDescent="0.25">
      <c r="B23" s="141" t="s">
        <v>151</v>
      </c>
      <c r="C23" s="88">
        <v>0</v>
      </c>
      <c r="D23" s="88">
        <v>0</v>
      </c>
      <c r="E23" s="88">
        <v>0</v>
      </c>
      <c r="F23" s="88">
        <v>0</v>
      </c>
      <c r="G23" s="88">
        <v>0</v>
      </c>
    </row>
    <row r="24" spans="2:7" x14ac:dyDescent="0.25">
      <c r="B24" s="100"/>
      <c r="C24" s="101"/>
      <c r="D24" s="101"/>
      <c r="E24" s="101"/>
      <c r="F24" s="101"/>
      <c r="G24" s="101"/>
    </row>
    <row r="25" spans="2:7" x14ac:dyDescent="0.25">
      <c r="B25" s="6" t="s">
        <v>36</v>
      </c>
      <c r="C25" s="80">
        <f>SUM(C8:C23)</f>
        <v>3.7608140959999954</v>
      </c>
      <c r="D25" s="80">
        <f>SUM(D8:D23)</f>
        <v>2.8792905339999981</v>
      </c>
      <c r="E25" s="80">
        <f>SUM(E8:E23)</f>
        <v>0</v>
      </c>
      <c r="F25" s="80">
        <f>SUM(F8:F23)</f>
        <v>0</v>
      </c>
      <c r="G25" s="80">
        <f>SUM(G8:G23)</f>
        <v>0</v>
      </c>
    </row>
    <row r="26" spans="2:7" x14ac:dyDescent="0.25">
      <c r="B26" s="7"/>
      <c r="C26" s="94"/>
      <c r="D26" s="94"/>
      <c r="E26" s="94"/>
      <c r="F26" s="94"/>
      <c r="G26" s="94"/>
    </row>
    <row r="29" spans="2:7" x14ac:dyDescent="0.25">
      <c r="B29" s="66" t="s">
        <v>156</v>
      </c>
      <c r="C29" s="261" t="str">
        <f>C$4</f>
        <v>Pre-period costs</v>
      </c>
      <c r="D29" s="262"/>
      <c r="E29" s="262"/>
      <c r="F29" s="262"/>
      <c r="G29" s="263"/>
    </row>
    <row r="30" spans="2:7" x14ac:dyDescent="0.25">
      <c r="B30" s="131" t="s">
        <v>154</v>
      </c>
      <c r="C30" s="74" t="str">
        <f>C5</f>
        <v>2021-22</v>
      </c>
      <c r="D30" s="74" t="str">
        <f>D5</f>
        <v>2022-23</v>
      </c>
      <c r="E30" s="74" t="str">
        <f>E5</f>
        <v>2023-24</v>
      </c>
      <c r="F30" s="74" t="str">
        <f>F5</f>
        <v>2024-25</v>
      </c>
      <c r="G30" s="74" t="str">
        <f>G5</f>
        <v>2025-26</v>
      </c>
    </row>
    <row r="31" spans="2:7" x14ac:dyDescent="0.25">
      <c r="B31" s="170"/>
      <c r="C31" s="74" t="s">
        <v>42</v>
      </c>
      <c r="D31" s="74" t="s">
        <v>42</v>
      </c>
      <c r="E31" s="74" t="s">
        <v>42</v>
      </c>
      <c r="F31" s="74" t="s">
        <v>42</v>
      </c>
      <c r="G31" s="74" t="s">
        <v>43</v>
      </c>
    </row>
    <row r="32" spans="2:7" x14ac:dyDescent="0.25">
      <c r="B32" s="84" t="s">
        <v>155</v>
      </c>
      <c r="C32" s="91"/>
      <c r="D32" s="91"/>
      <c r="E32" s="91"/>
      <c r="F32" s="91"/>
      <c r="G32" s="91"/>
    </row>
    <row r="33" spans="2:7" x14ac:dyDescent="0.25">
      <c r="B33" s="126" t="s">
        <v>136</v>
      </c>
      <c r="C33" s="88"/>
      <c r="D33" s="88"/>
      <c r="E33" s="88"/>
      <c r="F33" s="88"/>
      <c r="G33" s="88"/>
    </row>
    <row r="34" spans="2:7" x14ac:dyDescent="0.25">
      <c r="B34" s="126" t="s">
        <v>137</v>
      </c>
      <c r="C34" s="88"/>
      <c r="D34" s="88"/>
      <c r="E34" s="88"/>
      <c r="F34" s="88"/>
      <c r="G34" s="88"/>
    </row>
    <row r="35" spans="2:7" x14ac:dyDescent="0.25">
      <c r="B35" s="126" t="s">
        <v>138</v>
      </c>
      <c r="C35" s="88"/>
      <c r="D35" s="88"/>
      <c r="E35" s="88"/>
      <c r="F35" s="88"/>
      <c r="G35" s="88"/>
    </row>
    <row r="36" spans="2:7" x14ac:dyDescent="0.25">
      <c r="B36" s="126" t="s">
        <v>139</v>
      </c>
      <c r="C36" s="88"/>
      <c r="D36" s="88"/>
      <c r="E36" s="88"/>
      <c r="F36" s="88"/>
      <c r="G36" s="88"/>
    </row>
    <row r="37" spans="2:7" x14ac:dyDescent="0.25">
      <c r="B37" s="126" t="s">
        <v>140</v>
      </c>
      <c r="C37" s="88"/>
      <c r="D37" s="88"/>
      <c r="E37" s="88"/>
      <c r="F37" s="88"/>
      <c r="G37" s="88"/>
    </row>
    <row r="38" spans="2:7" x14ac:dyDescent="0.25">
      <c r="B38" s="126" t="s">
        <v>141</v>
      </c>
      <c r="C38" s="88"/>
      <c r="D38" s="88"/>
      <c r="E38" s="88"/>
      <c r="F38" s="88"/>
      <c r="G38" s="88"/>
    </row>
    <row r="39" spans="2:7" x14ac:dyDescent="0.25">
      <c r="B39" s="126" t="s">
        <v>142</v>
      </c>
      <c r="C39" s="88"/>
      <c r="D39" s="88"/>
      <c r="E39" s="88"/>
      <c r="F39" s="88"/>
      <c r="G39" s="88"/>
    </row>
    <row r="40" spans="2:7" x14ac:dyDescent="0.25">
      <c r="B40" s="141" t="s">
        <v>143</v>
      </c>
      <c r="C40" s="88"/>
      <c r="D40" s="88"/>
      <c r="E40" s="88"/>
      <c r="F40" s="88"/>
      <c r="G40" s="88"/>
    </row>
    <row r="41" spans="2:7" x14ac:dyDescent="0.25">
      <c r="B41" s="141" t="s">
        <v>144</v>
      </c>
      <c r="C41" s="88"/>
      <c r="D41" s="88"/>
      <c r="E41" s="88"/>
      <c r="F41" s="88"/>
      <c r="G41" s="88"/>
    </row>
    <row r="42" spans="2:7" x14ac:dyDescent="0.25">
      <c r="B42" s="141" t="s">
        <v>145</v>
      </c>
      <c r="C42" s="88"/>
      <c r="D42" s="88"/>
      <c r="E42" s="88"/>
      <c r="F42" s="88"/>
      <c r="G42" s="88"/>
    </row>
    <row r="43" spans="2:7" x14ac:dyDescent="0.25">
      <c r="B43" s="141" t="s">
        <v>146</v>
      </c>
      <c r="C43" s="88"/>
      <c r="D43" s="88"/>
      <c r="E43" s="88"/>
      <c r="F43" s="88"/>
      <c r="G43" s="88"/>
    </row>
    <row r="44" spans="2:7" x14ac:dyDescent="0.25">
      <c r="B44" s="141" t="s">
        <v>147</v>
      </c>
      <c r="C44" s="88"/>
      <c r="D44" s="88"/>
      <c r="E44" s="88"/>
      <c r="F44" s="88"/>
      <c r="G44" s="88"/>
    </row>
    <row r="45" spans="2:7" x14ac:dyDescent="0.25">
      <c r="B45" s="141" t="s">
        <v>148</v>
      </c>
      <c r="C45" s="88"/>
      <c r="D45" s="88"/>
      <c r="E45" s="88"/>
      <c r="F45" s="88"/>
      <c r="G45" s="88"/>
    </row>
    <row r="46" spans="2:7" x14ac:dyDescent="0.25">
      <c r="B46" s="141" t="s">
        <v>149</v>
      </c>
      <c r="C46" s="88"/>
      <c r="D46" s="88"/>
      <c r="E46" s="88"/>
      <c r="F46" s="88"/>
      <c r="G46" s="88"/>
    </row>
    <row r="47" spans="2:7" x14ac:dyDescent="0.25">
      <c r="B47" s="141" t="s">
        <v>150</v>
      </c>
      <c r="C47" s="88"/>
      <c r="D47" s="88"/>
      <c r="E47" s="88"/>
      <c r="F47" s="88"/>
      <c r="G47" s="88"/>
    </row>
    <row r="48" spans="2:7" x14ac:dyDescent="0.25">
      <c r="B48" s="141" t="s">
        <v>151</v>
      </c>
      <c r="C48" s="88"/>
      <c r="D48" s="88"/>
      <c r="E48" s="88"/>
      <c r="F48" s="88"/>
      <c r="G48" s="88"/>
    </row>
    <row r="49" spans="2:7" x14ac:dyDescent="0.25">
      <c r="B49" s="100"/>
      <c r="C49" s="101"/>
      <c r="D49" s="101"/>
      <c r="E49" s="101"/>
      <c r="F49" s="101"/>
      <c r="G49" s="101"/>
    </row>
    <row r="50" spans="2:7" x14ac:dyDescent="0.25">
      <c r="B50" s="6" t="s">
        <v>36</v>
      </c>
      <c r="C50" s="80">
        <f>SUM(C33:C48)</f>
        <v>0</v>
      </c>
      <c r="D50" s="80">
        <f>SUM(D33:D48)</f>
        <v>0</v>
      </c>
      <c r="E50" s="80">
        <f>SUM(E33:E48)</f>
        <v>0</v>
      </c>
      <c r="F50" s="80">
        <f>SUM(F33:F48)</f>
        <v>0</v>
      </c>
      <c r="G50" s="80">
        <f>SUM(G33:G48)</f>
        <v>0</v>
      </c>
    </row>
    <row r="51" spans="2:7" x14ac:dyDescent="0.25">
      <c r="B51" s="7"/>
      <c r="C51" s="94"/>
      <c r="D51" s="94"/>
      <c r="E51" s="94"/>
      <c r="F51" s="94"/>
      <c r="G51" s="94"/>
    </row>
    <row r="55" spans="2:7" x14ac:dyDescent="0.25">
      <c r="B55" s="66" t="s">
        <v>157</v>
      </c>
      <c r="C55" s="261" t="str">
        <f>C$4</f>
        <v>Pre-period costs</v>
      </c>
      <c r="D55" s="262"/>
      <c r="E55" s="262"/>
      <c r="F55" s="262"/>
      <c r="G55" s="263"/>
    </row>
    <row r="56" spans="2:7" x14ac:dyDescent="0.25">
      <c r="B56" s="131" t="s">
        <v>154</v>
      </c>
      <c r="C56" s="74" t="str">
        <f>C5</f>
        <v>2021-22</v>
      </c>
      <c r="D56" s="74" t="str">
        <f>D5</f>
        <v>2022-23</v>
      </c>
      <c r="E56" s="74" t="str">
        <f>E5</f>
        <v>2023-24</v>
      </c>
      <c r="F56" s="74" t="str">
        <f>F5</f>
        <v>2024-25</v>
      </c>
      <c r="G56" s="74" t="str">
        <f>G5</f>
        <v>2025-26</v>
      </c>
    </row>
    <row r="57" spans="2:7" x14ac:dyDescent="0.25">
      <c r="B57" s="170"/>
      <c r="C57" s="74" t="s">
        <v>42</v>
      </c>
      <c r="D57" s="74" t="s">
        <v>42</v>
      </c>
      <c r="E57" s="74" t="s">
        <v>42</v>
      </c>
      <c r="F57" s="74" t="s">
        <v>42</v>
      </c>
      <c r="G57" s="74" t="s">
        <v>43</v>
      </c>
    </row>
    <row r="58" spans="2:7" x14ac:dyDescent="0.25">
      <c r="B58" s="84" t="s">
        <v>155</v>
      </c>
      <c r="C58" s="91"/>
      <c r="D58" s="91"/>
      <c r="E58" s="91"/>
      <c r="F58" s="91"/>
      <c r="G58" s="91"/>
    </row>
    <row r="59" spans="2:7" x14ac:dyDescent="0.25">
      <c r="B59" s="126" t="s">
        <v>136</v>
      </c>
      <c r="C59" s="88"/>
      <c r="D59" s="88"/>
      <c r="E59" s="88"/>
      <c r="F59" s="88"/>
      <c r="G59" s="88"/>
    </row>
    <row r="60" spans="2:7" x14ac:dyDescent="0.25">
      <c r="B60" s="126" t="s">
        <v>137</v>
      </c>
      <c r="C60" s="88"/>
      <c r="D60" s="88"/>
      <c r="E60" s="88"/>
      <c r="F60" s="88"/>
      <c r="G60" s="88"/>
    </row>
    <row r="61" spans="2:7" x14ac:dyDescent="0.25">
      <c r="B61" s="126" t="s">
        <v>138</v>
      </c>
      <c r="C61" s="88"/>
      <c r="D61" s="88"/>
      <c r="E61" s="88"/>
      <c r="F61" s="88"/>
      <c r="G61" s="88"/>
    </row>
    <row r="62" spans="2:7" x14ac:dyDescent="0.25">
      <c r="B62" s="126" t="s">
        <v>139</v>
      </c>
      <c r="C62" s="88"/>
      <c r="D62" s="88"/>
      <c r="E62" s="88"/>
      <c r="F62" s="88"/>
      <c r="G62" s="88"/>
    </row>
    <row r="63" spans="2:7" x14ac:dyDescent="0.25">
      <c r="B63" s="126" t="s">
        <v>140</v>
      </c>
      <c r="C63" s="88"/>
      <c r="D63" s="88"/>
      <c r="E63" s="88"/>
      <c r="F63" s="88"/>
      <c r="G63" s="88"/>
    </row>
    <row r="64" spans="2:7" x14ac:dyDescent="0.25">
      <c r="B64" s="126" t="s">
        <v>141</v>
      </c>
      <c r="C64" s="88"/>
      <c r="D64" s="88"/>
      <c r="E64" s="88"/>
      <c r="F64" s="88"/>
      <c r="G64" s="88"/>
    </row>
    <row r="65" spans="2:7" x14ac:dyDescent="0.25">
      <c r="B65" s="126" t="s">
        <v>142</v>
      </c>
      <c r="C65" s="88"/>
      <c r="D65" s="88"/>
      <c r="E65" s="88"/>
      <c r="F65" s="88"/>
      <c r="G65" s="88"/>
    </row>
    <row r="66" spans="2:7" x14ac:dyDescent="0.25">
      <c r="B66" s="141" t="s">
        <v>143</v>
      </c>
      <c r="C66" s="88"/>
      <c r="D66" s="88"/>
      <c r="E66" s="88"/>
      <c r="F66" s="88"/>
      <c r="G66" s="88"/>
    </row>
    <row r="67" spans="2:7" x14ac:dyDescent="0.25">
      <c r="B67" s="141" t="s">
        <v>144</v>
      </c>
      <c r="C67" s="88"/>
      <c r="D67" s="88"/>
      <c r="E67" s="88"/>
      <c r="F67" s="88"/>
      <c r="G67" s="88"/>
    </row>
    <row r="68" spans="2:7" x14ac:dyDescent="0.25">
      <c r="B68" s="141" t="s">
        <v>145</v>
      </c>
      <c r="C68" s="88"/>
      <c r="D68" s="88"/>
      <c r="E68" s="88"/>
      <c r="F68" s="88"/>
      <c r="G68" s="88"/>
    </row>
    <row r="69" spans="2:7" x14ac:dyDescent="0.25">
      <c r="B69" s="141" t="s">
        <v>146</v>
      </c>
      <c r="C69" s="88"/>
      <c r="D69" s="88"/>
      <c r="E69" s="88"/>
      <c r="F69" s="88"/>
      <c r="G69" s="88"/>
    </row>
    <row r="70" spans="2:7" x14ac:dyDescent="0.25">
      <c r="B70" s="141" t="s">
        <v>147</v>
      </c>
      <c r="C70" s="88"/>
      <c r="D70" s="88"/>
      <c r="E70" s="88"/>
      <c r="F70" s="88"/>
      <c r="G70" s="88"/>
    </row>
    <row r="71" spans="2:7" x14ac:dyDescent="0.25">
      <c r="B71" s="141" t="s">
        <v>148</v>
      </c>
      <c r="C71" s="88"/>
      <c r="D71" s="88"/>
      <c r="E71" s="88"/>
      <c r="F71" s="88"/>
      <c r="G71" s="88"/>
    </row>
    <row r="72" spans="2:7" x14ac:dyDescent="0.25">
      <c r="B72" s="141" t="s">
        <v>149</v>
      </c>
      <c r="C72" s="88"/>
      <c r="D72" s="88"/>
      <c r="E72" s="88"/>
      <c r="F72" s="88"/>
      <c r="G72" s="88"/>
    </row>
    <row r="73" spans="2:7" x14ac:dyDescent="0.25">
      <c r="B73" s="141" t="s">
        <v>150</v>
      </c>
      <c r="C73" s="88"/>
      <c r="D73" s="88"/>
      <c r="E73" s="88"/>
      <c r="F73" s="88"/>
      <c r="G73" s="88"/>
    </row>
    <row r="74" spans="2:7" x14ac:dyDescent="0.25">
      <c r="B74" s="141" t="s">
        <v>151</v>
      </c>
      <c r="C74" s="88"/>
      <c r="D74" s="88"/>
      <c r="E74" s="88"/>
      <c r="F74" s="88"/>
      <c r="G74" s="88"/>
    </row>
    <row r="75" spans="2:7" x14ac:dyDescent="0.25">
      <c r="B75" s="100"/>
      <c r="C75" s="101"/>
      <c r="D75" s="101"/>
      <c r="E75" s="101"/>
      <c r="F75" s="101"/>
      <c r="G75" s="101"/>
    </row>
    <row r="76" spans="2:7" x14ac:dyDescent="0.25">
      <c r="B76" s="6" t="s">
        <v>36</v>
      </c>
      <c r="C76" s="80">
        <f t="shared" ref="C76:D76" si="0">SUM(C59:C74)</f>
        <v>0</v>
      </c>
      <c r="D76" s="80">
        <f t="shared" si="0"/>
        <v>0</v>
      </c>
      <c r="E76" s="80">
        <f>SUM(E59:E74)</f>
        <v>0</v>
      </c>
      <c r="F76" s="80">
        <f>SUM(F59:F74)</f>
        <v>0</v>
      </c>
      <c r="G76" s="80">
        <f>SUM(G59:G74)</f>
        <v>0</v>
      </c>
    </row>
    <row r="77" spans="2:7" x14ac:dyDescent="0.25">
      <c r="B77" s="7"/>
      <c r="C77" s="94"/>
      <c r="D77" s="94"/>
      <c r="E77" s="94"/>
      <c r="F77" s="94"/>
      <c r="G77" s="94"/>
    </row>
    <row r="80" spans="2:7" x14ac:dyDescent="0.25">
      <c r="B80" s="66" t="s">
        <v>158</v>
      </c>
      <c r="C80" s="261" t="str">
        <f>C$4</f>
        <v>Pre-period costs</v>
      </c>
      <c r="D80" s="262"/>
      <c r="E80" s="262"/>
      <c r="F80" s="262"/>
      <c r="G80" s="263"/>
    </row>
    <row r="81" spans="2:7" x14ac:dyDescent="0.25">
      <c r="B81" s="131" t="s">
        <v>154</v>
      </c>
      <c r="C81" s="74" t="str">
        <f>C5</f>
        <v>2021-22</v>
      </c>
      <c r="D81" s="74" t="str">
        <f>D5</f>
        <v>2022-23</v>
      </c>
      <c r="E81" s="74" t="str">
        <f>E5</f>
        <v>2023-24</v>
      </c>
      <c r="F81" s="74" t="str">
        <f>F5</f>
        <v>2024-25</v>
      </c>
      <c r="G81" s="74" t="str">
        <f>G5</f>
        <v>2025-26</v>
      </c>
    </row>
    <row r="82" spans="2:7" x14ac:dyDescent="0.25">
      <c r="B82" s="170"/>
      <c r="C82" s="74" t="s">
        <v>42</v>
      </c>
      <c r="D82" s="74" t="s">
        <v>42</v>
      </c>
      <c r="E82" s="74" t="s">
        <v>42</v>
      </c>
      <c r="F82" s="74" t="s">
        <v>42</v>
      </c>
      <c r="G82" s="74" t="s">
        <v>43</v>
      </c>
    </row>
    <row r="83" spans="2:7" x14ac:dyDescent="0.25">
      <c r="B83" s="84" t="s">
        <v>155</v>
      </c>
      <c r="C83" s="91"/>
      <c r="D83" s="91"/>
      <c r="E83" s="91"/>
      <c r="F83" s="91"/>
      <c r="G83" s="91"/>
    </row>
    <row r="84" spans="2:7" x14ac:dyDescent="0.25">
      <c r="B84" s="126" t="s">
        <v>136</v>
      </c>
      <c r="C84" s="88"/>
      <c r="D84" s="88"/>
      <c r="E84" s="88"/>
      <c r="F84" s="88"/>
      <c r="G84" s="88"/>
    </row>
    <row r="85" spans="2:7" x14ac:dyDescent="0.25">
      <c r="B85" s="126" t="s">
        <v>137</v>
      </c>
      <c r="C85" s="88"/>
      <c r="D85" s="88"/>
      <c r="E85" s="88"/>
      <c r="F85" s="88"/>
      <c r="G85" s="88"/>
    </row>
    <row r="86" spans="2:7" x14ac:dyDescent="0.25">
      <c r="B86" s="126" t="s">
        <v>138</v>
      </c>
      <c r="C86" s="88"/>
      <c r="D86" s="88"/>
      <c r="E86" s="88"/>
      <c r="F86" s="88"/>
      <c r="G86" s="88"/>
    </row>
    <row r="87" spans="2:7" x14ac:dyDescent="0.25">
      <c r="B87" s="126" t="s">
        <v>139</v>
      </c>
      <c r="C87" s="88"/>
      <c r="D87" s="88"/>
      <c r="E87" s="88"/>
      <c r="F87" s="88"/>
      <c r="G87" s="88"/>
    </row>
    <row r="88" spans="2:7" x14ac:dyDescent="0.25">
      <c r="B88" s="126" t="s">
        <v>140</v>
      </c>
      <c r="C88" s="88"/>
      <c r="D88" s="88"/>
      <c r="E88" s="88"/>
      <c r="F88" s="88"/>
      <c r="G88" s="88"/>
    </row>
    <row r="89" spans="2:7" x14ac:dyDescent="0.25">
      <c r="B89" s="126" t="s">
        <v>141</v>
      </c>
      <c r="C89" s="88"/>
      <c r="D89" s="88"/>
      <c r="E89" s="88"/>
      <c r="F89" s="88"/>
      <c r="G89" s="88"/>
    </row>
    <row r="90" spans="2:7" x14ac:dyDescent="0.25">
      <c r="B90" s="126" t="s">
        <v>142</v>
      </c>
      <c r="C90" s="88"/>
      <c r="D90" s="88"/>
      <c r="E90" s="88"/>
      <c r="F90" s="88"/>
      <c r="G90" s="88"/>
    </row>
    <row r="91" spans="2:7" x14ac:dyDescent="0.25">
      <c r="B91" s="141" t="s">
        <v>143</v>
      </c>
      <c r="C91" s="88"/>
      <c r="D91" s="88"/>
      <c r="E91" s="88"/>
      <c r="F91" s="88"/>
      <c r="G91" s="88"/>
    </row>
    <row r="92" spans="2:7" x14ac:dyDescent="0.25">
      <c r="B92" s="141" t="s">
        <v>144</v>
      </c>
      <c r="C92" s="88"/>
      <c r="D92" s="88"/>
      <c r="E92" s="88"/>
      <c r="F92" s="88"/>
      <c r="G92" s="88"/>
    </row>
    <row r="93" spans="2:7" x14ac:dyDescent="0.25">
      <c r="B93" s="141" t="s">
        <v>145</v>
      </c>
      <c r="C93" s="88"/>
      <c r="D93" s="88"/>
      <c r="E93" s="88"/>
      <c r="F93" s="88"/>
      <c r="G93" s="88"/>
    </row>
    <row r="94" spans="2:7" x14ac:dyDescent="0.25">
      <c r="B94" s="141" t="s">
        <v>146</v>
      </c>
      <c r="C94" s="88"/>
      <c r="D94" s="88"/>
      <c r="E94" s="88"/>
      <c r="F94" s="88"/>
      <c r="G94" s="88"/>
    </row>
    <row r="95" spans="2:7" x14ac:dyDescent="0.25">
      <c r="B95" s="141" t="s">
        <v>147</v>
      </c>
      <c r="C95" s="88"/>
      <c r="D95" s="88"/>
      <c r="E95" s="88"/>
      <c r="F95" s="88"/>
      <c r="G95" s="88"/>
    </row>
    <row r="96" spans="2:7" x14ac:dyDescent="0.25">
      <c r="B96" s="141" t="s">
        <v>148</v>
      </c>
      <c r="C96" s="88"/>
      <c r="D96" s="88"/>
      <c r="E96" s="88"/>
      <c r="F96" s="88"/>
      <c r="G96" s="88"/>
    </row>
    <row r="97" spans="2:7" x14ac:dyDescent="0.25">
      <c r="B97" s="141" t="s">
        <v>149</v>
      </c>
      <c r="C97" s="88"/>
      <c r="D97" s="88"/>
      <c r="E97" s="88"/>
      <c r="F97" s="88"/>
      <c r="G97" s="88"/>
    </row>
    <row r="98" spans="2:7" x14ac:dyDescent="0.25">
      <c r="B98" s="141" t="s">
        <v>150</v>
      </c>
      <c r="C98" s="88"/>
      <c r="D98" s="88"/>
      <c r="E98" s="88"/>
      <c r="F98" s="88"/>
      <c r="G98" s="88"/>
    </row>
    <row r="99" spans="2:7" x14ac:dyDescent="0.25">
      <c r="B99" s="141" t="s">
        <v>151</v>
      </c>
      <c r="C99" s="88"/>
      <c r="D99" s="88"/>
      <c r="E99" s="88"/>
      <c r="F99" s="88"/>
      <c r="G99" s="88"/>
    </row>
    <row r="100" spans="2:7" x14ac:dyDescent="0.25">
      <c r="B100" s="100"/>
      <c r="C100" s="101"/>
      <c r="D100" s="101"/>
      <c r="E100" s="101"/>
      <c r="F100" s="101"/>
      <c r="G100" s="101"/>
    </row>
    <row r="101" spans="2:7" x14ac:dyDescent="0.25">
      <c r="B101" s="6" t="s">
        <v>36</v>
      </c>
      <c r="C101" s="80">
        <f t="shared" ref="C101:D101" si="1">SUM(C84:C99)</f>
        <v>0</v>
      </c>
      <c r="D101" s="80">
        <f t="shared" si="1"/>
        <v>0</v>
      </c>
      <c r="E101" s="80">
        <f>SUM(E84:E99)</f>
        <v>0</v>
      </c>
      <c r="F101" s="80">
        <f>SUM(F84:F99)</f>
        <v>0</v>
      </c>
      <c r="G101" s="80">
        <f>SUM(G84:G99)</f>
        <v>0</v>
      </c>
    </row>
    <row r="102" spans="2:7" x14ac:dyDescent="0.25">
      <c r="B102" s="7"/>
      <c r="C102" s="94"/>
      <c r="D102" s="94"/>
      <c r="E102" s="94"/>
      <c r="F102" s="94"/>
      <c r="G102" s="94"/>
    </row>
    <row r="105" spans="2:7" x14ac:dyDescent="0.25">
      <c r="B105" s="66" t="s">
        <v>159</v>
      </c>
      <c r="C105" s="261" t="str">
        <f>C$4</f>
        <v>Pre-period costs</v>
      </c>
      <c r="D105" s="262"/>
      <c r="E105" s="262"/>
      <c r="F105" s="262"/>
      <c r="G105" s="263"/>
    </row>
    <row r="106" spans="2:7" x14ac:dyDescent="0.25">
      <c r="B106" s="131" t="s">
        <v>154</v>
      </c>
      <c r="C106" s="74" t="str">
        <f>C5</f>
        <v>2021-22</v>
      </c>
      <c r="D106" s="74" t="str">
        <f>D5</f>
        <v>2022-23</v>
      </c>
      <c r="E106" s="74" t="str">
        <f>E5</f>
        <v>2023-24</v>
      </c>
      <c r="F106" s="74" t="str">
        <f>F5</f>
        <v>2024-25</v>
      </c>
      <c r="G106" s="74" t="str">
        <f>G5</f>
        <v>2025-26</v>
      </c>
    </row>
    <row r="107" spans="2:7" x14ac:dyDescent="0.25">
      <c r="B107" s="170"/>
      <c r="C107" s="74" t="s">
        <v>42</v>
      </c>
      <c r="D107" s="74" t="s">
        <v>42</v>
      </c>
      <c r="E107" s="74" t="s">
        <v>42</v>
      </c>
      <c r="F107" s="74" t="s">
        <v>42</v>
      </c>
      <c r="G107" s="74" t="s">
        <v>43</v>
      </c>
    </row>
    <row r="108" spans="2:7" x14ac:dyDescent="0.25">
      <c r="B108" s="84"/>
      <c r="C108" s="91"/>
      <c r="D108" s="91"/>
      <c r="E108" s="91"/>
      <c r="F108" s="91"/>
      <c r="G108" s="91"/>
    </row>
    <row r="109" spans="2:7" x14ac:dyDescent="0.25">
      <c r="B109" s="141" t="s">
        <v>160</v>
      </c>
      <c r="C109" s="88"/>
      <c r="D109" s="88"/>
      <c r="E109" s="88"/>
      <c r="F109" s="88"/>
      <c r="G109" s="88"/>
    </row>
    <row r="110" spans="2:7" x14ac:dyDescent="0.25">
      <c r="B110" s="141" t="s">
        <v>160</v>
      </c>
      <c r="C110" s="88"/>
      <c r="D110" s="88"/>
      <c r="E110" s="88"/>
      <c r="F110" s="88"/>
      <c r="G110" s="88"/>
    </row>
    <row r="111" spans="2:7" x14ac:dyDescent="0.25">
      <c r="B111" s="141" t="s">
        <v>160</v>
      </c>
      <c r="C111" s="88"/>
      <c r="D111" s="88"/>
      <c r="E111" s="88"/>
      <c r="F111" s="88"/>
      <c r="G111" s="88"/>
    </row>
    <row r="112" spans="2:7" x14ac:dyDescent="0.25">
      <c r="B112" s="141" t="s">
        <v>160</v>
      </c>
      <c r="C112" s="88"/>
      <c r="D112" s="88"/>
      <c r="E112" s="88"/>
      <c r="F112" s="88"/>
      <c r="G112" s="88"/>
    </row>
    <row r="113" spans="2:7" x14ac:dyDescent="0.25">
      <c r="B113" s="141" t="s">
        <v>160</v>
      </c>
      <c r="C113" s="88"/>
      <c r="D113" s="88"/>
      <c r="E113" s="88"/>
      <c r="F113" s="88"/>
      <c r="G113" s="88"/>
    </row>
    <row r="114" spans="2:7" x14ac:dyDescent="0.25">
      <c r="B114" s="100"/>
      <c r="C114" s="101"/>
      <c r="D114" s="101"/>
      <c r="E114" s="101"/>
      <c r="F114" s="101"/>
      <c r="G114" s="101"/>
    </row>
    <row r="115" spans="2:7" x14ac:dyDescent="0.25">
      <c r="B115" s="6" t="s">
        <v>36</v>
      </c>
      <c r="C115" s="80">
        <f t="shared" ref="C115:D115" si="2">SUM(C109:C113)</f>
        <v>0</v>
      </c>
      <c r="D115" s="80">
        <f t="shared" si="2"/>
        <v>0</v>
      </c>
      <c r="E115" s="80">
        <f>SUM(E109:E113)</f>
        <v>0</v>
      </c>
      <c r="F115" s="80">
        <f>SUM(F109:F113)</f>
        <v>0</v>
      </c>
      <c r="G115" s="80">
        <f>SUM(G109:G113)</f>
        <v>0</v>
      </c>
    </row>
    <row r="116" spans="2:7" x14ac:dyDescent="0.25">
      <c r="B116" s="7"/>
      <c r="C116" s="94"/>
      <c r="D116" s="94"/>
      <c r="E116" s="94"/>
      <c r="F116" s="94"/>
      <c r="G116" s="94"/>
    </row>
  </sheetData>
  <mergeCells count="5">
    <mergeCell ref="C4:G4"/>
    <mergeCell ref="C29:G29"/>
    <mergeCell ref="C55:G55"/>
    <mergeCell ref="C80:G80"/>
    <mergeCell ref="C105:G105"/>
  </mergeCells>
  <phoneticPr fontId="26" type="noConversion"/>
  <pageMargins left="0.7" right="0.7" top="0.75" bottom="0.75" header="0.3" footer="0.3"/>
  <pageSetup paperSize="9" orientation="portrait" r:id="rId1"/>
  <headerFooter>
    <oddFooter>&amp;L_x000D_&amp;1#&amp;"Calibri"&amp;10&amp;K000000 Official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65FD0-99B4-402A-96FF-54712FC79DB4}">
  <sheetPr>
    <tabColor theme="1" tint="4.9989318521683403E-2"/>
  </sheetPr>
  <dimension ref="B2:L18"/>
  <sheetViews>
    <sheetView showGridLines="0" workbookViewId="0"/>
  </sheetViews>
  <sheetFormatPr defaultRowHeight="15" x14ac:dyDescent="0.25"/>
  <cols>
    <col min="2" max="2" width="18.42578125" customWidth="1"/>
    <col min="3" max="10" width="10.42578125" customWidth="1"/>
  </cols>
  <sheetData>
    <row r="2" spans="2:12" ht="21" x14ac:dyDescent="0.35">
      <c r="B2" s="112"/>
      <c r="C2" s="112"/>
      <c r="D2" s="113"/>
      <c r="E2" s="113"/>
      <c r="F2" s="113"/>
      <c r="G2" s="113"/>
      <c r="H2" s="113"/>
      <c r="I2" s="113"/>
      <c r="J2" s="113"/>
      <c r="K2" s="113"/>
      <c r="L2" s="113"/>
    </row>
    <row r="3" spans="2:12" ht="21" x14ac:dyDescent="0.35">
      <c r="B3" s="112" t="str">
        <f xml:space="preserve"> "Pre-period and " &amp; '1. Submission information'!F4 &amp; "-" &amp; RIGHT('1. Submission information'!J3,2) &amp; " regulatory control period"</f>
        <v>Pre-period and 2026-31 regulatory control period</v>
      </c>
      <c r="C3" s="112"/>
      <c r="D3" s="114"/>
      <c r="E3" s="114"/>
      <c r="F3" s="222"/>
      <c r="G3" s="222"/>
      <c r="H3" s="222"/>
      <c r="I3" s="114"/>
      <c r="J3" s="114"/>
      <c r="K3" s="114"/>
      <c r="L3" s="114"/>
    </row>
    <row r="4" spans="2:12" ht="20.25" x14ac:dyDescent="0.25">
      <c r="B4" s="115" t="s">
        <v>161</v>
      </c>
      <c r="C4" s="115"/>
      <c r="D4" s="116"/>
      <c r="E4" s="116"/>
      <c r="F4" s="116"/>
      <c r="G4" s="116"/>
      <c r="H4" s="116"/>
      <c r="I4" s="116"/>
      <c r="J4" s="116"/>
      <c r="K4" s="116"/>
      <c r="L4" s="116"/>
    </row>
    <row r="5" spans="2:12" x14ac:dyDescent="0.25"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2:12" x14ac:dyDescent="0.25"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2:12" ht="18.75" x14ac:dyDescent="0.25">
      <c r="B7" s="105" t="s">
        <v>162</v>
      </c>
      <c r="C7" s="105"/>
      <c r="D7" s="118"/>
      <c r="E7" s="118"/>
      <c r="F7" s="118"/>
      <c r="G7" s="118"/>
      <c r="H7" s="118"/>
      <c r="I7" s="118"/>
      <c r="J7" s="118"/>
      <c r="K7" s="118"/>
      <c r="L7" s="118"/>
    </row>
    <row r="10" spans="2:12" x14ac:dyDescent="0.25">
      <c r="C10" s="49" t="str">
        <f>'4. Expenditure summary'!D7</f>
        <v>2021-22</v>
      </c>
      <c r="D10" s="49" t="str">
        <f>'4. Expenditure summary'!E7</f>
        <v>2022-23</v>
      </c>
      <c r="E10" s="49" t="str">
        <f>'4. Expenditure summary'!F7</f>
        <v>2023-24</v>
      </c>
      <c r="F10" s="49" t="str">
        <f>'4. Expenditure summary'!G7</f>
        <v>2024-25</v>
      </c>
      <c r="G10" s="49" t="str">
        <f>'4. Expenditure summary'!H7</f>
        <v>2025-26</v>
      </c>
      <c r="H10" s="49" t="str">
        <f>'4. Expenditure summary'!J7</f>
        <v>2026-27</v>
      </c>
      <c r="I10" s="49" t="str">
        <f>'4. Expenditure summary'!K7</f>
        <v>2027-28</v>
      </c>
      <c r="J10" s="49" t="str">
        <f>'4. Expenditure summary'!L7</f>
        <v>2028-29</v>
      </c>
      <c r="K10" s="49" t="str">
        <f>'4. Expenditure summary'!M7</f>
        <v>2029-30</v>
      </c>
      <c r="L10" s="49" t="str">
        <f>'4. Expenditure summary'!N7</f>
        <v>2030-31</v>
      </c>
    </row>
    <row r="11" spans="2:12" ht="15.75" x14ac:dyDescent="0.25">
      <c r="B11" s="118" t="s">
        <v>163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8" spans="5:5" x14ac:dyDescent="0.25">
      <c r="E18" s="22"/>
    </row>
  </sheetData>
  <phoneticPr fontId="26" type="noConversion"/>
  <pageMargins left="0.7" right="0.7" top="0.75" bottom="0.75" header="0.3" footer="0.3"/>
  <pageSetup paperSize="9" orientation="portrait" r:id="rId1"/>
  <headerFooter>
    <oddFooter>&amp;L_x000D_&amp;1#&amp;"Calibri"&amp;10&amp;K000000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3A32B-D76A-4B78-B6E0-20594BD660A1}">
  <sheetPr>
    <tabColor theme="5" tint="-0.249977111117893"/>
  </sheetPr>
  <dimension ref="A1:H19"/>
  <sheetViews>
    <sheetView showGridLines="0" zoomScale="90" zoomScaleNormal="90" workbookViewId="0"/>
  </sheetViews>
  <sheetFormatPr defaultRowHeight="15" x14ac:dyDescent="0.25"/>
  <cols>
    <col min="1" max="1" width="21.42578125" customWidth="1"/>
    <col min="2" max="2" width="83.140625" customWidth="1"/>
    <col min="3" max="3" width="19.85546875" customWidth="1"/>
    <col min="4" max="4" width="17.140625" customWidth="1"/>
    <col min="5" max="5" width="15.140625" customWidth="1"/>
    <col min="6" max="6" width="14.140625" customWidth="1"/>
    <col min="7" max="7" width="14" customWidth="1"/>
    <col min="8" max="8" width="14.140625" customWidth="1"/>
  </cols>
  <sheetData>
    <row r="1" spans="1:8" x14ac:dyDescent="0.25">
      <c r="A1" s="22" t="str">
        <f>'1. Submission information'!C4</f>
        <v>CWO</v>
      </c>
    </row>
    <row r="2" spans="1:8" x14ac:dyDescent="0.25">
      <c r="A2" s="22" t="str">
        <f>'1. Submission information'!C5</f>
        <v>Transgrid</v>
      </c>
    </row>
    <row r="4" spans="1:8" x14ac:dyDescent="0.25">
      <c r="B4" s="253" t="str">
        <f>CONCATENATE("2.1 - Total and annual revenue (real $m,",'1. Submission information'!C10,")")</f>
        <v>2.1 - Total and annual revenue (real $m,June 2026)</v>
      </c>
      <c r="C4" s="254"/>
      <c r="D4" s="253"/>
      <c r="E4" s="255"/>
      <c r="F4" s="73"/>
      <c r="G4" s="253"/>
      <c r="H4" s="255"/>
    </row>
    <row r="5" spans="1:8" x14ac:dyDescent="0.25">
      <c r="B5" s="49"/>
      <c r="C5" s="40" t="s">
        <v>25</v>
      </c>
      <c r="D5" s="50" t="str">
        <f>'1. Submission information'!F3</f>
        <v>2026-27</v>
      </c>
      <c r="E5" s="50" t="str">
        <f>'1. Submission information'!G3</f>
        <v>2027-28</v>
      </c>
      <c r="F5" s="50" t="str">
        <f>'1. Submission information'!H3</f>
        <v>2028-29</v>
      </c>
      <c r="G5" s="50" t="str">
        <f>'1. Submission information'!I3</f>
        <v>2029-30</v>
      </c>
      <c r="H5" s="50" t="str">
        <f>'1. Submission information'!J3</f>
        <v>2030-31</v>
      </c>
    </row>
    <row r="6" spans="1:8" x14ac:dyDescent="0.25">
      <c r="B6" s="1"/>
      <c r="C6" s="2"/>
      <c r="D6" s="36"/>
      <c r="E6" s="36"/>
      <c r="F6" s="36"/>
      <c r="G6" s="17"/>
      <c r="H6" s="36"/>
    </row>
    <row r="7" spans="1:8" x14ac:dyDescent="0.25">
      <c r="B7" s="3" t="s">
        <v>26</v>
      </c>
      <c r="C7" s="4">
        <f t="shared" ref="C7:C14" si="0">SUM(D7:H7)</f>
        <v>0</v>
      </c>
      <c r="D7" s="60"/>
      <c r="E7" s="60"/>
      <c r="F7" s="60"/>
      <c r="G7" s="59"/>
      <c r="H7" s="60"/>
    </row>
    <row r="8" spans="1:8" x14ac:dyDescent="0.25">
      <c r="B8" s="3" t="s">
        <v>27</v>
      </c>
      <c r="C8" s="4">
        <f t="shared" si="0"/>
        <v>0</v>
      </c>
      <c r="D8" s="60"/>
      <c r="E8" s="60"/>
      <c r="F8" s="60"/>
      <c r="G8" s="59"/>
      <c r="H8" s="60"/>
    </row>
    <row r="9" spans="1:8" x14ac:dyDescent="0.25">
      <c r="B9" s="3" t="s">
        <v>28</v>
      </c>
      <c r="C9" s="4">
        <f t="shared" si="0"/>
        <v>0</v>
      </c>
      <c r="D9" s="60"/>
      <c r="E9" s="60"/>
      <c r="F9" s="60"/>
      <c r="G9" s="59"/>
      <c r="H9" s="60"/>
    </row>
    <row r="10" spans="1:8" x14ac:dyDescent="0.25">
      <c r="B10" s="3" t="s">
        <v>29</v>
      </c>
      <c r="C10" s="4">
        <f>SUM(D10:H10)</f>
        <v>0</v>
      </c>
      <c r="D10" s="60"/>
      <c r="E10" s="60"/>
      <c r="F10" s="60"/>
      <c r="G10" s="59"/>
      <c r="H10" s="60"/>
    </row>
    <row r="11" spans="1:8" x14ac:dyDescent="0.25">
      <c r="B11" s="3" t="s">
        <v>30</v>
      </c>
      <c r="C11" s="4">
        <f t="shared" si="0"/>
        <v>0</v>
      </c>
      <c r="D11" s="60"/>
      <c r="E11" s="60"/>
      <c r="F11" s="60"/>
      <c r="G11" s="59"/>
      <c r="H11" s="60"/>
    </row>
    <row r="12" spans="1:8" x14ac:dyDescent="0.25">
      <c r="B12" s="3" t="s">
        <v>31</v>
      </c>
      <c r="C12" s="4">
        <f t="shared" si="0"/>
        <v>0</v>
      </c>
      <c r="D12" s="60"/>
      <c r="E12" s="60"/>
      <c r="F12" s="60"/>
      <c r="G12" s="59"/>
      <c r="H12" s="60"/>
    </row>
    <row r="13" spans="1:8" x14ac:dyDescent="0.25">
      <c r="B13" s="3" t="s">
        <v>32</v>
      </c>
      <c r="C13" s="4">
        <f t="shared" si="0"/>
        <v>0</v>
      </c>
      <c r="D13" s="60"/>
      <c r="E13" s="60"/>
      <c r="F13" s="60"/>
      <c r="G13" s="59"/>
      <c r="H13" s="60"/>
    </row>
    <row r="14" spans="1:8" x14ac:dyDescent="0.25">
      <c r="B14" s="3" t="s">
        <v>33</v>
      </c>
      <c r="C14" s="4">
        <f t="shared" si="0"/>
        <v>0</v>
      </c>
      <c r="D14" s="60"/>
      <c r="E14" s="60"/>
      <c r="F14" s="60"/>
      <c r="G14" s="59"/>
      <c r="H14" s="60"/>
    </row>
    <row r="15" spans="1:8" x14ac:dyDescent="0.25">
      <c r="B15" s="3"/>
      <c r="C15" s="5"/>
      <c r="D15" s="36"/>
      <c r="E15" s="36"/>
      <c r="F15" s="36"/>
      <c r="G15" s="17"/>
      <c r="H15" s="36"/>
    </row>
    <row r="16" spans="1:8" x14ac:dyDescent="0.25">
      <c r="B16" s="6" t="s">
        <v>34</v>
      </c>
      <c r="C16" s="4">
        <f t="shared" ref="C16:H16" si="1">SUM(C7:C14)</f>
        <v>0</v>
      </c>
      <c r="D16" s="4">
        <f t="shared" si="1"/>
        <v>0</v>
      </c>
      <c r="E16" s="4">
        <f t="shared" si="1"/>
        <v>0</v>
      </c>
      <c r="F16" s="4">
        <f t="shared" si="1"/>
        <v>0</v>
      </c>
      <c r="G16" s="4">
        <f t="shared" si="1"/>
        <v>0</v>
      </c>
      <c r="H16" s="4">
        <f t="shared" si="1"/>
        <v>0</v>
      </c>
    </row>
    <row r="17" spans="2:8" x14ac:dyDescent="0.25">
      <c r="B17" s="7"/>
      <c r="C17" s="8"/>
      <c r="D17" s="35"/>
      <c r="E17" s="35"/>
      <c r="F17" s="35"/>
      <c r="G17" s="35"/>
      <c r="H17" s="35"/>
    </row>
    <row r="18" spans="2:8" x14ac:dyDescent="0.25">
      <c r="B18" s="28"/>
      <c r="C18" s="25"/>
    </row>
    <row r="19" spans="2:8" x14ac:dyDescent="0.25">
      <c r="B19" s="28"/>
      <c r="C19" s="25"/>
    </row>
  </sheetData>
  <mergeCells count="3">
    <mergeCell ref="B4:C4"/>
    <mergeCell ref="D4:E4"/>
    <mergeCell ref="G4:H4"/>
  </mergeCells>
  <dataValidations count="1">
    <dataValidation type="decimal" allowBlank="1" showInputMessage="1" showErrorMessage="1" errorTitle="Numerical Values" error="Values must be numerical" promptTitle="Revenue Projections (Real)" prompt="Enter numerical values only" sqref="D12:H14 D7:H11" xr:uid="{F4390CEC-04AB-4513-A6C6-B56A4AE4A991}">
      <formula1>0</formula1>
      <formula2>1000000000000</formula2>
    </dataValidation>
  </dataValidations>
  <pageMargins left="0.7" right="0.7" top="0.75" bottom="0.75" header="0.3" footer="0.3"/>
  <pageSetup paperSize="9" orientation="portrait" r:id="rId1"/>
  <headerFooter>
    <oddFooter>&amp;L_x000D_&amp;1#&amp;"Calibri"&amp;10&amp;K000000 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659F1-17D7-4F63-AC06-3A9652A853CD}">
  <sheetPr>
    <tabColor theme="5" tint="-0.249977111117893"/>
  </sheetPr>
  <dimension ref="A1:W16"/>
  <sheetViews>
    <sheetView showGridLines="0" zoomScale="85" zoomScaleNormal="85" workbookViewId="0"/>
  </sheetViews>
  <sheetFormatPr defaultRowHeight="15" x14ac:dyDescent="0.25"/>
  <cols>
    <col min="1" max="1" width="24.140625" customWidth="1"/>
    <col min="2" max="2" width="32.5703125" customWidth="1"/>
    <col min="3" max="3" width="21" customWidth="1"/>
    <col min="4" max="19" width="12.5703125" customWidth="1"/>
    <col min="20" max="23" width="13.140625" customWidth="1"/>
  </cols>
  <sheetData>
    <row r="1" spans="1:23" x14ac:dyDescent="0.25">
      <c r="A1" s="22" t="str">
        <f>'1. Submission information'!C4</f>
        <v>CWO</v>
      </c>
    </row>
    <row r="2" spans="1:23" x14ac:dyDescent="0.25">
      <c r="A2" s="22" t="s">
        <v>9</v>
      </c>
    </row>
    <row r="4" spans="1:23" x14ac:dyDescent="0.25">
      <c r="B4" s="39" t="s">
        <v>35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48"/>
      <c r="T4" s="39"/>
      <c r="U4" s="39"/>
      <c r="V4" s="39"/>
      <c r="W4" s="48"/>
    </row>
    <row r="5" spans="1:23" x14ac:dyDescent="0.25">
      <c r="B5" s="49"/>
      <c r="C5" s="49" t="s">
        <v>36</v>
      </c>
      <c r="D5" s="49">
        <f>EDATE('1. Submission information'!F5,3)</f>
        <v>46295</v>
      </c>
      <c r="E5" s="49">
        <f>EDATE(D5,3)</f>
        <v>46386</v>
      </c>
      <c r="F5" s="49">
        <f t="shared" ref="F5:W5" si="0">EDATE(E5,3)</f>
        <v>46476</v>
      </c>
      <c r="G5" s="49">
        <f t="shared" si="0"/>
        <v>46568</v>
      </c>
      <c r="H5" s="49">
        <f>EDATE(G5,3)</f>
        <v>46660</v>
      </c>
      <c r="I5" s="49">
        <f t="shared" si="0"/>
        <v>46751</v>
      </c>
      <c r="J5" s="49">
        <f t="shared" si="0"/>
        <v>46842</v>
      </c>
      <c r="K5" s="49">
        <f t="shared" si="0"/>
        <v>46934</v>
      </c>
      <c r="L5" s="49">
        <f t="shared" si="0"/>
        <v>47026</v>
      </c>
      <c r="M5" s="49">
        <f t="shared" si="0"/>
        <v>47117</v>
      </c>
      <c r="N5" s="49">
        <f t="shared" si="0"/>
        <v>47207</v>
      </c>
      <c r="O5" s="49">
        <f t="shared" si="0"/>
        <v>47299</v>
      </c>
      <c r="P5" s="49">
        <f t="shared" si="0"/>
        <v>47391</v>
      </c>
      <c r="Q5" s="49">
        <f t="shared" si="0"/>
        <v>47482</v>
      </c>
      <c r="R5" s="49">
        <f t="shared" si="0"/>
        <v>47572</v>
      </c>
      <c r="S5" s="49">
        <f t="shared" si="0"/>
        <v>47664</v>
      </c>
      <c r="T5" s="49">
        <f t="shared" si="0"/>
        <v>47756</v>
      </c>
      <c r="U5" s="49">
        <f t="shared" si="0"/>
        <v>47847</v>
      </c>
      <c r="V5" s="49">
        <f t="shared" si="0"/>
        <v>47937</v>
      </c>
      <c r="W5" s="49">
        <f t="shared" si="0"/>
        <v>48029</v>
      </c>
    </row>
    <row r="6" spans="1:23" x14ac:dyDescent="0.25">
      <c r="B6" s="127"/>
      <c r="C6" s="128" t="s">
        <v>37</v>
      </c>
      <c r="D6" s="12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130"/>
    </row>
    <row r="7" spans="1:23" x14ac:dyDescent="0.25">
      <c r="B7" s="1"/>
      <c r="C7" s="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2"/>
    </row>
    <row r="8" spans="1:23" x14ac:dyDescent="0.25">
      <c r="B8" s="6" t="str">
        <f>CONCATENATE("Total RSP (real $, ", '1. Submission information'!C10, ")")</f>
        <v>Total RSP (real $, June 2026)</v>
      </c>
      <c r="C8" s="4">
        <f>SUM(D8:W8)</f>
        <v>0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4"/>
    </row>
    <row r="9" spans="1:23" x14ac:dyDescent="0.25">
      <c r="B9" s="6" t="s">
        <v>38</v>
      </c>
      <c r="C9" s="4">
        <f>SUM(D9:W9)</f>
        <v>0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4"/>
    </row>
    <row r="10" spans="1:23" x14ac:dyDescent="0.25">
      <c r="B10" s="3"/>
      <c r="C10" s="5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2"/>
    </row>
    <row r="11" spans="1:23" x14ac:dyDescent="0.25">
      <c r="B11" s="6" t="s">
        <v>39</v>
      </c>
      <c r="C11" s="5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2"/>
    </row>
    <row r="12" spans="1:23" x14ac:dyDescent="0.25">
      <c r="B12" s="6" t="s">
        <v>40</v>
      </c>
      <c r="C12" s="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7"/>
    </row>
    <row r="13" spans="1:23" x14ac:dyDescent="0.25">
      <c r="B13" s="7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6" spans="1:23" x14ac:dyDescent="0.25">
      <c r="B16" s="15"/>
      <c r="C16" s="15"/>
    </row>
  </sheetData>
  <dataValidations count="3">
    <dataValidation type="decimal" allowBlank="1" showInputMessage="1" showErrorMessage="1" promptTitle="Forecast Inflation (%)" prompt="Enter the forecast inflation values to two decimal places. For example 2.5% should be recorded as &quot;2.50&quot;" sqref="D11:S11" xr:uid="{566747E6-A904-41F1-BB7C-1310D1A0A40F}">
      <formula1>0</formula1>
      <formula2>100</formula2>
    </dataValidation>
    <dataValidation type="decimal" allowBlank="1" showInputMessage="1" showErrorMessage="1" promptTitle="Cumulative Inflation index" prompt="Record the cumulative inflation." sqref="D12:S12" xr:uid="{5FCB28C1-B7D0-426A-AF6C-ACAE4ECC2C77}">
      <formula1>1</formula1>
      <formula2>100</formula2>
    </dataValidation>
    <dataValidation type="decimal" allowBlank="1" showInputMessage="1" showErrorMessage="1" promptTitle="Service Payments" prompt="Record a numerical value to two decimal places. Cells can be left blank." sqref="D8:S9" xr:uid="{E689ACA9-EB75-47D9-9D2E-4EA5AC1BC9AD}">
      <formula1>0</formula1>
      <formula2>1000000000000</formula2>
    </dataValidation>
  </dataValidations>
  <pageMargins left="0.7" right="0.7" top="0.75" bottom="0.75" header="0.3" footer="0.3"/>
  <pageSetup paperSize="9" orientation="portrait" r:id="rId1"/>
  <headerFooter>
    <oddFooter>&amp;L_x000D_&amp;1#&amp;"Calibri"&amp;10&amp;K000000 Official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38529-247E-473B-96C0-7DC1B5C19D09}">
  <sheetPr>
    <tabColor rgb="FFC65911"/>
  </sheetPr>
  <dimension ref="A1:N49"/>
  <sheetViews>
    <sheetView showGridLines="0" zoomScale="80" zoomScaleNormal="80" workbookViewId="0">
      <selection activeCell="D28" sqref="D28"/>
    </sheetView>
  </sheetViews>
  <sheetFormatPr defaultRowHeight="15" x14ac:dyDescent="0.25"/>
  <cols>
    <col min="2" max="2" width="81.28515625" customWidth="1"/>
    <col min="3" max="3" width="19.85546875" customWidth="1"/>
    <col min="4" max="14" width="16.5703125" customWidth="1"/>
  </cols>
  <sheetData>
    <row r="1" spans="1:14" x14ac:dyDescent="0.25">
      <c r="A1" s="22"/>
    </row>
    <row r="2" spans="1:14" x14ac:dyDescent="0.25">
      <c r="A2" s="22"/>
    </row>
    <row r="3" spans="1:14" x14ac:dyDescent="0.25">
      <c r="A3" s="65"/>
    </row>
    <row r="4" spans="1:14" x14ac:dyDescent="0.25">
      <c r="A4" s="65"/>
    </row>
    <row r="6" spans="1:14" x14ac:dyDescent="0.25">
      <c r="B6" s="66" t="str">
        <f>CONCATENATE("4.1 Capital costs as incurred (real $m, ", '1. Submission information'!C10, ")")</f>
        <v>4.1 Capital costs as incurred (real $m, June 2026)</v>
      </c>
      <c r="C6" s="177"/>
      <c r="D6" s="261" t="s">
        <v>41</v>
      </c>
      <c r="E6" s="262"/>
      <c r="F6" s="262"/>
      <c r="G6" s="262"/>
      <c r="H6" s="262"/>
      <c r="I6" s="263"/>
      <c r="J6" s="258" t="str">
        <f>'1. Submission information'!$F$4 &amp; "-" &amp; RIGHT('1. Submission information'!$J$3,2) &amp; " regulatory control period (excluding IPFs)"</f>
        <v>2026-31 regulatory control period (excluding IPFs)</v>
      </c>
      <c r="K6" s="259"/>
      <c r="L6" s="259"/>
      <c r="M6" s="259"/>
      <c r="N6" s="260"/>
    </row>
    <row r="7" spans="1:14" x14ac:dyDescent="0.25">
      <c r="B7" s="68"/>
      <c r="C7" s="160" t="s">
        <v>36</v>
      </c>
      <c r="D7" s="227" t="str">
        <f>'1. Submission information'!F8</f>
        <v>2021-22</v>
      </c>
      <c r="E7" s="227" t="str">
        <f>'1. Submission information'!G8</f>
        <v>2022-23</v>
      </c>
      <c r="F7" s="227" t="str">
        <f>'1. Submission information'!H8</f>
        <v>2023-24</v>
      </c>
      <c r="G7" s="227" t="str">
        <f>'1. Submission information'!I8</f>
        <v>2024-25</v>
      </c>
      <c r="H7" s="132" t="str">
        <f>'1. Submission information'!J8</f>
        <v>2025-26</v>
      </c>
      <c r="I7" s="132" t="str">
        <f>'1. Submission information'!F3</f>
        <v>2026-27</v>
      </c>
      <c r="J7" s="227" t="str">
        <f>'1. Submission information'!F3</f>
        <v>2026-27</v>
      </c>
      <c r="K7" s="228" t="str">
        <f>'1. Submission information'!G3</f>
        <v>2027-28</v>
      </c>
      <c r="L7" s="228" t="str">
        <f>'1. Submission information'!H3</f>
        <v>2028-29</v>
      </c>
      <c r="M7" s="228" t="str">
        <f>'1. Submission information'!I3</f>
        <v>2029-30</v>
      </c>
      <c r="N7" s="228" t="str">
        <f>'1. Submission information'!J3</f>
        <v>2030-31</v>
      </c>
    </row>
    <row r="8" spans="1:14" x14ac:dyDescent="0.25">
      <c r="B8" s="256"/>
      <c r="C8" s="257"/>
      <c r="D8" s="134" t="s">
        <v>42</v>
      </c>
      <c r="E8" s="134" t="s">
        <v>42</v>
      </c>
      <c r="F8" s="134" t="s">
        <v>42</v>
      </c>
      <c r="G8" s="74" t="s">
        <v>42</v>
      </c>
      <c r="H8" s="132" t="s">
        <v>43</v>
      </c>
      <c r="I8" s="132" t="s">
        <v>44</v>
      </c>
      <c r="J8" s="134" t="s">
        <v>44</v>
      </c>
      <c r="K8" s="134" t="s">
        <v>44</v>
      </c>
      <c r="L8" s="134" t="s">
        <v>44</v>
      </c>
      <c r="M8" s="134" t="s">
        <v>44</v>
      </c>
      <c r="N8" s="134" t="s">
        <v>44</v>
      </c>
    </row>
    <row r="9" spans="1:14" x14ac:dyDescent="0.25">
      <c r="B9" s="69" t="s">
        <v>45</v>
      </c>
      <c r="C9" s="2"/>
      <c r="D9" s="2"/>
      <c r="E9" s="2"/>
      <c r="F9" s="2"/>
      <c r="G9" s="87"/>
      <c r="H9" s="152"/>
      <c r="I9" s="152"/>
      <c r="J9" s="2"/>
      <c r="K9" s="25"/>
      <c r="L9" s="87"/>
      <c r="M9" s="25"/>
      <c r="N9" s="87"/>
    </row>
    <row r="10" spans="1:14" x14ac:dyDescent="0.25">
      <c r="B10" s="3" t="s">
        <v>46</v>
      </c>
      <c r="C10" s="4">
        <f>SUM(D10:N10)</f>
        <v>4.2096303919717588</v>
      </c>
      <c r="D10" s="10">
        <v>1.3870143069976004</v>
      </c>
      <c r="E10" s="10">
        <v>2.8226160849741579</v>
      </c>
      <c r="F10" s="10">
        <v>0</v>
      </c>
      <c r="G10" s="88">
        <v>0</v>
      </c>
      <c r="H10" s="149">
        <v>0</v>
      </c>
      <c r="I10" s="149">
        <v>0</v>
      </c>
      <c r="J10" s="10">
        <v>0</v>
      </c>
      <c r="K10" s="9">
        <v>0</v>
      </c>
      <c r="L10" s="88">
        <v>0</v>
      </c>
      <c r="M10" s="9">
        <v>0</v>
      </c>
      <c r="N10" s="88">
        <v>0</v>
      </c>
    </row>
    <row r="11" spans="1:14" x14ac:dyDescent="0.25">
      <c r="B11" s="3" t="s">
        <v>47</v>
      </c>
      <c r="C11" s="4">
        <f>SUM(D11:N11)</f>
        <v>0</v>
      </c>
      <c r="D11" s="10">
        <v>0</v>
      </c>
      <c r="E11" s="10">
        <v>0</v>
      </c>
      <c r="F11" s="10">
        <v>0</v>
      </c>
      <c r="G11" s="88">
        <v>0</v>
      </c>
      <c r="H11" s="149">
        <v>0</v>
      </c>
      <c r="I11" s="149">
        <v>0</v>
      </c>
      <c r="J11" s="10">
        <v>0</v>
      </c>
      <c r="K11" s="9">
        <v>0</v>
      </c>
      <c r="L11" s="88">
        <v>0</v>
      </c>
      <c r="M11" s="9">
        <v>0</v>
      </c>
      <c r="N11" s="88">
        <v>0</v>
      </c>
    </row>
    <row r="12" spans="1:14" x14ac:dyDescent="0.25">
      <c r="B12" s="3" t="s">
        <v>48</v>
      </c>
      <c r="C12" s="4">
        <f>SUM(D12:N12)</f>
        <v>0</v>
      </c>
      <c r="D12" s="10">
        <v>0</v>
      </c>
      <c r="E12" s="10">
        <v>0</v>
      </c>
      <c r="F12" s="10">
        <v>0</v>
      </c>
      <c r="G12" s="88">
        <v>0</v>
      </c>
      <c r="H12" s="149">
        <v>0</v>
      </c>
      <c r="I12" s="149">
        <v>0</v>
      </c>
      <c r="J12" s="10">
        <v>0</v>
      </c>
      <c r="K12" s="9">
        <v>0</v>
      </c>
      <c r="L12" s="88">
        <v>0</v>
      </c>
      <c r="M12" s="9">
        <v>0</v>
      </c>
      <c r="N12" s="88">
        <v>0</v>
      </c>
    </row>
    <row r="13" spans="1:14" x14ac:dyDescent="0.25">
      <c r="B13" s="69" t="s">
        <v>49</v>
      </c>
      <c r="C13" s="12"/>
      <c r="D13" s="12"/>
      <c r="E13" s="12"/>
      <c r="F13" s="12"/>
      <c r="G13" s="89"/>
      <c r="H13" s="153"/>
      <c r="I13" s="153"/>
      <c r="J13" s="12"/>
      <c r="K13" s="11"/>
      <c r="L13" s="89"/>
      <c r="M13" s="11"/>
      <c r="N13" s="89"/>
    </row>
    <row r="14" spans="1:14" x14ac:dyDescent="0.25">
      <c r="B14" s="3" t="s">
        <v>46</v>
      </c>
      <c r="C14" s="4">
        <f>SUM(D14:N14)</f>
        <v>3.9727605035291234</v>
      </c>
      <c r="D14" s="10">
        <v>3.3448224491792589</v>
      </c>
      <c r="E14" s="10">
        <v>0.62793805434986449</v>
      </c>
      <c r="F14" s="10">
        <v>0</v>
      </c>
      <c r="G14" s="88">
        <v>0</v>
      </c>
      <c r="H14" s="149">
        <v>0</v>
      </c>
      <c r="I14" s="149">
        <v>0</v>
      </c>
      <c r="J14" s="10">
        <v>0</v>
      </c>
      <c r="K14" s="9">
        <v>0</v>
      </c>
      <c r="L14" s="88">
        <v>0</v>
      </c>
      <c r="M14" s="9">
        <v>0</v>
      </c>
      <c r="N14" s="88">
        <v>0</v>
      </c>
    </row>
    <row r="15" spans="1:14" x14ac:dyDescent="0.25">
      <c r="B15" s="3" t="s">
        <v>47</v>
      </c>
      <c r="C15" s="4">
        <f>SUM(D15:N15)</f>
        <v>0</v>
      </c>
      <c r="D15" s="10">
        <v>0</v>
      </c>
      <c r="E15" s="10">
        <v>0</v>
      </c>
      <c r="F15" s="10">
        <v>0</v>
      </c>
      <c r="G15" s="88">
        <v>0</v>
      </c>
      <c r="H15" s="149">
        <v>0</v>
      </c>
      <c r="I15" s="149">
        <v>0</v>
      </c>
      <c r="J15" s="10">
        <v>0</v>
      </c>
      <c r="K15" s="9">
        <v>0</v>
      </c>
      <c r="L15" s="88">
        <v>0</v>
      </c>
      <c r="M15" s="9">
        <v>0</v>
      </c>
      <c r="N15" s="88">
        <v>0</v>
      </c>
    </row>
    <row r="16" spans="1:14" x14ac:dyDescent="0.25">
      <c r="B16" s="3" t="s">
        <v>48</v>
      </c>
      <c r="C16" s="4">
        <f>SUM(D16:N16)</f>
        <v>0</v>
      </c>
      <c r="D16" s="10">
        <v>0</v>
      </c>
      <c r="E16" s="10">
        <v>0</v>
      </c>
      <c r="F16" s="10">
        <v>0</v>
      </c>
      <c r="G16" s="88">
        <v>0</v>
      </c>
      <c r="H16" s="149">
        <v>0</v>
      </c>
      <c r="I16" s="149">
        <v>0</v>
      </c>
      <c r="J16" s="10">
        <v>0</v>
      </c>
      <c r="K16" s="9">
        <v>0</v>
      </c>
      <c r="L16" s="88">
        <v>0</v>
      </c>
      <c r="M16" s="9">
        <v>0</v>
      </c>
      <c r="N16" s="88">
        <v>0</v>
      </c>
    </row>
    <row r="17" spans="2:14" x14ac:dyDescent="0.25">
      <c r="B17" s="69" t="s">
        <v>50</v>
      </c>
      <c r="C17" s="12"/>
      <c r="D17" s="12"/>
      <c r="E17" s="12"/>
      <c r="F17" s="12"/>
      <c r="G17" s="89"/>
      <c r="H17" s="153"/>
      <c r="I17" s="153"/>
      <c r="J17" s="12"/>
      <c r="K17" s="11"/>
      <c r="L17" s="89"/>
      <c r="M17" s="11"/>
      <c r="N17" s="89"/>
    </row>
    <row r="18" spans="2:14" x14ac:dyDescent="0.25">
      <c r="B18" s="3" t="s">
        <v>46</v>
      </c>
      <c r="C18" s="4">
        <f>SUM(D18:N18)</f>
        <v>8.1823908955008822</v>
      </c>
      <c r="D18" s="71">
        <f t="shared" ref="D18:E20" si="0">SUM(D10,D14)</f>
        <v>4.7318367561768593</v>
      </c>
      <c r="E18" s="71">
        <f t="shared" si="0"/>
        <v>3.4505541393240224</v>
      </c>
      <c r="F18" s="71">
        <f t="shared" ref="F18:N20" si="1">SUM(F10,F14)</f>
        <v>0</v>
      </c>
      <c r="G18" s="80">
        <f t="shared" si="1"/>
        <v>0</v>
      </c>
      <c r="H18" s="154">
        <f t="shared" si="1"/>
        <v>0</v>
      </c>
      <c r="I18" s="154">
        <f t="shared" ref="I18" si="2">SUM(I10,I14)</f>
        <v>0</v>
      </c>
      <c r="J18" s="71">
        <f t="shared" si="1"/>
        <v>0</v>
      </c>
      <c r="K18" s="70">
        <f t="shared" si="1"/>
        <v>0</v>
      </c>
      <c r="L18" s="80">
        <f t="shared" si="1"/>
        <v>0</v>
      </c>
      <c r="M18" s="70">
        <f t="shared" si="1"/>
        <v>0</v>
      </c>
      <c r="N18" s="80">
        <f t="shared" si="1"/>
        <v>0</v>
      </c>
    </row>
    <row r="19" spans="2:14" x14ac:dyDescent="0.25">
      <c r="B19" s="3" t="s">
        <v>47</v>
      </c>
      <c r="C19" s="4">
        <f>SUM(D19:N19)</f>
        <v>0</v>
      </c>
      <c r="D19" s="71">
        <f t="shared" si="0"/>
        <v>0</v>
      </c>
      <c r="E19" s="71">
        <f t="shared" si="0"/>
        <v>0</v>
      </c>
      <c r="F19" s="71">
        <f t="shared" si="1"/>
        <v>0</v>
      </c>
      <c r="G19" s="80">
        <f t="shared" si="1"/>
        <v>0</v>
      </c>
      <c r="H19" s="154">
        <f t="shared" si="1"/>
        <v>0</v>
      </c>
      <c r="I19" s="154">
        <f t="shared" ref="I19" si="3">SUM(I11,I15)</f>
        <v>0</v>
      </c>
      <c r="J19" s="71">
        <f t="shared" si="1"/>
        <v>0</v>
      </c>
      <c r="K19" s="70">
        <f t="shared" si="1"/>
        <v>0</v>
      </c>
      <c r="L19" s="80">
        <f t="shared" si="1"/>
        <v>0</v>
      </c>
      <c r="M19" s="70">
        <f t="shared" si="1"/>
        <v>0</v>
      </c>
      <c r="N19" s="80">
        <f t="shared" si="1"/>
        <v>0</v>
      </c>
    </row>
    <row r="20" spans="2:14" x14ac:dyDescent="0.25">
      <c r="B20" s="3" t="s">
        <v>48</v>
      </c>
      <c r="C20" s="4">
        <f>SUM(D20:N20)</f>
        <v>0</v>
      </c>
      <c r="D20" s="71">
        <f t="shared" si="0"/>
        <v>0</v>
      </c>
      <c r="E20" s="71">
        <f t="shared" si="0"/>
        <v>0</v>
      </c>
      <c r="F20" s="71">
        <f t="shared" si="1"/>
        <v>0</v>
      </c>
      <c r="G20" s="80">
        <f t="shared" si="1"/>
        <v>0</v>
      </c>
      <c r="H20" s="154">
        <f t="shared" si="1"/>
        <v>0</v>
      </c>
      <c r="I20" s="154">
        <f t="shared" ref="I20" si="4">SUM(I12,I16)</f>
        <v>0</v>
      </c>
      <c r="J20" s="71">
        <f t="shared" si="1"/>
        <v>0</v>
      </c>
      <c r="K20" s="70">
        <f t="shared" si="1"/>
        <v>0</v>
      </c>
      <c r="L20" s="80">
        <f t="shared" si="1"/>
        <v>0</v>
      </c>
      <c r="M20" s="70">
        <f t="shared" si="1"/>
        <v>0</v>
      </c>
      <c r="N20" s="80">
        <f t="shared" si="1"/>
        <v>0</v>
      </c>
    </row>
    <row r="21" spans="2:14" x14ac:dyDescent="0.25">
      <c r="B21" s="7"/>
      <c r="C21" s="8"/>
      <c r="D21" s="14"/>
      <c r="E21" s="14"/>
      <c r="F21" s="14"/>
      <c r="G21" s="90"/>
      <c r="H21" s="155"/>
      <c r="I21" s="155"/>
      <c r="J21" s="14"/>
      <c r="K21" s="13"/>
      <c r="L21" s="90"/>
      <c r="M21" s="13"/>
      <c r="N21" s="90"/>
    </row>
    <row r="22" spans="2:14" x14ac:dyDescent="0.25">
      <c r="B22" s="28"/>
      <c r="C22" s="25"/>
      <c r="D22" s="25"/>
      <c r="E22" s="72"/>
      <c r="F22" s="72"/>
      <c r="G22" s="72"/>
      <c r="H22" s="72"/>
      <c r="I22" s="72"/>
      <c r="J22" s="72"/>
      <c r="K22" s="72"/>
      <c r="L22" s="72"/>
    </row>
    <row r="23" spans="2:14" x14ac:dyDescent="0.25">
      <c r="B23" s="195"/>
      <c r="C23" s="195"/>
    </row>
    <row r="24" spans="2:14" x14ac:dyDescent="0.25">
      <c r="B24" s="66" t="str">
        <f>CONCATENATE("4.2 Capital direct and indirect costs as incurred (real $, ", '1. Submission information'!C10, ")")</f>
        <v>4.2 Capital direct and indirect costs as incurred (real $, June 2026)</v>
      </c>
      <c r="C24" s="177"/>
      <c r="D24" s="261" t="str">
        <f>D6</f>
        <v>Pre period costs</v>
      </c>
      <c r="E24" s="262"/>
      <c r="F24" s="262"/>
      <c r="G24" s="262"/>
      <c r="H24" s="262"/>
      <c r="I24" s="263"/>
      <c r="J24" s="258" t="str">
        <f>J6</f>
        <v>2026-31 regulatory control period (excluding IPFs)</v>
      </c>
      <c r="K24" s="259"/>
      <c r="L24" s="259"/>
      <c r="M24" s="259"/>
      <c r="N24" s="260"/>
    </row>
    <row r="25" spans="2:14" x14ac:dyDescent="0.25">
      <c r="B25" s="68"/>
      <c r="C25" s="160" t="s">
        <v>36</v>
      </c>
      <c r="D25" s="229" t="str">
        <f t="shared" ref="D25:E25" si="5">D7</f>
        <v>2021-22</v>
      </c>
      <c r="E25" s="229" t="str">
        <f t="shared" si="5"/>
        <v>2022-23</v>
      </c>
      <c r="F25" s="229" t="str">
        <f t="shared" ref="F25:N25" si="6">F7</f>
        <v>2023-24</v>
      </c>
      <c r="G25" s="229" t="str">
        <f t="shared" si="6"/>
        <v>2024-25</v>
      </c>
      <c r="H25" s="132" t="str">
        <f t="shared" si="6"/>
        <v>2025-26</v>
      </c>
      <c r="I25" s="132" t="str">
        <f>I7</f>
        <v>2026-27</v>
      </c>
      <c r="J25" s="229" t="str">
        <f t="shared" si="6"/>
        <v>2026-27</v>
      </c>
      <c r="K25" s="229" t="str">
        <f t="shared" si="6"/>
        <v>2027-28</v>
      </c>
      <c r="L25" s="229" t="str">
        <f t="shared" si="6"/>
        <v>2028-29</v>
      </c>
      <c r="M25" s="229" t="str">
        <f t="shared" si="6"/>
        <v>2029-30</v>
      </c>
      <c r="N25" s="229" t="str">
        <f t="shared" si="6"/>
        <v>2030-31</v>
      </c>
    </row>
    <row r="26" spans="2:14" x14ac:dyDescent="0.25">
      <c r="B26" s="256"/>
      <c r="C26" s="257"/>
      <c r="D26" s="134" t="s">
        <v>42</v>
      </c>
      <c r="E26" s="134" t="s">
        <v>42</v>
      </c>
      <c r="F26" s="134" t="s">
        <v>42</v>
      </c>
      <c r="G26" s="74" t="s">
        <v>42</v>
      </c>
      <c r="H26" s="132" t="s">
        <v>43</v>
      </c>
      <c r="I26" s="132" t="s">
        <v>44</v>
      </c>
      <c r="J26" s="134" t="s">
        <v>44</v>
      </c>
      <c r="K26" s="134" t="s">
        <v>44</v>
      </c>
      <c r="L26" s="134" t="s">
        <v>44</v>
      </c>
      <c r="M26" s="134" t="s">
        <v>44</v>
      </c>
      <c r="N26" s="134" t="s">
        <v>44</v>
      </c>
    </row>
    <row r="27" spans="2:14" x14ac:dyDescent="0.25">
      <c r="B27" s="69"/>
      <c r="C27" s="2"/>
      <c r="D27" s="2"/>
      <c r="E27" s="2"/>
      <c r="F27" s="2"/>
      <c r="G27" s="87"/>
      <c r="H27" s="152"/>
      <c r="I27" s="152"/>
      <c r="J27" s="2"/>
      <c r="K27" s="25"/>
      <c r="L27" s="87"/>
      <c r="M27" s="25"/>
      <c r="N27" s="87"/>
    </row>
    <row r="28" spans="2:14" x14ac:dyDescent="0.25">
      <c r="B28" s="196" t="s">
        <v>51</v>
      </c>
      <c r="C28" s="4">
        <f>SUM(D28:N28)</f>
        <v>4209630.3919717567</v>
      </c>
      <c r="D28" s="10">
        <v>1387014.3069975995</v>
      </c>
      <c r="E28" s="10">
        <v>2822616.0849741572</v>
      </c>
      <c r="F28" s="10">
        <v>0</v>
      </c>
      <c r="G28" s="88">
        <v>0</v>
      </c>
      <c r="H28" s="139">
        <v>0</v>
      </c>
      <c r="I28" s="139">
        <v>0</v>
      </c>
      <c r="J28" s="10">
        <v>0</v>
      </c>
      <c r="K28" s="9">
        <v>0</v>
      </c>
      <c r="L28" s="88">
        <v>0</v>
      </c>
      <c r="M28" s="9">
        <v>0</v>
      </c>
      <c r="N28" s="88">
        <v>0</v>
      </c>
    </row>
    <row r="29" spans="2:14" x14ac:dyDescent="0.25">
      <c r="B29" s="196" t="s">
        <v>52</v>
      </c>
      <c r="C29" s="4">
        <f>SUM(D29:N29)</f>
        <v>3972760.5035291235</v>
      </c>
      <c r="D29" s="10">
        <v>3344822.4491792591</v>
      </c>
      <c r="E29" s="10">
        <v>627938.05434986437</v>
      </c>
      <c r="F29" s="10">
        <v>0</v>
      </c>
      <c r="G29" s="88">
        <v>0</v>
      </c>
      <c r="H29" s="139">
        <v>0</v>
      </c>
      <c r="I29" s="139">
        <v>0</v>
      </c>
      <c r="J29" s="10">
        <v>0</v>
      </c>
      <c r="K29" s="30">
        <v>0</v>
      </c>
      <c r="L29" s="98">
        <v>0</v>
      </c>
      <c r="M29" s="30">
        <v>0</v>
      </c>
      <c r="N29" s="98">
        <v>0</v>
      </c>
    </row>
    <row r="30" spans="2:14" x14ac:dyDescent="0.25">
      <c r="B30" s="197"/>
      <c r="C30" s="198"/>
      <c r="D30" s="17"/>
      <c r="E30" s="17"/>
      <c r="F30" s="17"/>
      <c r="G30" s="36"/>
      <c r="H30" s="157"/>
      <c r="I30" s="157"/>
      <c r="J30" s="17"/>
      <c r="L30" s="36"/>
      <c r="N30" s="36"/>
    </row>
    <row r="31" spans="2:14" x14ac:dyDescent="0.25">
      <c r="B31" s="197" t="s">
        <v>50</v>
      </c>
      <c r="C31" s="4">
        <f>SUM(D31:N31)</f>
        <v>8182390.8955008807</v>
      </c>
      <c r="D31" s="4">
        <f>SUM(D28:D29)</f>
        <v>4731836.7561768591</v>
      </c>
      <c r="E31" s="4">
        <f t="shared" ref="E31:N31" si="7">SUM(E28:E29)</f>
        <v>3450554.1393240215</v>
      </c>
      <c r="F31" s="4">
        <f t="shared" si="7"/>
        <v>0</v>
      </c>
      <c r="G31" s="92">
        <f t="shared" si="7"/>
        <v>0</v>
      </c>
      <c r="H31" s="158">
        <f t="shared" si="7"/>
        <v>0</v>
      </c>
      <c r="I31" s="158">
        <f t="shared" si="7"/>
        <v>0</v>
      </c>
      <c r="J31" s="4">
        <f t="shared" si="7"/>
        <v>0</v>
      </c>
      <c r="K31" s="33">
        <f t="shared" si="7"/>
        <v>0</v>
      </c>
      <c r="L31" s="92">
        <f t="shared" si="7"/>
        <v>0</v>
      </c>
      <c r="M31" s="33">
        <f t="shared" si="7"/>
        <v>0</v>
      </c>
      <c r="N31" s="92">
        <f t="shared" si="7"/>
        <v>0</v>
      </c>
    </row>
    <row r="32" spans="2:14" x14ac:dyDescent="0.25">
      <c r="B32" s="199"/>
      <c r="C32" s="93"/>
      <c r="D32" s="93"/>
      <c r="E32" s="93"/>
      <c r="F32" s="93"/>
      <c r="G32" s="97"/>
      <c r="H32" s="159"/>
      <c r="I32" s="159"/>
      <c r="J32" s="93"/>
      <c r="K32" s="81"/>
      <c r="L32" s="97"/>
      <c r="M32" s="81"/>
      <c r="N32" s="97"/>
    </row>
    <row r="33" spans="2:14" x14ac:dyDescent="0.25">
      <c r="B33" s="195"/>
      <c r="C33" s="195"/>
    </row>
    <row r="34" spans="2:14" s="75" customFormat="1" x14ac:dyDescent="0.25">
      <c r="B34" s="200" t="str">
        <f>CONCATENATE("4.3 Total capital costs broken down by cost component as incurred (real $m, ", '1. Submission information'!C10, ")")</f>
        <v>4.3 Total capital costs broken down by cost component as incurred (real $m, June 2026)</v>
      </c>
      <c r="C34" s="201"/>
      <c r="D34" s="261" t="str">
        <f>D6</f>
        <v>Pre period costs</v>
      </c>
      <c r="E34" s="262"/>
      <c r="F34" s="262"/>
      <c r="G34" s="262"/>
      <c r="H34" s="262"/>
      <c r="I34" s="263"/>
      <c r="J34" s="258" t="str">
        <f>J6</f>
        <v>2026-31 regulatory control period (excluding IPFs)</v>
      </c>
      <c r="K34" s="259"/>
      <c r="L34" s="259"/>
      <c r="M34" s="259"/>
      <c r="N34" s="260"/>
    </row>
    <row r="35" spans="2:14" s="75" customFormat="1" x14ac:dyDescent="0.25">
      <c r="B35" s="68"/>
      <c r="C35" s="160" t="s">
        <v>36</v>
      </c>
      <c r="D35" s="229" t="str">
        <f t="shared" ref="D35:E35" si="8">D7</f>
        <v>2021-22</v>
      </c>
      <c r="E35" s="229" t="str">
        <f t="shared" si="8"/>
        <v>2022-23</v>
      </c>
      <c r="F35" s="229" t="str">
        <f t="shared" ref="F35:N35" si="9">F7</f>
        <v>2023-24</v>
      </c>
      <c r="G35" s="228" t="str">
        <f t="shared" si="9"/>
        <v>2024-25</v>
      </c>
      <c r="H35" s="230" t="str">
        <f t="shared" si="9"/>
        <v>2025-26</v>
      </c>
      <c r="I35" s="246" t="str">
        <f>I7</f>
        <v>2026-27</v>
      </c>
      <c r="J35" s="231" t="str">
        <f t="shared" si="9"/>
        <v>2026-27</v>
      </c>
      <c r="K35" s="228" t="str">
        <f t="shared" si="9"/>
        <v>2027-28</v>
      </c>
      <c r="L35" s="228" t="str">
        <f t="shared" si="9"/>
        <v>2028-29</v>
      </c>
      <c r="M35" s="228" t="str">
        <f t="shared" si="9"/>
        <v>2029-30</v>
      </c>
      <c r="N35" s="228" t="str">
        <f t="shared" si="9"/>
        <v>2030-31</v>
      </c>
    </row>
    <row r="36" spans="2:14" s="75" customFormat="1" x14ac:dyDescent="0.25">
      <c r="B36" s="256"/>
      <c r="C36" s="257"/>
      <c r="D36" s="134" t="s">
        <v>42</v>
      </c>
      <c r="E36" s="134" t="s">
        <v>42</v>
      </c>
      <c r="F36" s="134" t="s">
        <v>42</v>
      </c>
      <c r="G36" s="74" t="s">
        <v>42</v>
      </c>
      <c r="H36" s="132" t="s">
        <v>43</v>
      </c>
      <c r="I36" s="245" t="s">
        <v>44</v>
      </c>
      <c r="J36" s="133" t="s">
        <v>44</v>
      </c>
      <c r="K36" s="134" t="s">
        <v>44</v>
      </c>
      <c r="L36" s="134" t="s">
        <v>44</v>
      </c>
      <c r="M36" s="134" t="s">
        <v>44</v>
      </c>
      <c r="N36" s="134" t="s">
        <v>44</v>
      </c>
    </row>
    <row r="37" spans="2:14" s="75" customFormat="1" x14ac:dyDescent="0.25">
      <c r="B37" s="84" t="s">
        <v>53</v>
      </c>
      <c r="C37" s="85"/>
      <c r="D37" s="137"/>
      <c r="E37" s="137"/>
      <c r="F37" s="137"/>
      <c r="G37" s="91"/>
      <c r="H37" s="135"/>
      <c r="I37" s="79"/>
      <c r="J37" s="164"/>
      <c r="K37" s="79"/>
      <c r="L37" s="91"/>
      <c r="M37" s="91"/>
      <c r="N37" s="120"/>
    </row>
    <row r="38" spans="2:14" s="75" customFormat="1" x14ac:dyDescent="0.25">
      <c r="B38" s="100" t="s">
        <v>54</v>
      </c>
      <c r="C38" s="4">
        <f t="shared" ref="C38:C45" si="10">SUM(D38:N38)</f>
        <v>0.41124219911532567</v>
      </c>
      <c r="D38" s="10">
        <v>0.13549854992065993</v>
      </c>
      <c r="E38" s="10">
        <v>0.27574364919466571</v>
      </c>
      <c r="F38" s="10">
        <v>0</v>
      </c>
      <c r="G38" s="88">
        <v>0</v>
      </c>
      <c r="H38" s="139">
        <v>0</v>
      </c>
      <c r="I38" s="9">
        <v>0</v>
      </c>
      <c r="J38" s="140">
        <v>0</v>
      </c>
      <c r="K38" s="9">
        <v>0</v>
      </c>
      <c r="L38" s="88">
        <v>0</v>
      </c>
      <c r="M38" s="88">
        <v>0</v>
      </c>
      <c r="N38" s="88">
        <v>0</v>
      </c>
    </row>
    <row r="39" spans="2:14" s="75" customFormat="1" x14ac:dyDescent="0.25">
      <c r="B39" s="100" t="s">
        <v>55</v>
      </c>
      <c r="C39" s="4">
        <f t="shared" si="10"/>
        <v>1.7641327226557268</v>
      </c>
      <c r="D39" s="10">
        <v>0.5812570458519577</v>
      </c>
      <c r="E39" s="10">
        <v>1.1828756768037691</v>
      </c>
      <c r="F39" s="10">
        <v>0</v>
      </c>
      <c r="G39" s="88">
        <v>0</v>
      </c>
      <c r="H39" s="139">
        <v>0</v>
      </c>
      <c r="I39" s="9">
        <v>0</v>
      </c>
      <c r="J39" s="140">
        <v>0</v>
      </c>
      <c r="K39" s="9">
        <v>0</v>
      </c>
      <c r="L39" s="88">
        <v>0</v>
      </c>
      <c r="M39" s="88">
        <v>0</v>
      </c>
      <c r="N39" s="88">
        <v>0</v>
      </c>
    </row>
    <row r="40" spans="2:14" s="75" customFormat="1" x14ac:dyDescent="0.25">
      <c r="B40" s="100" t="s">
        <v>56</v>
      </c>
      <c r="C40" s="4">
        <f t="shared" si="10"/>
        <v>9.3040080609169323E-2</v>
      </c>
      <c r="D40" s="10">
        <v>3.0655404611111905E-2</v>
      </c>
      <c r="E40" s="10">
        <v>6.2384675998057415E-2</v>
      </c>
      <c r="F40" s="10">
        <v>0</v>
      </c>
      <c r="G40" s="88">
        <v>0</v>
      </c>
      <c r="H40" s="139">
        <v>0</v>
      </c>
      <c r="I40" s="9">
        <v>0</v>
      </c>
      <c r="J40" s="140">
        <v>0</v>
      </c>
      <c r="K40" s="9">
        <v>0</v>
      </c>
      <c r="L40" s="88">
        <v>0</v>
      </c>
      <c r="M40" s="88">
        <v>0</v>
      </c>
      <c r="N40" s="88">
        <v>0</v>
      </c>
    </row>
    <row r="41" spans="2:14" s="75" customFormat="1" x14ac:dyDescent="0.25">
      <c r="B41" s="100" t="s">
        <v>57</v>
      </c>
      <c r="C41" s="4">
        <f t="shared" si="10"/>
        <v>0.3991201561373165</v>
      </c>
      <c r="D41" s="10">
        <v>0.13150450638833378</v>
      </c>
      <c r="E41" s="10">
        <v>0.26761564974898272</v>
      </c>
      <c r="F41" s="10">
        <v>0</v>
      </c>
      <c r="G41" s="88">
        <v>0</v>
      </c>
      <c r="H41" s="139">
        <v>0</v>
      </c>
      <c r="I41" s="9">
        <v>0</v>
      </c>
      <c r="J41" s="140">
        <v>0</v>
      </c>
      <c r="K41" s="9">
        <v>0</v>
      </c>
      <c r="L41" s="88">
        <v>0</v>
      </c>
      <c r="M41" s="88">
        <v>0</v>
      </c>
      <c r="N41" s="88">
        <v>0</v>
      </c>
    </row>
    <row r="42" spans="2:14" s="75" customFormat="1" x14ac:dyDescent="0.25">
      <c r="B42" s="100" t="s">
        <v>58</v>
      </c>
      <c r="C42" s="4">
        <f t="shared" si="10"/>
        <v>0</v>
      </c>
      <c r="D42" s="10">
        <v>0</v>
      </c>
      <c r="E42" s="10">
        <v>0</v>
      </c>
      <c r="F42" s="10">
        <v>0</v>
      </c>
      <c r="G42" s="88">
        <v>0</v>
      </c>
      <c r="H42" s="139">
        <v>0</v>
      </c>
      <c r="I42" s="9">
        <v>0</v>
      </c>
      <c r="J42" s="140">
        <v>0</v>
      </c>
      <c r="K42" s="9">
        <v>0</v>
      </c>
      <c r="L42" s="88">
        <v>0</v>
      </c>
      <c r="M42" s="88">
        <v>0</v>
      </c>
      <c r="N42" s="88">
        <v>0</v>
      </c>
    </row>
    <row r="43" spans="2:14" s="75" customFormat="1" x14ac:dyDescent="0.25">
      <c r="B43" s="100" t="s">
        <v>59</v>
      </c>
      <c r="C43" s="4">
        <f t="shared" si="10"/>
        <v>0.27474210045658842</v>
      </c>
      <c r="D43" s="10">
        <v>9.0523677516820944E-2</v>
      </c>
      <c r="E43" s="10">
        <v>0.18421842293976748</v>
      </c>
      <c r="F43" s="10">
        <v>0</v>
      </c>
      <c r="G43" s="88">
        <v>0</v>
      </c>
      <c r="H43" s="139">
        <v>0</v>
      </c>
      <c r="I43" s="9">
        <v>0</v>
      </c>
      <c r="J43" s="140">
        <v>0</v>
      </c>
      <c r="K43" s="9">
        <v>0</v>
      </c>
      <c r="L43" s="88">
        <v>0</v>
      </c>
      <c r="M43" s="88">
        <v>0</v>
      </c>
      <c r="N43" s="88">
        <v>0</v>
      </c>
    </row>
    <row r="44" spans="2:14" s="75" customFormat="1" x14ac:dyDescent="0.25">
      <c r="B44" s="100" t="s">
        <v>60</v>
      </c>
      <c r="C44" s="4">
        <f t="shared" si="10"/>
        <v>0.6668839986389814</v>
      </c>
      <c r="D44" s="10">
        <v>0.21972894555875319</v>
      </c>
      <c r="E44" s="10">
        <v>0.44715505308022818</v>
      </c>
      <c r="F44" s="10">
        <v>0</v>
      </c>
      <c r="G44" s="88">
        <v>0</v>
      </c>
      <c r="H44" s="139">
        <v>0</v>
      </c>
      <c r="I44" s="9">
        <v>0</v>
      </c>
      <c r="J44" s="140">
        <v>0</v>
      </c>
      <c r="K44" s="9">
        <v>0</v>
      </c>
      <c r="L44" s="88">
        <v>0</v>
      </c>
      <c r="M44" s="88">
        <v>0</v>
      </c>
      <c r="N44" s="88">
        <v>0</v>
      </c>
    </row>
    <row r="45" spans="2:14" s="75" customFormat="1" x14ac:dyDescent="0.25">
      <c r="B45" s="100" t="s">
        <v>61</v>
      </c>
      <c r="C45" s="4">
        <f t="shared" si="10"/>
        <v>4.5732296378877741</v>
      </c>
      <c r="D45" s="10">
        <v>3.5426686263292217</v>
      </c>
      <c r="E45" s="10">
        <v>1.030561011558552</v>
      </c>
      <c r="F45" s="10">
        <v>0</v>
      </c>
      <c r="G45" s="88">
        <v>0</v>
      </c>
      <c r="H45" s="139">
        <v>0</v>
      </c>
      <c r="I45" s="9">
        <v>0</v>
      </c>
      <c r="J45" s="140">
        <v>0</v>
      </c>
      <c r="K45" s="9">
        <v>0</v>
      </c>
      <c r="L45" s="88">
        <v>0</v>
      </c>
      <c r="M45" s="88">
        <v>0</v>
      </c>
      <c r="N45" s="88">
        <v>0</v>
      </c>
    </row>
    <row r="46" spans="2:14" s="75" customFormat="1" x14ac:dyDescent="0.25">
      <c r="B46" s="100"/>
      <c r="C46" s="76"/>
      <c r="D46" s="103"/>
      <c r="E46" s="103"/>
      <c r="F46" s="103"/>
      <c r="G46" s="101"/>
      <c r="H46" s="142"/>
      <c r="I46" s="102"/>
      <c r="J46" s="143"/>
      <c r="K46" s="102"/>
      <c r="L46" s="101"/>
      <c r="M46" s="101"/>
      <c r="N46" s="101"/>
    </row>
    <row r="47" spans="2:14" s="75" customFormat="1" x14ac:dyDescent="0.25">
      <c r="B47" s="6" t="s">
        <v>36</v>
      </c>
      <c r="C47" s="4">
        <f>SUM(D47:N47)</f>
        <v>8.1823908955008822</v>
      </c>
      <c r="D47" s="71">
        <f t="shared" ref="D47:E47" si="11">SUM(D38:D45)</f>
        <v>4.7318367561768593</v>
      </c>
      <c r="E47" s="71">
        <f t="shared" si="11"/>
        <v>3.4505541393240229</v>
      </c>
      <c r="F47" s="71">
        <f>SUM(F38:F45)</f>
        <v>0</v>
      </c>
      <c r="G47" s="80">
        <f t="shared" ref="G47:N47" si="12">SUM(G38:G45)</f>
        <v>0</v>
      </c>
      <c r="H47" s="144">
        <f t="shared" si="12"/>
        <v>0</v>
      </c>
      <c r="I47" s="70">
        <f t="shared" si="12"/>
        <v>0</v>
      </c>
      <c r="J47" s="145">
        <f t="shared" si="12"/>
        <v>0</v>
      </c>
      <c r="K47" s="80">
        <f t="shared" si="12"/>
        <v>0</v>
      </c>
      <c r="L47" s="80">
        <f t="shared" si="12"/>
        <v>0</v>
      </c>
      <c r="M47" s="80">
        <f t="shared" si="12"/>
        <v>0</v>
      </c>
      <c r="N47" s="80">
        <f t="shared" si="12"/>
        <v>0</v>
      </c>
    </row>
    <row r="48" spans="2:14" s="75" customFormat="1" x14ac:dyDescent="0.25">
      <c r="B48" s="7"/>
      <c r="C48" s="93"/>
      <c r="D48" s="83"/>
      <c r="E48" s="83"/>
      <c r="F48" s="83"/>
      <c r="G48" s="94"/>
      <c r="H48" s="146"/>
      <c r="I48" s="82"/>
      <c r="J48" s="147"/>
      <c r="K48" s="82"/>
      <c r="L48" s="94"/>
      <c r="M48" s="94"/>
      <c r="N48" s="94"/>
    </row>
    <row r="49" spans="2:12" x14ac:dyDescent="0.25"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</row>
  </sheetData>
  <mergeCells count="9">
    <mergeCell ref="B36:C36"/>
    <mergeCell ref="B8:C8"/>
    <mergeCell ref="J6:N6"/>
    <mergeCell ref="J24:N24"/>
    <mergeCell ref="B26:C26"/>
    <mergeCell ref="J34:N34"/>
    <mergeCell ref="D6:I6"/>
    <mergeCell ref="D24:I24"/>
    <mergeCell ref="D34:I34"/>
  </mergeCells>
  <dataValidations count="1">
    <dataValidation type="decimal" allowBlank="1" showInputMessage="1" showErrorMessage="1" sqref="D28:N29" xr:uid="{8FF7DB93-73B6-4BBE-84BB-63B9CBD7D250}">
      <formula1>0</formula1>
      <formula2>99999999999.99</formula2>
    </dataValidation>
  </dataValidations>
  <pageMargins left="0.7" right="0.7" top="0.75" bottom="0.75" header="0.3" footer="0.3"/>
  <pageSetup paperSize="9" orientation="portrait" r:id="rId1"/>
  <headerFooter>
    <oddFooter>&amp;L_x000D_&amp;1#&amp;"Calibri"&amp;10&amp;K000000 Official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36E9C-9891-4AE7-921A-7316993C7789}">
  <sheetPr>
    <tabColor theme="5" tint="-0.249977111117893"/>
  </sheetPr>
  <dimension ref="B3:N21"/>
  <sheetViews>
    <sheetView showGridLines="0" zoomScale="115" zoomScaleNormal="115" workbookViewId="0"/>
  </sheetViews>
  <sheetFormatPr defaultColWidth="8.85546875" defaultRowHeight="15" x14ac:dyDescent="0.25"/>
  <cols>
    <col min="1" max="1" width="8.85546875" style="75"/>
    <col min="2" max="2" width="48.5703125" style="75" customWidth="1"/>
    <col min="3" max="3" width="19.85546875" style="75" customWidth="1"/>
    <col min="4" max="10" width="12.85546875" style="75" customWidth="1"/>
    <col min="11" max="12" width="12.42578125" style="75" customWidth="1"/>
    <col min="13" max="13" width="13.5703125" style="75" customWidth="1"/>
    <col min="14" max="14" width="14" style="75" customWidth="1"/>
    <col min="15" max="16384" width="8.85546875" style="75"/>
  </cols>
  <sheetData>
    <row r="3" spans="2:14" x14ac:dyDescent="0.25">
      <c r="B3" s="66" t="str">
        <f>CONCATENATE("5.1 Network capital costs as-incurred (real $m, ", '1. Submission information'!C10, ")")</f>
        <v>5.1 Network capital costs as-incurred (real $m, June 2026)</v>
      </c>
      <c r="C3" s="67"/>
      <c r="D3" s="261" t="s">
        <v>41</v>
      </c>
      <c r="E3" s="262"/>
      <c r="F3" s="262"/>
      <c r="G3" s="262"/>
      <c r="H3" s="262"/>
      <c r="I3" s="263"/>
      <c r="J3" s="258" t="str">
        <f>'1. Submission information'!$F$4 &amp; "-" &amp; RIGHT('1. Submission information'!$J$3,2) &amp; " regulatory control period (excluding IPFs)"</f>
        <v>2026-31 regulatory control period (excluding IPFs)</v>
      </c>
      <c r="K3" s="259"/>
      <c r="L3" s="259"/>
      <c r="M3" s="259"/>
      <c r="N3" s="260"/>
    </row>
    <row r="4" spans="2:14" x14ac:dyDescent="0.25">
      <c r="B4" s="68"/>
      <c r="C4" s="86" t="s">
        <v>36</v>
      </c>
      <c r="D4" s="74" t="str">
        <f>'1. Submission information'!F8</f>
        <v>2021-22</v>
      </c>
      <c r="E4" s="74" t="str">
        <f>'1. Submission information'!G8</f>
        <v>2022-23</v>
      </c>
      <c r="F4" s="74" t="str">
        <f>'1. Submission information'!H8</f>
        <v>2023-24</v>
      </c>
      <c r="G4" s="74" t="str">
        <f>'1. Submission information'!I8</f>
        <v>2024-25</v>
      </c>
      <c r="H4" s="132" t="str">
        <f>'1. Submission information'!J8</f>
        <v>2025-26</v>
      </c>
      <c r="I4" s="132" t="str">
        <f>'1. Submission information'!F3</f>
        <v>2026-27</v>
      </c>
      <c r="J4" s="134" t="str">
        <f>'1. Submission information'!F3</f>
        <v>2026-27</v>
      </c>
      <c r="K4" s="74" t="str">
        <f>'1. Submission information'!G3</f>
        <v>2027-28</v>
      </c>
      <c r="L4" s="74" t="str">
        <f>'1. Submission information'!H3</f>
        <v>2028-29</v>
      </c>
      <c r="M4" s="74" t="str">
        <f>'1. Submission information'!I3</f>
        <v>2029-30</v>
      </c>
      <c r="N4" s="74" t="str">
        <f>'1. Submission information'!J3</f>
        <v>2030-31</v>
      </c>
    </row>
    <row r="5" spans="2:14" x14ac:dyDescent="0.25">
      <c r="B5" s="256"/>
      <c r="C5" s="257"/>
      <c r="D5" s="74" t="s">
        <v>42</v>
      </c>
      <c r="E5" s="74" t="s">
        <v>42</v>
      </c>
      <c r="F5" s="74" t="s">
        <v>42</v>
      </c>
      <c r="G5" s="74" t="s">
        <v>42</v>
      </c>
      <c r="H5" s="132" t="s">
        <v>43</v>
      </c>
      <c r="I5" s="132" t="s">
        <v>44</v>
      </c>
      <c r="J5" s="134" t="s">
        <v>44</v>
      </c>
      <c r="K5" s="134" t="s">
        <v>44</v>
      </c>
      <c r="L5" s="134" t="s">
        <v>44</v>
      </c>
      <c r="M5" s="134" t="s">
        <v>44</v>
      </c>
      <c r="N5" s="134" t="s">
        <v>44</v>
      </c>
    </row>
    <row r="6" spans="2:14" x14ac:dyDescent="0.25">
      <c r="B6" s="84" t="s">
        <v>62</v>
      </c>
      <c r="C6" s="85"/>
      <c r="D6" s="91"/>
      <c r="E6" s="91"/>
      <c r="F6" s="91"/>
      <c r="G6" s="91"/>
      <c r="H6" s="148"/>
      <c r="I6" s="148"/>
      <c r="J6" s="137"/>
      <c r="K6" s="79"/>
      <c r="L6" s="91"/>
      <c r="M6" s="79"/>
      <c r="N6" s="91"/>
    </row>
    <row r="7" spans="2:14" x14ac:dyDescent="0.25">
      <c r="B7" s="100" t="s">
        <v>63</v>
      </c>
      <c r="C7" s="4">
        <f>SUM(D7:N7)</f>
        <v>1.1254387540984765</v>
      </c>
      <c r="D7" s="88">
        <v>0.3708163207299966</v>
      </c>
      <c r="E7" s="88">
        <v>0.75462243336847989</v>
      </c>
      <c r="F7" s="88">
        <v>0</v>
      </c>
      <c r="G7" s="88">
        <v>0</v>
      </c>
      <c r="H7" s="149">
        <v>0</v>
      </c>
      <c r="I7" s="149">
        <v>0</v>
      </c>
      <c r="J7" s="10">
        <v>0</v>
      </c>
      <c r="K7" s="9">
        <v>0</v>
      </c>
      <c r="L7" s="88">
        <v>0</v>
      </c>
      <c r="M7" s="9">
        <v>0</v>
      </c>
      <c r="N7" s="88">
        <v>0</v>
      </c>
    </row>
    <row r="8" spans="2:14" x14ac:dyDescent="0.25">
      <c r="B8" s="100" t="s">
        <v>64</v>
      </c>
      <c r="C8" s="4">
        <f t="shared" ref="C8:C16" si="0">SUM(D8:N8)</f>
        <v>1.0378141246945669</v>
      </c>
      <c r="D8" s="88">
        <v>0.34194523151029482</v>
      </c>
      <c r="E8" s="88">
        <v>0.69586889318427214</v>
      </c>
      <c r="F8" s="88">
        <v>0</v>
      </c>
      <c r="G8" s="88">
        <v>0</v>
      </c>
      <c r="H8" s="149">
        <v>0</v>
      </c>
      <c r="I8" s="149">
        <v>0</v>
      </c>
      <c r="J8" s="10">
        <v>0</v>
      </c>
      <c r="K8" s="9">
        <v>0</v>
      </c>
      <c r="L8" s="88">
        <v>0</v>
      </c>
      <c r="M8" s="9">
        <v>0</v>
      </c>
      <c r="N8" s="88">
        <v>0</v>
      </c>
    </row>
    <row r="9" spans="2:14" x14ac:dyDescent="0.25">
      <c r="B9" s="100" t="s">
        <v>65</v>
      </c>
      <c r="C9" s="4">
        <f t="shared" si="0"/>
        <v>0.50428227972449502</v>
      </c>
      <c r="D9" s="88">
        <v>0.16615395453177184</v>
      </c>
      <c r="E9" s="88">
        <v>0.33812832519272312</v>
      </c>
      <c r="F9" s="88">
        <v>0</v>
      </c>
      <c r="G9" s="88">
        <v>0</v>
      </c>
      <c r="H9" s="149">
        <v>0</v>
      </c>
      <c r="I9" s="149">
        <v>0</v>
      </c>
      <c r="J9" s="10">
        <v>0</v>
      </c>
      <c r="K9" s="9">
        <v>0</v>
      </c>
      <c r="L9" s="88">
        <v>0</v>
      </c>
      <c r="M9" s="9">
        <v>0</v>
      </c>
      <c r="N9" s="88">
        <v>0</v>
      </c>
    </row>
    <row r="10" spans="2:14" x14ac:dyDescent="0.25">
      <c r="B10" s="100" t="s">
        <v>66</v>
      </c>
      <c r="C10" s="4">
        <f t="shared" si="0"/>
        <v>0</v>
      </c>
      <c r="D10" s="88">
        <v>0</v>
      </c>
      <c r="E10" s="88">
        <v>0</v>
      </c>
      <c r="F10" s="88">
        <v>0</v>
      </c>
      <c r="G10" s="88">
        <v>0</v>
      </c>
      <c r="H10" s="149">
        <v>0</v>
      </c>
      <c r="I10" s="149">
        <v>0</v>
      </c>
      <c r="J10" s="10">
        <v>0</v>
      </c>
      <c r="K10" s="9">
        <v>0</v>
      </c>
      <c r="L10" s="88">
        <v>0</v>
      </c>
      <c r="M10" s="9">
        <v>0</v>
      </c>
      <c r="N10" s="88">
        <v>0</v>
      </c>
    </row>
    <row r="11" spans="2:14" x14ac:dyDescent="0.25">
      <c r="B11" s="100" t="s">
        <v>67</v>
      </c>
      <c r="C11" s="4">
        <f t="shared" si="0"/>
        <v>0.3816638863218057</v>
      </c>
      <c r="D11" s="88">
        <v>0.12575290975716658</v>
      </c>
      <c r="E11" s="88">
        <v>0.25591097656463913</v>
      </c>
      <c r="F11" s="88">
        <v>0</v>
      </c>
      <c r="G11" s="88">
        <v>0</v>
      </c>
      <c r="H11" s="149">
        <v>0</v>
      </c>
      <c r="I11" s="149">
        <v>0</v>
      </c>
      <c r="J11" s="10">
        <v>0</v>
      </c>
      <c r="K11" s="9">
        <v>0</v>
      </c>
      <c r="L11" s="88">
        <v>0</v>
      </c>
      <c r="M11" s="9">
        <v>0</v>
      </c>
      <c r="N11" s="88">
        <v>0</v>
      </c>
    </row>
    <row r="12" spans="2:14" x14ac:dyDescent="0.25">
      <c r="B12" s="100" t="s">
        <v>68</v>
      </c>
      <c r="C12" s="4">
        <f t="shared" si="0"/>
        <v>0.27035705147180683</v>
      </c>
      <c r="D12" s="88">
        <v>8.907886523819987E-2</v>
      </c>
      <c r="E12" s="88">
        <v>0.18127818623360697</v>
      </c>
      <c r="F12" s="88">
        <v>0</v>
      </c>
      <c r="G12" s="88">
        <v>0</v>
      </c>
      <c r="H12" s="149">
        <v>0</v>
      </c>
      <c r="I12" s="149">
        <v>0</v>
      </c>
      <c r="J12" s="10">
        <v>0</v>
      </c>
      <c r="K12" s="9">
        <v>0</v>
      </c>
      <c r="L12" s="88">
        <v>0</v>
      </c>
      <c r="M12" s="9">
        <v>0</v>
      </c>
      <c r="N12" s="88">
        <v>0</v>
      </c>
    </row>
    <row r="13" spans="2:14" ht="15.6" customHeight="1" x14ac:dyDescent="0.25">
      <c r="B13" s="100" t="s">
        <v>69</v>
      </c>
      <c r="C13" s="4">
        <f t="shared" si="0"/>
        <v>1.4863060845368824E-2</v>
      </c>
      <c r="D13" s="88">
        <v>4.8971705633867697E-3</v>
      </c>
      <c r="E13" s="88">
        <v>9.9658902819820538E-3</v>
      </c>
      <c r="F13" s="88">
        <v>0</v>
      </c>
      <c r="G13" s="88">
        <v>0</v>
      </c>
      <c r="H13" s="149">
        <v>0</v>
      </c>
      <c r="I13" s="149">
        <v>0</v>
      </c>
      <c r="J13" s="10">
        <v>0</v>
      </c>
      <c r="K13" s="9">
        <v>0</v>
      </c>
      <c r="L13" s="88">
        <v>0</v>
      </c>
      <c r="M13" s="9">
        <v>0</v>
      </c>
      <c r="N13" s="88">
        <v>0</v>
      </c>
    </row>
    <row r="14" spans="2:14" x14ac:dyDescent="0.25">
      <c r="B14" s="100" t="s">
        <v>70</v>
      </c>
      <c r="C14" s="4">
        <f t="shared" si="0"/>
        <v>0.27474210045658842</v>
      </c>
      <c r="D14" s="88">
        <v>9.0523677516820944E-2</v>
      </c>
      <c r="E14" s="88">
        <v>0.18421842293976748</v>
      </c>
      <c r="F14" s="88">
        <v>0</v>
      </c>
      <c r="G14" s="88">
        <v>0</v>
      </c>
      <c r="H14" s="149">
        <v>0</v>
      </c>
      <c r="I14" s="149">
        <v>0</v>
      </c>
      <c r="J14" s="10">
        <v>0</v>
      </c>
      <c r="K14" s="9">
        <v>0</v>
      </c>
      <c r="L14" s="88">
        <v>0</v>
      </c>
      <c r="M14" s="9">
        <v>0</v>
      </c>
      <c r="N14" s="88">
        <v>0</v>
      </c>
    </row>
    <row r="15" spans="2:14" x14ac:dyDescent="0.25">
      <c r="B15" s="100" t="s">
        <v>71</v>
      </c>
      <c r="C15" s="4">
        <f t="shared" si="0"/>
        <v>0.46393868429733609</v>
      </c>
      <c r="D15" s="88">
        <v>0.15286130438369497</v>
      </c>
      <c r="E15" s="88">
        <v>0.31107737991364115</v>
      </c>
      <c r="F15" s="88">
        <v>0</v>
      </c>
      <c r="G15" s="88">
        <v>0</v>
      </c>
      <c r="H15" s="149">
        <v>0</v>
      </c>
      <c r="I15" s="149">
        <v>0</v>
      </c>
      <c r="J15" s="10">
        <v>0</v>
      </c>
      <c r="K15" s="9">
        <v>0</v>
      </c>
      <c r="L15" s="88">
        <v>0</v>
      </c>
      <c r="M15" s="9">
        <v>0</v>
      </c>
      <c r="N15" s="88">
        <v>0</v>
      </c>
    </row>
    <row r="16" spans="2:14" x14ac:dyDescent="0.25">
      <c r="B16" s="100" t="s">
        <v>72</v>
      </c>
      <c r="C16" s="4">
        <f t="shared" si="0"/>
        <v>1.328358601120051</v>
      </c>
      <c r="D16" s="88">
        <v>1.0484316075200455</v>
      </c>
      <c r="E16" s="88">
        <v>0.27992699360000556</v>
      </c>
      <c r="F16" s="88">
        <v>0</v>
      </c>
      <c r="G16" s="88">
        <v>0</v>
      </c>
      <c r="H16" s="149">
        <v>0</v>
      </c>
      <c r="I16" s="149">
        <v>0</v>
      </c>
      <c r="J16" s="10">
        <v>0</v>
      </c>
      <c r="K16" s="9">
        <v>0</v>
      </c>
      <c r="L16" s="88">
        <v>0</v>
      </c>
      <c r="M16" s="9">
        <v>0</v>
      </c>
      <c r="N16" s="88">
        <v>0</v>
      </c>
    </row>
    <row r="17" spans="2:14" x14ac:dyDescent="0.25">
      <c r="B17" s="100"/>
      <c r="C17" s="76"/>
      <c r="D17" s="101"/>
      <c r="E17" s="101"/>
      <c r="F17" s="101"/>
      <c r="G17" s="101"/>
      <c r="H17" s="150"/>
      <c r="I17" s="150"/>
      <c r="J17" s="103"/>
      <c r="K17" s="102"/>
      <c r="L17" s="101"/>
      <c r="M17" s="102"/>
      <c r="N17" s="101"/>
    </row>
    <row r="18" spans="2:14" x14ac:dyDescent="0.25">
      <c r="B18" s="6" t="s">
        <v>36</v>
      </c>
      <c r="C18" s="4">
        <f>SUM(D18:N18)</f>
        <v>5.4014585430304951</v>
      </c>
      <c r="D18" s="80">
        <f t="shared" ref="D18:E18" si="1">SUM(D7:D16)</f>
        <v>2.3904610417513781</v>
      </c>
      <c r="E18" s="80">
        <f t="shared" si="1"/>
        <v>3.0109975012791175</v>
      </c>
      <c r="F18" s="80">
        <f>SUM(F7:F16)</f>
        <v>0</v>
      </c>
      <c r="G18" s="80">
        <f>SUM(G7:G16)</f>
        <v>0</v>
      </c>
      <c r="H18" s="144">
        <f t="shared" ref="H18:L18" si="2">SUM(H7:H16)</f>
        <v>0</v>
      </c>
      <c r="I18" s="144">
        <f t="shared" si="2"/>
        <v>0</v>
      </c>
      <c r="J18" s="71">
        <f t="shared" si="2"/>
        <v>0</v>
      </c>
      <c r="K18" s="80">
        <f t="shared" si="2"/>
        <v>0</v>
      </c>
      <c r="L18" s="80">
        <f t="shared" si="2"/>
        <v>0</v>
      </c>
      <c r="M18" s="80">
        <f t="shared" ref="M18:N18" si="3">SUM(M7:M16)</f>
        <v>0</v>
      </c>
      <c r="N18" s="80">
        <f t="shared" si="3"/>
        <v>0</v>
      </c>
    </row>
    <row r="19" spans="2:14" x14ac:dyDescent="0.25">
      <c r="B19" s="7"/>
      <c r="C19" s="93"/>
      <c r="D19" s="94"/>
      <c r="E19" s="94"/>
      <c r="F19" s="94"/>
      <c r="G19" s="94"/>
      <c r="H19" s="151"/>
      <c r="I19" s="151"/>
      <c r="J19" s="83"/>
      <c r="K19" s="82"/>
      <c r="L19" s="94"/>
      <c r="M19" s="82"/>
      <c r="N19" s="94"/>
    </row>
    <row r="20" spans="2:14" x14ac:dyDescent="0.25">
      <c r="B20" s="28"/>
      <c r="C20" s="25"/>
      <c r="D20" s="25"/>
      <c r="E20" s="72"/>
      <c r="F20" s="72"/>
      <c r="G20" s="72"/>
      <c r="H20" s="72"/>
      <c r="I20" s="72"/>
      <c r="J20" s="72"/>
    </row>
    <row r="21" spans="2:14" x14ac:dyDescent="0.25">
      <c r="B21" s="28"/>
      <c r="C21" s="25"/>
      <c r="D21" s="25"/>
      <c r="E21" s="72"/>
      <c r="F21" s="72"/>
      <c r="G21" s="72"/>
      <c r="H21" s="72"/>
      <c r="I21" s="72"/>
      <c r="J21" s="72"/>
    </row>
  </sheetData>
  <mergeCells count="3">
    <mergeCell ref="J3:N3"/>
    <mergeCell ref="B5:C5"/>
    <mergeCell ref="D3:I3"/>
  </mergeCells>
  <pageMargins left="0.7" right="0.7" top="0.75" bottom="0.75" header="0.3" footer="0.3"/>
  <pageSetup paperSize="9" orientation="portrait" r:id="rId1"/>
  <headerFooter>
    <oddFooter>&amp;L_x000D_&amp;1#&amp;"Calibri"&amp;10&amp;K000000 Official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31119-26AB-463B-BB5A-CCCD29C69A0A}">
  <sheetPr>
    <tabColor theme="5" tint="-0.249977111117893"/>
  </sheetPr>
  <dimension ref="B2:N19"/>
  <sheetViews>
    <sheetView zoomScale="130" zoomScaleNormal="130" workbookViewId="0"/>
  </sheetViews>
  <sheetFormatPr defaultColWidth="8.85546875" defaultRowHeight="15" x14ac:dyDescent="0.25"/>
  <cols>
    <col min="1" max="1" width="8.85546875" style="75"/>
    <col min="2" max="2" width="37.140625" style="75" customWidth="1"/>
    <col min="3" max="3" width="19.85546875" style="75" customWidth="1"/>
    <col min="4" max="14" width="12.85546875" style="75" customWidth="1"/>
    <col min="15" max="16384" width="8.85546875" style="75"/>
  </cols>
  <sheetData>
    <row r="2" spans="2:14" x14ac:dyDescent="0.25">
      <c r="B2" s="66" t="str">
        <f>CONCATENATE("6.1 Non-network expenditure (real $m, ", '1. Submission information'!C10, ")")</f>
        <v>6.1 Non-network expenditure (real $m, June 2026)</v>
      </c>
      <c r="C2" s="177"/>
      <c r="D2" s="261" t="s">
        <v>41</v>
      </c>
      <c r="E2" s="262"/>
      <c r="F2" s="262"/>
      <c r="G2" s="262"/>
      <c r="H2" s="262"/>
      <c r="I2" s="263"/>
      <c r="J2" s="258" t="str">
        <f>'1. Submission information'!$F$4 &amp; "-" &amp; RIGHT('1. Submission information'!$J$3,2) &amp; " regulatory control period (excluding IPFs)"</f>
        <v>2026-31 regulatory control period (excluding IPFs)</v>
      </c>
      <c r="K2" s="259"/>
      <c r="L2" s="259"/>
      <c r="M2" s="259"/>
      <c r="N2" s="260"/>
    </row>
    <row r="3" spans="2:14" x14ac:dyDescent="0.25">
      <c r="B3" s="179"/>
      <c r="C3" s="78" t="s">
        <v>36</v>
      </c>
      <c r="D3" s="232" t="str">
        <f>'1. Submission information'!F8</f>
        <v>2021-22</v>
      </c>
      <c r="E3" s="233" t="str">
        <f>'1. Submission information'!G8</f>
        <v>2022-23</v>
      </c>
      <c r="F3" s="232" t="str">
        <f>'1. Submission information'!H8</f>
        <v>2023-24</v>
      </c>
      <c r="G3" s="233" t="str">
        <f>'1. Submission information'!I8</f>
        <v>2024-25</v>
      </c>
      <c r="H3" s="234" t="str">
        <f>'1. Submission information'!J8</f>
        <v>2025-26</v>
      </c>
      <c r="I3" s="247" t="str">
        <f>'1. Submission information'!F3</f>
        <v>2026-27</v>
      </c>
      <c r="J3" s="235" t="str">
        <f>'1. Submission information'!F3</f>
        <v>2026-27</v>
      </c>
      <c r="K3" s="233" t="str">
        <f>'1. Submission information'!G3</f>
        <v>2027-28</v>
      </c>
      <c r="L3" s="233" t="str">
        <f>'1. Submission information'!H3</f>
        <v>2028-29</v>
      </c>
      <c r="M3" s="233" t="str">
        <f>'1. Submission information'!I3</f>
        <v>2029-30</v>
      </c>
      <c r="N3" s="233" t="str">
        <f>'1. Submission information'!J3</f>
        <v>2030-31</v>
      </c>
    </row>
    <row r="4" spans="2:14" x14ac:dyDescent="0.25">
      <c r="B4" s="256"/>
      <c r="C4" s="257"/>
      <c r="D4" s="134" t="s">
        <v>42</v>
      </c>
      <c r="E4" s="74" t="s">
        <v>42</v>
      </c>
      <c r="F4" s="134" t="s">
        <v>42</v>
      </c>
      <c r="G4" s="74" t="s">
        <v>42</v>
      </c>
      <c r="H4" s="132" t="s">
        <v>43</v>
      </c>
      <c r="I4" s="245" t="s">
        <v>44</v>
      </c>
      <c r="J4" s="133" t="s">
        <v>44</v>
      </c>
      <c r="K4" s="134" t="s">
        <v>44</v>
      </c>
      <c r="L4" s="134" t="s">
        <v>44</v>
      </c>
      <c r="M4" s="134" t="s">
        <v>44</v>
      </c>
      <c r="N4" s="134" t="s">
        <v>44</v>
      </c>
    </row>
    <row r="5" spans="2:14" x14ac:dyDescent="0.25">
      <c r="B5" s="69" t="s">
        <v>73</v>
      </c>
      <c r="C5" s="2"/>
      <c r="D5" s="2"/>
      <c r="E5" s="226"/>
      <c r="F5" s="2"/>
      <c r="G5" s="25"/>
      <c r="H5" s="162"/>
      <c r="I5" s="25"/>
      <c r="J5" s="165"/>
      <c r="K5" s="87"/>
      <c r="L5" s="2"/>
      <c r="M5" s="87"/>
      <c r="N5" s="2"/>
    </row>
    <row r="6" spans="2:14" x14ac:dyDescent="0.25">
      <c r="B6" s="3" t="s">
        <v>74</v>
      </c>
      <c r="C6" s="4">
        <f>SUM(D6:N6)</f>
        <v>0</v>
      </c>
      <c r="D6" s="10">
        <v>0</v>
      </c>
      <c r="E6" s="88">
        <v>0</v>
      </c>
      <c r="F6" s="10">
        <v>0</v>
      </c>
      <c r="G6" s="9">
        <v>0</v>
      </c>
      <c r="H6" s="139">
        <v>0</v>
      </c>
      <c r="I6" s="9">
        <v>0</v>
      </c>
      <c r="J6" s="166">
        <v>0</v>
      </c>
      <c r="K6" s="88">
        <v>0</v>
      </c>
      <c r="L6" s="10">
        <v>0</v>
      </c>
      <c r="M6" s="88">
        <v>0</v>
      </c>
      <c r="N6" s="10">
        <v>0</v>
      </c>
    </row>
    <row r="7" spans="2:14" x14ac:dyDescent="0.25">
      <c r="B7" s="3" t="s">
        <v>75</v>
      </c>
      <c r="C7" s="4">
        <f t="shared" ref="C7:C9" si="0">SUM(D7:N7)</f>
        <v>0</v>
      </c>
      <c r="D7" s="10">
        <v>0</v>
      </c>
      <c r="E7" s="88">
        <v>0</v>
      </c>
      <c r="F7" s="10">
        <v>0</v>
      </c>
      <c r="G7" s="9">
        <v>0</v>
      </c>
      <c r="H7" s="139">
        <v>0</v>
      </c>
      <c r="I7" s="9">
        <v>0</v>
      </c>
      <c r="J7" s="166">
        <v>0</v>
      </c>
      <c r="K7" s="88">
        <v>0</v>
      </c>
      <c r="L7" s="10">
        <v>0</v>
      </c>
      <c r="M7" s="88">
        <v>0</v>
      </c>
      <c r="N7" s="10">
        <v>0</v>
      </c>
    </row>
    <row r="8" spans="2:14" x14ac:dyDescent="0.25">
      <c r="B8" s="3" t="s">
        <v>76</v>
      </c>
      <c r="C8" s="4">
        <f t="shared" si="0"/>
        <v>0</v>
      </c>
      <c r="D8" s="10">
        <v>0</v>
      </c>
      <c r="E8" s="88">
        <v>0</v>
      </c>
      <c r="F8" s="10">
        <v>0</v>
      </c>
      <c r="G8" s="9">
        <v>0</v>
      </c>
      <c r="H8" s="139">
        <v>0</v>
      </c>
      <c r="I8" s="9">
        <v>0</v>
      </c>
      <c r="J8" s="166">
        <v>0</v>
      </c>
      <c r="K8" s="88">
        <v>0</v>
      </c>
      <c r="L8" s="10">
        <v>0</v>
      </c>
      <c r="M8" s="88">
        <v>0</v>
      </c>
      <c r="N8" s="10">
        <v>0</v>
      </c>
    </row>
    <row r="9" spans="2:14" x14ac:dyDescent="0.25">
      <c r="B9" s="3" t="s">
        <v>72</v>
      </c>
      <c r="C9" s="4">
        <f t="shared" si="0"/>
        <v>0</v>
      </c>
      <c r="D9" s="10">
        <v>0</v>
      </c>
      <c r="E9" s="88">
        <v>0</v>
      </c>
      <c r="F9" s="10">
        <v>0</v>
      </c>
      <c r="G9" s="9">
        <v>0</v>
      </c>
      <c r="H9" s="139">
        <v>0</v>
      </c>
      <c r="I9" s="9">
        <v>0</v>
      </c>
      <c r="J9" s="166">
        <v>0</v>
      </c>
      <c r="K9" s="88">
        <v>0</v>
      </c>
      <c r="L9" s="10">
        <v>0</v>
      </c>
      <c r="M9" s="88">
        <v>0</v>
      </c>
      <c r="N9" s="10">
        <v>0</v>
      </c>
    </row>
    <row r="10" spans="2:14" x14ac:dyDescent="0.25">
      <c r="B10" s="6"/>
      <c r="C10" s="76"/>
      <c r="D10" s="103"/>
      <c r="E10" s="101"/>
      <c r="F10" s="103"/>
      <c r="G10" s="102"/>
      <c r="H10" s="142"/>
      <c r="I10" s="102"/>
      <c r="J10" s="167"/>
      <c r="K10" s="101"/>
      <c r="L10" s="103"/>
      <c r="M10" s="101"/>
      <c r="N10" s="103"/>
    </row>
    <row r="11" spans="2:14" x14ac:dyDescent="0.25">
      <c r="B11" s="6" t="s">
        <v>77</v>
      </c>
      <c r="C11" s="4">
        <f>SUM(D11:N11)</f>
        <v>0</v>
      </c>
      <c r="D11" s="71">
        <f>SUM(D6:D9)</f>
        <v>0</v>
      </c>
      <c r="E11" s="80">
        <f>SUM(E6:E9)</f>
        <v>0</v>
      </c>
      <c r="F11" s="71">
        <f>SUM(F6:F9)</f>
        <v>0</v>
      </c>
      <c r="G11" s="70">
        <f>SUM(G6:G9)</f>
        <v>0</v>
      </c>
      <c r="H11" s="144">
        <f t="shared" ref="H11:L11" si="1">SUM(H6:H9)</f>
        <v>0</v>
      </c>
      <c r="I11" s="70">
        <f t="shared" ref="I11" si="2">SUM(I6:I9)</f>
        <v>0</v>
      </c>
      <c r="J11" s="168">
        <f t="shared" si="1"/>
        <v>0</v>
      </c>
      <c r="K11" s="80">
        <f t="shared" si="1"/>
        <v>0</v>
      </c>
      <c r="L11" s="71">
        <f t="shared" si="1"/>
        <v>0</v>
      </c>
      <c r="M11" s="80">
        <f t="shared" ref="M11:N11" si="3">SUM(M6:M9)</f>
        <v>0</v>
      </c>
      <c r="N11" s="71">
        <f t="shared" si="3"/>
        <v>0</v>
      </c>
    </row>
    <row r="12" spans="2:14" x14ac:dyDescent="0.25">
      <c r="B12" s="69" t="s">
        <v>78</v>
      </c>
      <c r="C12" s="5"/>
      <c r="D12" s="12"/>
      <c r="E12" s="89"/>
      <c r="F12" s="12"/>
      <c r="G12" s="11"/>
      <c r="H12" s="163"/>
      <c r="I12" s="11"/>
      <c r="J12" s="169"/>
      <c r="K12" s="89"/>
      <c r="L12" s="12"/>
      <c r="M12" s="89"/>
      <c r="N12" s="12"/>
    </row>
    <row r="13" spans="2:14" x14ac:dyDescent="0.25">
      <c r="B13" s="3" t="s">
        <v>74</v>
      </c>
      <c r="C13" s="4">
        <f>SUM(D13:N13)</f>
        <v>0</v>
      </c>
      <c r="D13" s="10">
        <v>0</v>
      </c>
      <c r="E13" s="88">
        <v>0</v>
      </c>
      <c r="F13" s="10">
        <v>0</v>
      </c>
      <c r="G13" s="9">
        <v>0</v>
      </c>
      <c r="H13" s="139">
        <v>0</v>
      </c>
      <c r="I13" s="9">
        <v>0</v>
      </c>
      <c r="J13" s="166">
        <v>0</v>
      </c>
      <c r="K13" s="88">
        <v>0</v>
      </c>
      <c r="L13" s="10">
        <v>0</v>
      </c>
      <c r="M13" s="88">
        <v>0</v>
      </c>
      <c r="N13" s="10">
        <v>0</v>
      </c>
    </row>
    <row r="14" spans="2:14" x14ac:dyDescent="0.25">
      <c r="B14" s="3" t="s">
        <v>75</v>
      </c>
      <c r="C14" s="4">
        <f t="shared" ref="C14:C16" si="4">SUM(D14:N14)</f>
        <v>0</v>
      </c>
      <c r="D14" s="10">
        <v>0</v>
      </c>
      <c r="E14" s="88">
        <v>0</v>
      </c>
      <c r="F14" s="10">
        <v>0</v>
      </c>
      <c r="G14" s="9">
        <v>0</v>
      </c>
      <c r="H14" s="139">
        <v>0</v>
      </c>
      <c r="I14" s="9">
        <v>0</v>
      </c>
      <c r="J14" s="166">
        <v>0</v>
      </c>
      <c r="K14" s="88">
        <v>0</v>
      </c>
      <c r="L14" s="10">
        <v>0</v>
      </c>
      <c r="M14" s="88">
        <v>0</v>
      </c>
      <c r="N14" s="10">
        <v>0</v>
      </c>
    </row>
    <row r="15" spans="2:14" x14ac:dyDescent="0.25">
      <c r="B15" s="3" t="s">
        <v>76</v>
      </c>
      <c r="C15" s="4">
        <f t="shared" si="4"/>
        <v>0</v>
      </c>
      <c r="D15" s="10">
        <v>0</v>
      </c>
      <c r="E15" s="88">
        <v>0</v>
      </c>
      <c r="F15" s="10">
        <v>0</v>
      </c>
      <c r="G15" s="9">
        <v>0</v>
      </c>
      <c r="H15" s="139">
        <v>0</v>
      </c>
      <c r="I15" s="9">
        <v>0</v>
      </c>
      <c r="J15" s="166">
        <v>0</v>
      </c>
      <c r="K15" s="88">
        <v>0</v>
      </c>
      <c r="L15" s="10">
        <v>0</v>
      </c>
      <c r="M15" s="88">
        <v>0</v>
      </c>
      <c r="N15" s="10">
        <v>0</v>
      </c>
    </row>
    <row r="16" spans="2:14" x14ac:dyDescent="0.25">
      <c r="B16" s="3" t="s">
        <v>72</v>
      </c>
      <c r="C16" s="4">
        <f t="shared" si="4"/>
        <v>2.7809323524703862</v>
      </c>
      <c r="D16" s="10">
        <v>2.3413757144254812</v>
      </c>
      <c r="E16" s="88">
        <v>0.43955663804490513</v>
      </c>
      <c r="F16" s="10">
        <v>0</v>
      </c>
      <c r="G16" s="9">
        <v>0</v>
      </c>
      <c r="H16" s="139">
        <v>0</v>
      </c>
      <c r="I16" s="9">
        <v>0</v>
      </c>
      <c r="J16" s="166">
        <v>0</v>
      </c>
      <c r="K16" s="88">
        <v>0</v>
      </c>
      <c r="L16" s="10">
        <v>0</v>
      </c>
      <c r="M16" s="88">
        <v>0</v>
      </c>
      <c r="N16" s="10">
        <v>0</v>
      </c>
    </row>
    <row r="17" spans="2:14" x14ac:dyDescent="0.25">
      <c r="B17" s="6"/>
      <c r="C17" s="76"/>
      <c r="D17" s="103"/>
      <c r="E17" s="101"/>
      <c r="F17" s="103"/>
      <c r="G17" s="102"/>
      <c r="H17" s="142"/>
      <c r="I17" s="102"/>
      <c r="J17" s="167"/>
      <c r="K17" s="101"/>
      <c r="L17" s="103"/>
      <c r="M17" s="101"/>
      <c r="N17" s="103"/>
    </row>
    <row r="18" spans="2:14" x14ac:dyDescent="0.25">
      <c r="B18" s="6" t="s">
        <v>79</v>
      </c>
      <c r="C18" s="4">
        <f>SUM(D18:N18)</f>
        <v>2.7809323524703862</v>
      </c>
      <c r="D18" s="71">
        <f t="shared" ref="D18:I18" si="5">SUM(D13:D16)</f>
        <v>2.3413757144254812</v>
      </c>
      <c r="E18" s="80">
        <f t="shared" si="5"/>
        <v>0.43955663804490513</v>
      </c>
      <c r="F18" s="71">
        <f t="shared" si="5"/>
        <v>0</v>
      </c>
      <c r="G18" s="70">
        <f t="shared" si="5"/>
        <v>0</v>
      </c>
      <c r="H18" s="144">
        <f t="shared" si="5"/>
        <v>0</v>
      </c>
      <c r="I18" s="70">
        <f t="shared" si="5"/>
        <v>0</v>
      </c>
      <c r="J18" s="145">
        <f t="shared" ref="J18:L18" si="6">SUM(J13:J16)</f>
        <v>0</v>
      </c>
      <c r="K18" s="80">
        <f t="shared" si="6"/>
        <v>0</v>
      </c>
      <c r="L18" s="80">
        <f t="shared" si="6"/>
        <v>0</v>
      </c>
      <c r="M18" s="80">
        <f t="shared" ref="M18:N18" si="7">SUM(M13:M16)</f>
        <v>0</v>
      </c>
      <c r="N18" s="80">
        <f t="shared" si="7"/>
        <v>0</v>
      </c>
    </row>
    <row r="19" spans="2:14" x14ac:dyDescent="0.25">
      <c r="B19" s="7"/>
      <c r="C19" s="93"/>
      <c r="D19" s="83"/>
      <c r="E19" s="94"/>
      <c r="F19" s="83"/>
      <c r="G19" s="82"/>
      <c r="H19" s="146"/>
      <c r="I19" s="82"/>
      <c r="J19" s="178"/>
      <c r="K19" s="94"/>
      <c r="L19" s="83"/>
      <c r="M19" s="94"/>
      <c r="N19" s="83"/>
    </row>
  </sheetData>
  <mergeCells count="3">
    <mergeCell ref="B4:C4"/>
    <mergeCell ref="J2:N2"/>
    <mergeCell ref="D2:I2"/>
  </mergeCells>
  <pageMargins left="0.7" right="0.7" top="0.75" bottom="0.75" header="0.3" footer="0.3"/>
  <headerFooter>
    <oddFooter>&amp;L_x000D_&amp;1#&amp;"Calibri"&amp;10&amp;K000000 Official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7DD39-5509-42A4-B50A-4385899933A5}">
  <sheetPr>
    <tabColor theme="5" tint="-0.249977111117893"/>
  </sheetPr>
  <dimension ref="A1:AA10"/>
  <sheetViews>
    <sheetView showGridLines="0" zoomScale="70" zoomScaleNormal="70" workbookViewId="0"/>
  </sheetViews>
  <sheetFormatPr defaultRowHeight="15" x14ac:dyDescent="0.25"/>
  <cols>
    <col min="1" max="1" width="17" customWidth="1"/>
    <col min="2" max="2" width="5.85546875" customWidth="1"/>
    <col min="3" max="3" width="20.140625" customWidth="1"/>
    <col min="4" max="4" width="32.85546875" customWidth="1"/>
    <col min="5" max="5" width="35.140625" customWidth="1"/>
    <col min="6" max="6" width="26" customWidth="1"/>
    <col min="7" max="7" width="20.85546875" customWidth="1"/>
    <col min="8" max="23" width="12.5703125" customWidth="1"/>
    <col min="24" max="27" width="12.42578125" customWidth="1"/>
  </cols>
  <sheetData>
    <row r="1" spans="1:27" x14ac:dyDescent="0.25">
      <c r="A1" s="22" t="str">
        <f>'1. Submission information'!C4</f>
        <v>CWO</v>
      </c>
    </row>
    <row r="2" spans="1:27" x14ac:dyDescent="0.25">
      <c r="A2" s="22" t="str">
        <f>'1. Submission information'!C5</f>
        <v>Transgrid</v>
      </c>
    </row>
    <row r="4" spans="1:27" ht="29.45" customHeight="1" x14ac:dyDescent="0.25">
      <c r="B4" s="39" t="s">
        <v>80</v>
      </c>
      <c r="C4" s="44"/>
      <c r="D4" s="44"/>
      <c r="E4" s="42"/>
      <c r="F4" s="45"/>
      <c r="G4" s="46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5" spans="1:27" ht="45" x14ac:dyDescent="0.25">
      <c r="B5" s="38"/>
      <c r="C5" s="40" t="s">
        <v>81</v>
      </c>
      <c r="D5" s="40" t="s">
        <v>82</v>
      </c>
      <c r="E5" s="40" t="s">
        <v>83</v>
      </c>
      <c r="F5" s="40" t="str">
        <f>CONCATENATE("costs (real $m, ", '1. Submission information'!C10, ")")</f>
        <v>costs (real $m, June 2026)</v>
      </c>
      <c r="G5" s="40" t="s">
        <v>36</v>
      </c>
      <c r="H5" s="40">
        <f>'3. Schedule of payments'!D5</f>
        <v>46295</v>
      </c>
      <c r="I5" s="40">
        <f>'3. Schedule of payments'!E5</f>
        <v>46386</v>
      </c>
      <c r="J5" s="40">
        <f>'3. Schedule of payments'!F5</f>
        <v>46476</v>
      </c>
      <c r="K5" s="40">
        <f>'3. Schedule of payments'!G5</f>
        <v>46568</v>
      </c>
      <c r="L5" s="40">
        <f>'3. Schedule of payments'!H5</f>
        <v>46660</v>
      </c>
      <c r="M5" s="40">
        <f>'3. Schedule of payments'!I5</f>
        <v>46751</v>
      </c>
      <c r="N5" s="40">
        <f>'3. Schedule of payments'!J5</f>
        <v>46842</v>
      </c>
      <c r="O5" s="40">
        <f>'3. Schedule of payments'!K5</f>
        <v>46934</v>
      </c>
      <c r="P5" s="40">
        <f>'3. Schedule of payments'!L5</f>
        <v>47026</v>
      </c>
      <c r="Q5" s="40">
        <f>'3. Schedule of payments'!M5</f>
        <v>47117</v>
      </c>
      <c r="R5" s="40">
        <f>'3. Schedule of payments'!N5</f>
        <v>47207</v>
      </c>
      <c r="S5" s="40">
        <f>'3. Schedule of payments'!O5</f>
        <v>47299</v>
      </c>
      <c r="T5" s="40">
        <f>'3. Schedule of payments'!P5</f>
        <v>47391</v>
      </c>
      <c r="U5" s="40">
        <f>'3. Schedule of payments'!Q5</f>
        <v>47482</v>
      </c>
      <c r="V5" s="40">
        <f>'3. Schedule of payments'!R5</f>
        <v>47572</v>
      </c>
      <c r="W5" s="40">
        <f>'3. Schedule of payments'!S5</f>
        <v>47664</v>
      </c>
      <c r="X5" s="40">
        <f>'3. Schedule of payments'!T5</f>
        <v>47756</v>
      </c>
      <c r="Y5" s="40">
        <f>'3. Schedule of payments'!U5</f>
        <v>47847</v>
      </c>
      <c r="Z5" s="40">
        <f>'3. Schedule of payments'!V5</f>
        <v>47937</v>
      </c>
      <c r="AA5" s="40">
        <f>'3. Schedule of payments'!W5</f>
        <v>48029</v>
      </c>
    </row>
    <row r="6" spans="1:27" x14ac:dyDescent="0.25">
      <c r="B6" s="18">
        <v>1</v>
      </c>
      <c r="C6" s="110"/>
      <c r="D6" s="111"/>
      <c r="E6" s="111"/>
      <c r="F6" s="58"/>
      <c r="G6" s="16">
        <f>SUM(H6:AA6)</f>
        <v>0</v>
      </c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</row>
    <row r="7" spans="1:27" x14ac:dyDescent="0.25">
      <c r="B7" s="18">
        <v>2</v>
      </c>
      <c r="C7" s="110"/>
      <c r="D7" s="111"/>
      <c r="E7" s="111"/>
      <c r="F7" s="58"/>
      <c r="G7" s="16">
        <f t="shared" ref="G7:G10" si="0">SUM(H7:AA7)</f>
        <v>0</v>
      </c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</row>
    <row r="8" spans="1:27" x14ac:dyDescent="0.25">
      <c r="B8" s="18">
        <v>3</v>
      </c>
      <c r="C8" s="110"/>
      <c r="D8" s="111"/>
      <c r="E8" s="111"/>
      <c r="F8" s="58"/>
      <c r="G8" s="16">
        <f t="shared" si="0"/>
        <v>0</v>
      </c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</row>
    <row r="9" spans="1:27" x14ac:dyDescent="0.25">
      <c r="B9" s="18">
        <v>4</v>
      </c>
      <c r="C9" s="110"/>
      <c r="D9" s="111"/>
      <c r="E9" s="111"/>
      <c r="F9" s="58"/>
      <c r="G9" s="16">
        <f t="shared" si="0"/>
        <v>0</v>
      </c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</row>
    <row r="10" spans="1:27" x14ac:dyDescent="0.25">
      <c r="B10" s="18">
        <v>5</v>
      </c>
      <c r="C10" s="110"/>
      <c r="D10" s="111"/>
      <c r="E10" s="111"/>
      <c r="F10" s="119"/>
      <c r="G10" s="221">
        <f t="shared" si="0"/>
        <v>0</v>
      </c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</row>
  </sheetData>
  <dataValidations count="1">
    <dataValidation type="decimal" allowBlank="1" showInputMessage="1" showErrorMessage="1" promptTitle="Costs" prompt="Record a numerical value to two decimal places or leave blank_x000a_" sqref="H6:W10" xr:uid="{59F9CED1-D7FD-42AF-9C8A-0CF070FEC9E9}">
      <formula1>0</formula1>
      <formula2>99999999999.99</formula2>
    </dataValidation>
  </dataValidations>
  <pageMargins left="0.7" right="0.7" top="0.75" bottom="0.75" header="0.3" footer="0.3"/>
  <pageSetup paperSize="9" orientation="portrait" r:id="rId1"/>
  <headerFooter>
    <oddFooter>&amp;L_x000D_&amp;1#&amp;"Calibri"&amp;10&amp;K000000 Official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5B180-7507-4857-B6AD-42D88316D11F}">
  <sheetPr>
    <tabColor theme="5" tint="-0.249977111117893"/>
  </sheetPr>
  <dimension ref="A1:H11"/>
  <sheetViews>
    <sheetView showGridLines="0" zoomScale="80" zoomScaleNormal="80" workbookViewId="0"/>
  </sheetViews>
  <sheetFormatPr defaultRowHeight="15" x14ac:dyDescent="0.25"/>
  <cols>
    <col min="1" max="1" width="15.140625" customWidth="1"/>
    <col min="2" max="2" width="3.5703125" customWidth="1"/>
    <col min="3" max="3" width="20.140625" customWidth="1"/>
    <col min="4" max="4" width="32.85546875" customWidth="1"/>
    <col min="5" max="8" width="35.140625" customWidth="1"/>
  </cols>
  <sheetData>
    <row r="1" spans="1:8" x14ac:dyDescent="0.25">
      <c r="A1" s="22" t="str">
        <f>'1. Submission information'!C4</f>
        <v>CWO</v>
      </c>
    </row>
    <row r="2" spans="1:8" x14ac:dyDescent="0.25">
      <c r="A2" s="22" t="str">
        <f>'1. Submission information'!C5</f>
        <v>Transgrid</v>
      </c>
    </row>
    <row r="5" spans="1:8" ht="25.5" customHeight="1" x14ac:dyDescent="0.25">
      <c r="B5" s="39" t="s">
        <v>84</v>
      </c>
      <c r="C5" s="41"/>
      <c r="D5" s="42"/>
      <c r="E5" s="42"/>
      <c r="F5" s="42"/>
      <c r="G5" s="42"/>
      <c r="H5" s="43"/>
    </row>
    <row r="6" spans="1:8" ht="45" x14ac:dyDescent="0.25">
      <c r="B6" s="38"/>
      <c r="C6" s="40" t="s">
        <v>81</v>
      </c>
      <c r="D6" s="40" t="s">
        <v>85</v>
      </c>
      <c r="E6" s="40" t="s">
        <v>86</v>
      </c>
      <c r="F6" s="40" t="s">
        <v>87</v>
      </c>
      <c r="G6" s="40" t="s">
        <v>88</v>
      </c>
      <c r="H6" s="40" t="s">
        <v>89</v>
      </c>
    </row>
    <row r="7" spans="1:8" ht="57" x14ac:dyDescent="0.25">
      <c r="A7" s="17"/>
      <c r="B7" s="18">
        <v>1</v>
      </c>
      <c r="C7" s="182"/>
      <c r="D7" s="183"/>
      <c r="E7" s="183" t="s">
        <v>90</v>
      </c>
      <c r="F7" s="183" t="s">
        <v>91</v>
      </c>
      <c r="G7" s="183"/>
      <c r="H7" s="183"/>
    </row>
    <row r="8" spans="1:8" x14ac:dyDescent="0.25">
      <c r="A8" s="17"/>
      <c r="B8" s="19">
        <v>2</v>
      </c>
      <c r="C8" s="182"/>
      <c r="D8" s="183"/>
      <c r="E8" s="183"/>
      <c r="F8" s="183"/>
      <c r="G8" s="183"/>
      <c r="H8" s="183"/>
    </row>
    <row r="9" spans="1:8" x14ac:dyDescent="0.25">
      <c r="A9" s="17"/>
      <c r="B9" s="18">
        <v>3</v>
      </c>
      <c r="C9" s="182"/>
      <c r="D9" s="183"/>
      <c r="E9" s="183"/>
      <c r="F9" s="183"/>
      <c r="G9" s="183"/>
      <c r="H9" s="183"/>
    </row>
    <row r="10" spans="1:8" x14ac:dyDescent="0.25">
      <c r="A10" s="17"/>
      <c r="B10" s="19">
        <v>4</v>
      </c>
      <c r="C10" s="182"/>
      <c r="D10" s="183"/>
      <c r="E10" s="183"/>
      <c r="F10" s="183"/>
      <c r="G10" s="183"/>
      <c r="H10" s="183"/>
    </row>
    <row r="11" spans="1:8" x14ac:dyDescent="0.25">
      <c r="A11" s="17"/>
      <c r="B11" s="18">
        <v>5</v>
      </c>
      <c r="C11" s="182"/>
      <c r="D11" s="183"/>
      <c r="E11" s="183"/>
      <c r="F11" s="183"/>
      <c r="G11" s="183"/>
      <c r="H11" s="183"/>
    </row>
  </sheetData>
  <pageMargins left="0.7" right="0.7" top="0.75" bottom="0.75" header="0.3" footer="0.3"/>
  <pageSetup paperSize="9" orientation="portrait" r:id="rId1"/>
  <headerFooter>
    <oddFooter>&amp;L_x000D_&amp;1#&amp;"Calibri"&amp;10&amp;K000000 Official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7A3EC-A8AA-4128-8930-15CA530FA882}">
  <sheetPr>
    <tabColor theme="5" tint="-0.249977111117893"/>
  </sheetPr>
  <dimension ref="A1:N45"/>
  <sheetViews>
    <sheetView showGridLines="0" zoomScale="85" zoomScaleNormal="85" workbookViewId="0"/>
  </sheetViews>
  <sheetFormatPr defaultRowHeight="15" x14ac:dyDescent="0.25"/>
  <cols>
    <col min="1" max="1" width="15.140625" customWidth="1"/>
    <col min="2" max="2" width="88.5703125" customWidth="1"/>
    <col min="3" max="5" width="13.28515625" customWidth="1"/>
    <col min="6" max="14" width="13.42578125" customWidth="1"/>
  </cols>
  <sheetData>
    <row r="1" spans="1:14" x14ac:dyDescent="0.25">
      <c r="A1" s="22" t="str">
        <f>'1. Submission information'!C4</f>
        <v>CWO</v>
      </c>
    </row>
    <row r="2" spans="1:14" x14ac:dyDescent="0.25">
      <c r="A2" s="22" t="str">
        <f>'1. Submission information'!C5</f>
        <v>Transgrid</v>
      </c>
    </row>
    <row r="4" spans="1:14" x14ac:dyDescent="0.25">
      <c r="B4" s="99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4" x14ac:dyDescent="0.25">
      <c r="B5" s="264" t="str">
        <f>CONCATENATE("9.1 Operating and maintenance costs by category (real $, ", '1. Submission information'!C10, ")")</f>
        <v>9.1 Operating and maintenance costs by category (real $, June 2026)</v>
      </c>
      <c r="C5" s="265"/>
      <c r="D5" s="261" t="s">
        <v>41</v>
      </c>
      <c r="E5" s="262"/>
      <c r="F5" s="262"/>
      <c r="G5" s="262"/>
      <c r="H5" s="262"/>
      <c r="I5" s="263"/>
      <c r="J5" s="258" t="str">
        <f>'1. Submission information'!$F$4 &amp; "-" &amp; RIGHT('1. Submission information'!$J$3,2) &amp; " regulatory control period (excluding IPFs)"</f>
        <v>2026-31 regulatory control period (excluding IPFs)</v>
      </c>
      <c r="K5" s="259"/>
      <c r="L5" s="259"/>
      <c r="M5" s="259"/>
      <c r="N5" s="260"/>
    </row>
    <row r="6" spans="1:14" x14ac:dyDescent="0.25">
      <c r="B6" s="181"/>
      <c r="C6" s="161" t="s">
        <v>36</v>
      </c>
      <c r="D6" s="229" t="str">
        <f>'1. Submission information'!F8</f>
        <v>2021-22</v>
      </c>
      <c r="E6" s="161" t="str">
        <f>'1. Submission information'!G8</f>
        <v>2022-23</v>
      </c>
      <c r="F6" s="229" t="str">
        <f>'1. Submission information'!H8</f>
        <v>2023-24</v>
      </c>
      <c r="G6" s="161" t="str">
        <f>'1. Submission information'!I8</f>
        <v>2024-25</v>
      </c>
      <c r="H6" s="236" t="str">
        <f>'1. Submission information'!J8</f>
        <v>2025-26</v>
      </c>
      <c r="I6" s="236" t="str">
        <f>'1. Submission information'!F3</f>
        <v>2026-27</v>
      </c>
      <c r="J6" s="229" t="str">
        <f>'1. Submission information'!F3</f>
        <v>2026-27</v>
      </c>
      <c r="K6" s="161" t="str">
        <f>'1. Submission information'!G3</f>
        <v>2027-28</v>
      </c>
      <c r="L6" s="161" t="str">
        <f>'1. Submission information'!H3</f>
        <v>2028-29</v>
      </c>
      <c r="M6" s="161" t="str">
        <f>'1. Submission information'!I3</f>
        <v>2029-30</v>
      </c>
      <c r="N6" s="161" t="str">
        <f>'1. Submission information'!J3</f>
        <v>2030-31</v>
      </c>
    </row>
    <row r="7" spans="1:14" x14ac:dyDescent="0.25">
      <c r="B7" s="170"/>
      <c r="C7" s="171"/>
      <c r="D7" s="134" t="s">
        <v>42</v>
      </c>
      <c r="E7" s="74" t="s">
        <v>42</v>
      </c>
      <c r="F7" s="134" t="s">
        <v>42</v>
      </c>
      <c r="G7" s="74" t="s">
        <v>42</v>
      </c>
      <c r="H7" s="132" t="s">
        <v>43</v>
      </c>
      <c r="I7" s="132" t="s">
        <v>44</v>
      </c>
      <c r="J7" s="133" t="s">
        <v>44</v>
      </c>
      <c r="K7" s="134" t="s">
        <v>44</v>
      </c>
      <c r="L7" s="134" t="s">
        <v>44</v>
      </c>
      <c r="M7" s="134" t="s">
        <v>44</v>
      </c>
      <c r="N7" s="134" t="s">
        <v>44</v>
      </c>
    </row>
    <row r="8" spans="1:14" x14ac:dyDescent="0.25">
      <c r="B8" s="32" t="s">
        <v>92</v>
      </c>
      <c r="C8" s="96"/>
      <c r="D8" s="31"/>
      <c r="E8" s="52"/>
      <c r="F8" s="31"/>
      <c r="G8" s="52"/>
      <c r="H8" s="156"/>
      <c r="I8" s="156"/>
      <c r="J8" s="52"/>
      <c r="K8" s="96"/>
      <c r="L8" s="31"/>
      <c r="M8" s="96"/>
      <c r="N8" s="31"/>
    </row>
    <row r="9" spans="1:14" x14ac:dyDescent="0.25">
      <c r="B9" s="125" t="s">
        <v>93</v>
      </c>
      <c r="C9" s="92">
        <f>SUM(D9:N9)</f>
        <v>0</v>
      </c>
      <c r="D9" s="10"/>
      <c r="E9" s="88"/>
      <c r="F9" s="10"/>
      <c r="G9" s="88"/>
      <c r="H9" s="139"/>
      <c r="I9" s="139"/>
      <c r="J9" s="10"/>
      <c r="K9" s="88"/>
      <c r="L9" s="88"/>
      <c r="M9" s="88"/>
      <c r="N9" s="88"/>
    </row>
    <row r="10" spans="1:14" x14ac:dyDescent="0.25">
      <c r="B10" s="125" t="s">
        <v>94</v>
      </c>
      <c r="C10" s="92">
        <f t="shared" ref="C10:C13" si="0">SUM(D10:N10)</f>
        <v>0</v>
      </c>
      <c r="D10" s="10"/>
      <c r="E10" s="88"/>
      <c r="F10" s="10"/>
      <c r="G10" s="88"/>
      <c r="H10" s="139"/>
      <c r="I10" s="139"/>
      <c r="J10" s="10"/>
      <c r="K10" s="88"/>
      <c r="L10" s="88"/>
      <c r="M10" s="88"/>
      <c r="N10" s="88"/>
    </row>
    <row r="11" spans="1:14" x14ac:dyDescent="0.25">
      <c r="B11" s="125" t="s">
        <v>95</v>
      </c>
      <c r="C11" s="92">
        <f t="shared" si="0"/>
        <v>0</v>
      </c>
      <c r="D11" s="10"/>
      <c r="E11" s="88"/>
      <c r="F11" s="10"/>
      <c r="G11" s="88"/>
      <c r="H11" s="139"/>
      <c r="I11" s="139"/>
      <c r="J11" s="10"/>
      <c r="K11" s="88"/>
      <c r="L11" s="88"/>
      <c r="M11" s="88"/>
      <c r="N11" s="88"/>
    </row>
    <row r="12" spans="1:14" x14ac:dyDescent="0.25">
      <c r="B12" s="125" t="s">
        <v>96</v>
      </c>
      <c r="C12" s="92">
        <f t="shared" si="0"/>
        <v>0</v>
      </c>
      <c r="D12" s="10"/>
      <c r="E12" s="88"/>
      <c r="F12" s="10"/>
      <c r="G12" s="88"/>
      <c r="H12" s="139"/>
      <c r="I12" s="139"/>
      <c r="J12" s="10"/>
      <c r="K12" s="88"/>
      <c r="L12" s="88"/>
      <c r="M12" s="88"/>
      <c r="N12" s="88"/>
    </row>
    <row r="13" spans="1:14" x14ac:dyDescent="0.25">
      <c r="B13" s="125" t="s">
        <v>97</v>
      </c>
      <c r="C13" s="92">
        <f t="shared" si="0"/>
        <v>0</v>
      </c>
      <c r="D13" s="10"/>
      <c r="E13" s="88"/>
      <c r="F13" s="10"/>
      <c r="G13" s="88"/>
      <c r="H13" s="139"/>
      <c r="I13" s="139"/>
      <c r="J13" s="10"/>
      <c r="K13" s="88"/>
      <c r="L13" s="88"/>
      <c r="M13" s="88"/>
      <c r="N13" s="88"/>
    </row>
    <row r="14" spans="1:14" x14ac:dyDescent="0.25">
      <c r="B14" s="29"/>
      <c r="C14" s="36"/>
      <c r="D14" s="17"/>
      <c r="F14" s="17"/>
      <c r="H14" s="157"/>
      <c r="I14" s="157"/>
      <c r="K14" s="36"/>
      <c r="L14" s="17"/>
      <c r="M14" s="36"/>
      <c r="N14" s="17"/>
    </row>
    <row r="15" spans="1:14" x14ac:dyDescent="0.25">
      <c r="B15" s="29" t="s">
        <v>98</v>
      </c>
      <c r="C15" s="92">
        <f>SUM(D15:N15)</f>
        <v>0</v>
      </c>
      <c r="D15" s="4">
        <f>SUM(D9:D13)</f>
        <v>0</v>
      </c>
      <c r="E15" s="33">
        <f>SUM(E9:E13)</f>
        <v>0</v>
      </c>
      <c r="F15" s="4">
        <f>SUM(F9:F13)</f>
        <v>0</v>
      </c>
      <c r="G15" s="33">
        <f>SUM(G9:G13)</f>
        <v>0</v>
      </c>
      <c r="H15" s="158">
        <f t="shared" ref="H15:L15" si="1">SUM(H9:H13)</f>
        <v>0</v>
      </c>
      <c r="I15" s="158">
        <f t="shared" si="1"/>
        <v>0</v>
      </c>
      <c r="J15" s="33">
        <f t="shared" si="1"/>
        <v>0</v>
      </c>
      <c r="K15" s="92">
        <f t="shared" si="1"/>
        <v>0</v>
      </c>
      <c r="L15" s="4">
        <f t="shared" si="1"/>
        <v>0</v>
      </c>
      <c r="M15" s="92">
        <f t="shared" ref="M15:N15" si="2">SUM(M9:M13)</f>
        <v>0</v>
      </c>
      <c r="N15" s="4">
        <f t="shared" si="2"/>
        <v>0</v>
      </c>
    </row>
    <row r="16" spans="1:14" x14ac:dyDescent="0.25">
      <c r="B16" s="95"/>
      <c r="C16" s="97"/>
      <c r="D16" s="93"/>
      <c r="E16" s="81"/>
      <c r="F16" s="93"/>
      <c r="G16" s="81"/>
      <c r="H16" s="159"/>
      <c r="I16" s="159"/>
      <c r="J16" s="81"/>
      <c r="K16" s="97"/>
      <c r="L16" s="93"/>
      <c r="M16" s="97"/>
      <c r="N16" s="93"/>
    </row>
    <row r="17" spans="2:14" x14ac:dyDescent="0.25">
      <c r="B17" s="22"/>
      <c r="C17" s="77"/>
      <c r="F17" s="77"/>
      <c r="G17" s="77"/>
      <c r="H17" s="77"/>
      <c r="I17" s="77"/>
      <c r="J17" s="77"/>
      <c r="K17" s="77"/>
      <c r="L17" s="77"/>
      <c r="M17" s="77"/>
      <c r="N17" s="77"/>
    </row>
    <row r="18" spans="2:14" x14ac:dyDescent="0.25">
      <c r="B18" s="99"/>
      <c r="C18" s="77"/>
      <c r="F18" s="77"/>
      <c r="G18" s="77"/>
      <c r="H18" s="77"/>
      <c r="I18" s="77"/>
      <c r="J18" s="77"/>
      <c r="K18" s="77"/>
      <c r="L18" s="77"/>
      <c r="M18" s="77"/>
      <c r="N18" s="77"/>
    </row>
    <row r="19" spans="2:14" x14ac:dyDescent="0.25">
      <c r="B19" s="264" t="str">
        <f>CONCATENATE("9.2 Operating and maintenance direct and indirect costs (real $, ", '1. Submission information'!C10, ")")</f>
        <v>9.2 Operating and maintenance direct and indirect costs (real $, June 2026)</v>
      </c>
      <c r="C19" s="265"/>
      <c r="D19" s="261" t="str">
        <f>D5</f>
        <v>Pre period costs</v>
      </c>
      <c r="E19" s="262"/>
      <c r="F19" s="262"/>
      <c r="G19" s="262"/>
      <c r="H19" s="262"/>
      <c r="I19" s="263"/>
      <c r="J19" s="258" t="str">
        <f>J5</f>
        <v>2026-31 regulatory control period (excluding IPFs)</v>
      </c>
      <c r="K19" s="259"/>
      <c r="L19" s="259"/>
      <c r="M19" s="259"/>
      <c r="N19" s="260"/>
    </row>
    <row r="20" spans="2:14" x14ac:dyDescent="0.25">
      <c r="B20" s="181"/>
      <c r="C20" s="161" t="s">
        <v>36</v>
      </c>
      <c r="D20" s="229" t="str">
        <f>'1. Submission information'!F8</f>
        <v>2021-22</v>
      </c>
      <c r="E20" s="161" t="str">
        <f>'1. Submission information'!G8</f>
        <v>2022-23</v>
      </c>
      <c r="F20" s="229" t="str">
        <f>'1. Submission information'!H8</f>
        <v>2023-24</v>
      </c>
      <c r="G20" s="161" t="str">
        <f>'1. Submission information'!I8</f>
        <v>2024-25</v>
      </c>
      <c r="H20" s="236" t="str">
        <f>'1. Submission information'!J8</f>
        <v>2025-26</v>
      </c>
      <c r="I20" s="236" t="str">
        <f>'1. Submission information'!F3</f>
        <v>2026-27</v>
      </c>
      <c r="J20" s="229" t="str">
        <f>'1. Submission information'!F3</f>
        <v>2026-27</v>
      </c>
      <c r="K20" s="161" t="str">
        <f>'1. Submission information'!G3</f>
        <v>2027-28</v>
      </c>
      <c r="L20" s="161" t="str">
        <f>'1. Submission information'!H3</f>
        <v>2028-29</v>
      </c>
      <c r="M20" s="161" t="str">
        <f>'1. Submission information'!I3</f>
        <v>2029-30</v>
      </c>
      <c r="N20" s="161" t="str">
        <f>'1. Submission information'!J3</f>
        <v>2030-31</v>
      </c>
    </row>
    <row r="21" spans="2:14" x14ac:dyDescent="0.25">
      <c r="B21" s="173"/>
      <c r="C21" s="172"/>
      <c r="D21" s="134" t="s">
        <v>42</v>
      </c>
      <c r="E21" s="74" t="s">
        <v>42</v>
      </c>
      <c r="F21" s="134" t="s">
        <v>42</v>
      </c>
      <c r="G21" s="74" t="s">
        <v>42</v>
      </c>
      <c r="H21" s="132" t="s">
        <v>43</v>
      </c>
      <c r="I21" s="132" t="s">
        <v>44</v>
      </c>
      <c r="J21" s="133" t="s">
        <v>44</v>
      </c>
      <c r="K21" s="134" t="s">
        <v>44</v>
      </c>
      <c r="L21" s="134" t="s">
        <v>44</v>
      </c>
      <c r="M21" s="134" t="s">
        <v>44</v>
      </c>
      <c r="N21" s="134" t="s">
        <v>44</v>
      </c>
    </row>
    <row r="22" spans="2:14" x14ac:dyDescent="0.25">
      <c r="B22" s="122"/>
      <c r="C22" s="31"/>
      <c r="D22" s="31"/>
      <c r="E22" s="96"/>
      <c r="F22" s="31"/>
      <c r="G22" s="96"/>
      <c r="H22" s="174"/>
      <c r="I22" s="174"/>
      <c r="J22" s="31"/>
      <c r="K22" s="52"/>
      <c r="L22" s="96"/>
      <c r="M22" s="52"/>
      <c r="N22" s="96"/>
    </row>
    <row r="23" spans="2:14" x14ac:dyDescent="0.25">
      <c r="B23" s="36" t="s">
        <v>99</v>
      </c>
      <c r="C23" s="4">
        <f>SUM(D23:N23)</f>
        <v>0</v>
      </c>
      <c r="D23" s="10"/>
      <c r="E23" s="88"/>
      <c r="F23" s="10"/>
      <c r="G23" s="88"/>
      <c r="H23" s="149"/>
      <c r="I23" s="149"/>
      <c r="J23" s="10"/>
      <c r="K23" s="9"/>
      <c r="L23" s="88"/>
      <c r="M23" s="9"/>
      <c r="N23" s="88"/>
    </row>
    <row r="24" spans="2:14" x14ac:dyDescent="0.25">
      <c r="B24" s="36" t="s">
        <v>100</v>
      </c>
      <c r="C24" s="4">
        <f>SUM(D24:N24)</f>
        <v>0</v>
      </c>
      <c r="D24" s="10"/>
      <c r="E24" s="88"/>
      <c r="F24" s="10"/>
      <c r="G24" s="88"/>
      <c r="H24" s="149"/>
      <c r="I24" s="149"/>
      <c r="J24" s="10"/>
      <c r="K24" s="30"/>
      <c r="L24" s="98"/>
      <c r="M24" s="30"/>
      <c r="N24" s="98"/>
    </row>
    <row r="25" spans="2:14" x14ac:dyDescent="0.25">
      <c r="B25" s="123"/>
      <c r="C25" s="17"/>
      <c r="D25" s="17"/>
      <c r="E25" s="36"/>
      <c r="F25" s="17"/>
      <c r="G25" s="36"/>
      <c r="H25" s="175"/>
      <c r="I25" s="175"/>
      <c r="J25" s="17"/>
      <c r="L25" s="36"/>
      <c r="N25" s="36"/>
    </row>
    <row r="26" spans="2:14" x14ac:dyDescent="0.25">
      <c r="B26" s="123" t="s">
        <v>98</v>
      </c>
      <c r="C26" s="4">
        <f>SUM(D26:N26)</f>
        <v>0</v>
      </c>
      <c r="D26" s="4">
        <f>SUM(D23:D24)</f>
        <v>0</v>
      </c>
      <c r="E26" s="92">
        <f t="shared" ref="E26" si="3">SUM(E23:E24)</f>
        <v>0</v>
      </c>
      <c r="F26" s="4">
        <f>SUM(F23:F24)</f>
        <v>0</v>
      </c>
      <c r="G26" s="92">
        <f t="shared" ref="G26:N26" si="4">SUM(G23:G24)</f>
        <v>0</v>
      </c>
      <c r="H26" s="176">
        <f t="shared" si="4"/>
        <v>0</v>
      </c>
      <c r="I26" s="176">
        <f t="shared" si="4"/>
        <v>0</v>
      </c>
      <c r="J26" s="4">
        <f t="shared" si="4"/>
        <v>0</v>
      </c>
      <c r="K26" s="33">
        <f t="shared" si="4"/>
        <v>0</v>
      </c>
      <c r="L26" s="92">
        <f t="shared" si="4"/>
        <v>0</v>
      </c>
      <c r="M26" s="33">
        <f t="shared" si="4"/>
        <v>0</v>
      </c>
      <c r="N26" s="92">
        <f t="shared" si="4"/>
        <v>0</v>
      </c>
    </row>
    <row r="27" spans="2:14" x14ac:dyDescent="0.25">
      <c r="B27" s="124"/>
      <c r="C27" s="93"/>
      <c r="D27" s="93"/>
      <c r="E27" s="97"/>
      <c r="F27" s="93"/>
      <c r="G27" s="97"/>
      <c r="H27" s="180"/>
      <c r="I27" s="180"/>
      <c r="J27" s="93"/>
      <c r="K27" s="81"/>
      <c r="L27" s="97"/>
      <c r="M27" s="81"/>
      <c r="N27" s="97"/>
    </row>
    <row r="28" spans="2:14" x14ac:dyDescent="0.25">
      <c r="B28" s="99"/>
      <c r="C28" s="77"/>
      <c r="F28" s="77"/>
      <c r="G28" s="77"/>
      <c r="H28" s="77"/>
      <c r="I28" s="77"/>
      <c r="J28" s="77"/>
      <c r="K28" s="77"/>
      <c r="L28" s="77"/>
      <c r="M28" s="77"/>
      <c r="N28" s="77"/>
    </row>
    <row r="29" spans="2:14" x14ac:dyDescent="0.25">
      <c r="B29" s="22"/>
    </row>
    <row r="30" spans="2:14" s="75" customFormat="1" x14ac:dyDescent="0.25">
      <c r="B30" s="264" t="str">
        <f>CONCATENATE("9.3 Operating and maintenance direct and indirect costs (real $, ", '1. Submission information'!C10, ")")</f>
        <v>9.3 Operating and maintenance direct and indirect costs (real $, June 2026)</v>
      </c>
      <c r="C30" s="265"/>
      <c r="D30" s="261" t="str">
        <f>D5</f>
        <v>Pre period costs</v>
      </c>
      <c r="E30" s="262"/>
      <c r="F30" s="262"/>
      <c r="G30" s="262"/>
      <c r="H30" s="262"/>
      <c r="I30" s="263"/>
      <c r="J30" s="258" t="str">
        <f>J5</f>
        <v>2026-31 regulatory control period (excluding IPFs)</v>
      </c>
      <c r="K30" s="259"/>
      <c r="L30" s="259"/>
      <c r="M30" s="259"/>
      <c r="N30" s="260"/>
    </row>
    <row r="31" spans="2:14" s="75" customFormat="1" x14ac:dyDescent="0.25">
      <c r="B31" s="68"/>
      <c r="C31" s="86" t="s">
        <v>36</v>
      </c>
      <c r="D31" s="229" t="str">
        <f>'1. Submission information'!F8</f>
        <v>2021-22</v>
      </c>
      <c r="E31" s="229" t="str">
        <f>'1. Submission information'!G8</f>
        <v>2022-23</v>
      </c>
      <c r="F31" s="229" t="str">
        <f>'1. Submission information'!H8</f>
        <v>2023-24</v>
      </c>
      <c r="G31" s="161" t="str">
        <f>'1. Submission information'!I8</f>
        <v>2024-25</v>
      </c>
      <c r="H31" s="236" t="str">
        <f>'1. Submission information'!J8</f>
        <v>2025-26</v>
      </c>
      <c r="I31" s="236" t="str">
        <f>'1. Submission information'!F3</f>
        <v>2026-27</v>
      </c>
      <c r="J31" s="229" t="str">
        <f>'1. Submission information'!F3</f>
        <v>2026-27</v>
      </c>
      <c r="K31" s="161" t="str">
        <f>'1. Submission information'!G3</f>
        <v>2027-28</v>
      </c>
      <c r="L31" s="161" t="str">
        <f>'1. Submission information'!H3</f>
        <v>2028-29</v>
      </c>
      <c r="M31" s="161" t="str">
        <f>'1. Submission information'!I3</f>
        <v>2029-30</v>
      </c>
      <c r="N31" s="161" t="str">
        <f>'1. Submission information'!J3</f>
        <v>2030-31</v>
      </c>
    </row>
    <row r="32" spans="2:14" s="75" customFormat="1" x14ac:dyDescent="0.25">
      <c r="B32" s="194"/>
      <c r="C32" s="203"/>
      <c r="D32" s="134" t="s">
        <v>42</v>
      </c>
      <c r="E32" s="134" t="s">
        <v>42</v>
      </c>
      <c r="F32" s="134" t="s">
        <v>42</v>
      </c>
      <c r="G32" s="74" t="s">
        <v>42</v>
      </c>
      <c r="H32" s="132" t="s">
        <v>43</v>
      </c>
      <c r="I32" s="132" t="s">
        <v>44</v>
      </c>
      <c r="J32" s="133" t="s">
        <v>44</v>
      </c>
      <c r="K32" s="134" t="s">
        <v>44</v>
      </c>
      <c r="L32" s="134" t="s">
        <v>44</v>
      </c>
      <c r="M32" s="134" t="s">
        <v>44</v>
      </c>
      <c r="N32" s="134" t="s">
        <v>44</v>
      </c>
    </row>
    <row r="33" spans="1:14" s="75" customFormat="1" x14ac:dyDescent="0.25">
      <c r="A33" s="53"/>
      <c r="B33" s="84" t="s">
        <v>53</v>
      </c>
      <c r="C33" s="204"/>
      <c r="D33" s="31"/>
      <c r="E33" s="31"/>
      <c r="F33" s="31"/>
      <c r="G33" s="96"/>
      <c r="H33" s="174"/>
      <c r="I33" s="174"/>
      <c r="J33" s="31"/>
      <c r="K33" s="52"/>
      <c r="L33" s="96"/>
      <c r="M33" s="52"/>
      <c r="N33" s="96"/>
    </row>
    <row r="34" spans="1:14" s="75" customFormat="1" x14ac:dyDescent="0.25">
      <c r="A34" s="53"/>
      <c r="B34" s="100" t="s">
        <v>54</v>
      </c>
      <c r="C34" s="92">
        <f>SUM(D34:N34)</f>
        <v>0</v>
      </c>
      <c r="D34" s="10"/>
      <c r="E34" s="10"/>
      <c r="F34" s="10"/>
      <c r="G34" s="88"/>
      <c r="H34" s="149"/>
      <c r="I34" s="149"/>
      <c r="J34" s="140"/>
      <c r="K34" s="9"/>
      <c r="L34" s="88"/>
      <c r="M34" s="88"/>
      <c r="N34" s="88"/>
    </row>
    <row r="35" spans="1:14" s="75" customFormat="1" x14ac:dyDescent="0.25">
      <c r="A35" s="53"/>
      <c r="B35" s="100" t="s">
        <v>55</v>
      </c>
      <c r="C35" s="92">
        <f t="shared" ref="C35:C41" si="5">SUM(D35:N35)</f>
        <v>0</v>
      </c>
      <c r="D35" s="10"/>
      <c r="E35" s="10"/>
      <c r="F35" s="10"/>
      <c r="G35" s="88"/>
      <c r="H35" s="149"/>
      <c r="I35" s="149"/>
      <c r="J35" s="140"/>
      <c r="K35" s="9"/>
      <c r="L35" s="88"/>
      <c r="M35" s="88"/>
      <c r="N35" s="88"/>
    </row>
    <row r="36" spans="1:14" s="75" customFormat="1" x14ac:dyDescent="0.25">
      <c r="A36" s="53"/>
      <c r="B36" s="100" t="s">
        <v>56</v>
      </c>
      <c r="C36" s="92">
        <f t="shared" si="5"/>
        <v>0</v>
      </c>
      <c r="D36" s="10"/>
      <c r="E36" s="10"/>
      <c r="F36" s="10"/>
      <c r="G36" s="88"/>
      <c r="H36" s="149"/>
      <c r="I36" s="149"/>
      <c r="J36" s="140"/>
      <c r="K36" s="9"/>
      <c r="L36" s="88"/>
      <c r="M36" s="88"/>
      <c r="N36" s="88"/>
    </row>
    <row r="37" spans="1:14" s="75" customFormat="1" x14ac:dyDescent="0.25">
      <c r="A37" s="53"/>
      <c r="B37" s="100" t="s">
        <v>57</v>
      </c>
      <c r="C37" s="92">
        <f t="shared" si="5"/>
        <v>0</v>
      </c>
      <c r="D37" s="10"/>
      <c r="E37" s="10"/>
      <c r="F37" s="10"/>
      <c r="G37" s="88"/>
      <c r="H37" s="149"/>
      <c r="I37" s="149"/>
      <c r="J37" s="140"/>
      <c r="K37" s="9"/>
      <c r="L37" s="88"/>
      <c r="M37" s="88"/>
      <c r="N37" s="88"/>
    </row>
    <row r="38" spans="1:14" s="75" customFormat="1" x14ac:dyDescent="0.25">
      <c r="A38" s="53"/>
      <c r="B38" s="100" t="s">
        <v>58</v>
      </c>
      <c r="C38" s="92">
        <f t="shared" si="5"/>
        <v>0</v>
      </c>
      <c r="D38" s="10"/>
      <c r="E38" s="10"/>
      <c r="F38" s="10"/>
      <c r="G38" s="88"/>
      <c r="H38" s="149"/>
      <c r="I38" s="149"/>
      <c r="J38" s="140"/>
      <c r="K38" s="9"/>
      <c r="L38" s="88"/>
      <c r="M38" s="88"/>
      <c r="N38" s="88"/>
    </row>
    <row r="39" spans="1:14" s="75" customFormat="1" x14ac:dyDescent="0.25">
      <c r="A39" s="53"/>
      <c r="B39" s="100" t="s">
        <v>59</v>
      </c>
      <c r="C39" s="92">
        <f t="shared" si="5"/>
        <v>0</v>
      </c>
      <c r="D39" s="10"/>
      <c r="E39" s="10"/>
      <c r="F39" s="10"/>
      <c r="G39" s="88"/>
      <c r="H39" s="149"/>
      <c r="I39" s="149"/>
      <c r="J39" s="140"/>
      <c r="K39" s="9"/>
      <c r="L39" s="88"/>
      <c r="M39" s="88"/>
      <c r="N39" s="88"/>
    </row>
    <row r="40" spans="1:14" s="75" customFormat="1" x14ac:dyDescent="0.25">
      <c r="A40" s="53"/>
      <c r="B40" s="100" t="s">
        <v>60</v>
      </c>
      <c r="C40" s="92">
        <f t="shared" si="5"/>
        <v>0</v>
      </c>
      <c r="D40" s="10"/>
      <c r="E40" s="10"/>
      <c r="F40" s="10"/>
      <c r="G40" s="88"/>
      <c r="H40" s="149"/>
      <c r="I40" s="149"/>
      <c r="J40" s="140"/>
      <c r="K40" s="9"/>
      <c r="L40" s="88"/>
      <c r="M40" s="88"/>
      <c r="N40" s="88"/>
    </row>
    <row r="41" spans="1:14" s="75" customFormat="1" x14ac:dyDescent="0.25">
      <c r="A41" s="53"/>
      <c r="B41" s="100" t="s">
        <v>72</v>
      </c>
      <c r="C41" s="92">
        <f t="shared" si="5"/>
        <v>0</v>
      </c>
      <c r="D41" s="10"/>
      <c r="E41" s="10"/>
      <c r="F41" s="10"/>
      <c r="G41" s="88"/>
      <c r="H41" s="149"/>
      <c r="I41" s="149"/>
      <c r="J41" s="140"/>
      <c r="K41" s="9"/>
      <c r="L41" s="88"/>
      <c r="M41" s="88"/>
      <c r="N41" s="88"/>
    </row>
    <row r="42" spans="1:14" s="75" customFormat="1" x14ac:dyDescent="0.25">
      <c r="B42" s="100"/>
      <c r="C42" s="205"/>
      <c r="D42" s="103"/>
      <c r="E42" s="103"/>
      <c r="F42" s="103"/>
      <c r="G42" s="101"/>
      <c r="H42" s="150"/>
      <c r="I42" s="150"/>
      <c r="J42" s="143"/>
      <c r="K42" s="102"/>
      <c r="L42" s="101"/>
      <c r="M42" s="101"/>
      <c r="N42" s="101"/>
    </row>
    <row r="43" spans="1:14" s="75" customFormat="1" x14ac:dyDescent="0.25">
      <c r="B43" s="202" t="s">
        <v>36</v>
      </c>
      <c r="C43" s="92">
        <f>SUM(D43:N43)</f>
        <v>0</v>
      </c>
      <c r="D43" s="71">
        <f t="shared" ref="D43:F43" si="6">SUM(D34:D41)</f>
        <v>0</v>
      </c>
      <c r="E43" s="71">
        <f t="shared" si="6"/>
        <v>0</v>
      </c>
      <c r="F43" s="71">
        <f t="shared" si="6"/>
        <v>0</v>
      </c>
      <c r="G43" s="80">
        <f t="shared" ref="G43:N43" si="7">SUM(G34:G41)</f>
        <v>0</v>
      </c>
      <c r="H43" s="144">
        <f t="shared" si="7"/>
        <v>0</v>
      </c>
      <c r="I43" s="144">
        <f t="shared" si="7"/>
        <v>0</v>
      </c>
      <c r="J43" s="145">
        <f t="shared" si="7"/>
        <v>0</v>
      </c>
      <c r="K43" s="80">
        <f t="shared" si="7"/>
        <v>0</v>
      </c>
      <c r="L43" s="80">
        <f t="shared" si="7"/>
        <v>0</v>
      </c>
      <c r="M43" s="80">
        <f t="shared" si="7"/>
        <v>0</v>
      </c>
      <c r="N43" s="80">
        <f t="shared" si="7"/>
        <v>0</v>
      </c>
    </row>
    <row r="44" spans="1:14" s="75" customFormat="1" x14ac:dyDescent="0.25">
      <c r="B44" s="7"/>
      <c r="C44" s="97"/>
      <c r="D44" s="83"/>
      <c r="E44" s="83"/>
      <c r="F44" s="83"/>
      <c r="G44" s="94"/>
      <c r="H44" s="151"/>
      <c r="I44" s="151"/>
      <c r="J44" s="147"/>
      <c r="K44" s="82"/>
      <c r="L44" s="94"/>
      <c r="M44" s="94"/>
      <c r="N44" s="94"/>
    </row>
    <row r="45" spans="1:14" s="75" customFormat="1" x14ac:dyDescent="0.25"/>
  </sheetData>
  <mergeCells count="9">
    <mergeCell ref="B5:C5"/>
    <mergeCell ref="B19:C19"/>
    <mergeCell ref="B30:C30"/>
    <mergeCell ref="J5:N5"/>
    <mergeCell ref="J19:N19"/>
    <mergeCell ref="J30:N30"/>
    <mergeCell ref="D5:I5"/>
    <mergeCell ref="D19:I19"/>
    <mergeCell ref="D30:I30"/>
  </mergeCells>
  <dataValidations disablePrompts="1" count="1">
    <dataValidation type="decimal" allowBlank="1" showInputMessage="1" showErrorMessage="1" sqref="D23:N24" xr:uid="{0BF1A771-AFD7-4093-B0E3-80E39A18CD13}">
      <formula1>0</formula1>
      <formula2>99999999999.99</formula2>
    </dataValidation>
  </dataValidations>
  <pageMargins left="0.7" right="0.7" top="0.75" bottom="0.75" header="0.3" footer="0.3"/>
  <pageSetup paperSize="9" orientation="portrait" r:id="rId1"/>
  <headerFooter>
    <oddFooter>&amp;L_x000D_&amp;1#&amp;"Calibri"&amp;10&amp;K000000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cd38f44-6e6c-458d-be22-2c2e27e18a50">
      <Terms xmlns="http://schemas.microsoft.com/office/infopath/2007/PartnerControls"/>
    </lcf76f155ced4ddcb4097134ff3c332f>
    <_ip_UnifiedCompliancePolicyUIAction xmlns="http://schemas.microsoft.com/sharepoint/v3" xsi:nil="true"/>
    <TaxCatchAll xmlns="cfc415a7-a3f4-4a35-be7c-3b967dd1d336" xsi:nil="true"/>
    <_ip_UnifiedCompliancePolicyProperties xmlns="http://schemas.microsoft.com/sharepoint/v3" xsi:nil="true"/>
  </documentManagement>
</p:properties>
</file>

<file path=customXml/item2.xml>��< ? x m l   v e r s i o n = " 1 . 0 "   e n c o d i n g = " u t f - 1 6 " ? > < p r o p e r t i e s   x m l n s = " h t t p : / / w w w . i m a n a g e . c o m / w o r k / x m l s c h e m a " >  
     < d o c u m e n t i d > A C C C a n d A E R ! 1 7 1 2 5 1 0 5 . 5 < / d o c u m e n t i d >  
     < s e n d e r i d > B S T O N < / s e n d e r i d >  
     < s e n d e r e m a i l > B E N . S T O N E H O U S E @ A E R . G O V . A U < / s e n d e r e m a i l >  
     < l a s t m o d i f i e d > 2 0 2 5 - 0 7 - 1 7 T 1 4 : 4 8 : 1 0 . 0 0 0 0 0 0 0 + 1 0 : 0 0 < / l a s t m o d i f i e d >  
     < d a t a b a s e > A C C C a n d A E R < / d a t a b a s e >  
 < / p r o p e r t i e s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B50F176244EA43864D57E2FD450C59" ma:contentTypeVersion="18" ma:contentTypeDescription="Create a new document." ma:contentTypeScope="" ma:versionID="83da7e84f3166d9815de68031853dfb2">
  <xsd:schema xmlns:xsd="http://www.w3.org/2001/XMLSchema" xmlns:xs="http://www.w3.org/2001/XMLSchema" xmlns:p="http://schemas.microsoft.com/office/2006/metadata/properties" xmlns:ns1="http://schemas.microsoft.com/sharepoint/v3" xmlns:ns2="5cd38f44-6e6c-458d-be22-2c2e27e18a50" xmlns:ns3="cfc415a7-a3f4-4a35-be7c-3b967dd1d336" targetNamespace="http://schemas.microsoft.com/office/2006/metadata/properties" ma:root="true" ma:fieldsID="b7369bab847d81d99227a1057e56f539" ns1:_="" ns2:_="" ns3:_="">
    <xsd:import namespace="http://schemas.microsoft.com/sharepoint/v3"/>
    <xsd:import namespace="5cd38f44-6e6c-458d-be22-2c2e27e18a50"/>
    <xsd:import namespace="cfc415a7-a3f4-4a35-be7c-3b967dd1d3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38f44-6e6c-458d-be22-2c2e27e18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4158398-96c9-4633-9a72-0655c0871b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415a7-a3f4-4a35-be7c-3b967dd1d33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f9d7a6ff-ae9f-4e87-92ca-5cd87ef63ddc}" ma:internalName="TaxCatchAll" ma:showField="CatchAllData" ma:web="cfc415a7-a3f4-4a35-be7c-3b967dd1d3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934279-6787-4E0F-BB59-7F944277F186}">
  <ds:schemaRefs>
    <ds:schemaRef ds:uri="http://purl.org/dc/dcmitype/"/>
    <ds:schemaRef ds:uri="http://www.w3.org/XML/1998/namespace"/>
    <ds:schemaRef ds:uri="http://schemas.microsoft.com/office/infopath/2007/PartnerControls"/>
    <ds:schemaRef ds:uri="cfc415a7-a3f4-4a35-be7c-3b967dd1d336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5cd38f44-6e6c-458d-be22-2c2e27e18a50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824A0D2-F60C-443F-9ED2-1F9AC177E713}">
  <ds:schemaRefs>
    <ds:schemaRef ds:uri="http://www.imanage.com/work/xmlschema"/>
  </ds:schemaRefs>
</ds:datastoreItem>
</file>

<file path=customXml/itemProps3.xml><?xml version="1.0" encoding="utf-8"?>
<ds:datastoreItem xmlns:ds="http://schemas.openxmlformats.org/officeDocument/2006/customXml" ds:itemID="{D26CF97E-46C5-45BD-BCBD-746D457722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cd38f44-6e6c-458d-be22-2c2e27e18a50"/>
    <ds:schemaRef ds:uri="cfc415a7-a3f4-4a35-be7c-3b967dd1d3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4E84DE6-9BF7-4BE2-BD5C-9FC9D48D081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3843c40-9e43-4560-bcbc-08443cd50ac1}" enabled="1" method="Privileged" siteId="{59ee855e-7930-433f-a581-82f192afe1c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1. Submission information</vt:lpstr>
      <vt:lpstr>2. Total and annual revenue </vt:lpstr>
      <vt:lpstr>3. Schedule of payments</vt:lpstr>
      <vt:lpstr>4. Expenditure summary</vt:lpstr>
      <vt:lpstr>5. Network capital costs</vt:lpstr>
      <vt:lpstr>6. Non-network</vt:lpstr>
      <vt:lpstr>7. Regulatory or contract costs</vt:lpstr>
      <vt:lpstr>8. Revenue adjustments</vt:lpstr>
      <vt:lpstr>9. Operating costs</vt:lpstr>
      <vt:lpstr>10. Policies and procedures</vt:lpstr>
      <vt:lpstr>11. Obligations</vt:lpstr>
      <vt:lpstr>12. D&amp;C capex for MCC</vt:lpstr>
      <vt:lpstr>13. Historical expenditure </vt:lpstr>
      <vt:lpstr>14. CPI Series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Johnston, Kaye</dc:creator>
  <cp:keywords/>
  <dc:description/>
  <cp:lastModifiedBy>Louise Birkmann</cp:lastModifiedBy>
  <cp:revision/>
  <dcterms:created xsi:type="dcterms:W3CDTF">2022-07-27T21:31:40Z</dcterms:created>
  <dcterms:modified xsi:type="dcterms:W3CDTF">2025-07-29T00:05:25Z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d5a995-dfdf-4407-9a97-edbbc68c9f53_Enabled">
    <vt:lpwstr>true</vt:lpwstr>
  </property>
  <property fmtid="{D5CDD505-2E9C-101B-9397-08002B2CF9AE}" pid="3" name="MSIP_Label_d9d5a995-dfdf-4407-9a97-edbbc68c9f53_SetDate">
    <vt:lpwstr>2024-07-23T01:11:26Z</vt:lpwstr>
  </property>
  <property fmtid="{D5CDD505-2E9C-101B-9397-08002B2CF9AE}" pid="4" name="MSIP_Label_d9d5a995-dfdf-4407-9a97-edbbc68c9f53_Method">
    <vt:lpwstr>Privileged</vt:lpwstr>
  </property>
  <property fmtid="{D5CDD505-2E9C-101B-9397-08002B2CF9AE}" pid="5" name="MSIP_Label_d9d5a995-dfdf-4407-9a97-edbbc68c9f53_Name">
    <vt:lpwstr>OFFICIAL</vt:lpwstr>
  </property>
  <property fmtid="{D5CDD505-2E9C-101B-9397-08002B2CF9AE}" pid="6" name="MSIP_Label_d9d5a995-dfdf-4407-9a97-edbbc68c9f53_SiteId">
    <vt:lpwstr>b33e9e1a-e443-4edd-9789-24bed26d38d6</vt:lpwstr>
  </property>
  <property fmtid="{D5CDD505-2E9C-101B-9397-08002B2CF9AE}" pid="7" name="MSIP_Label_d9d5a995-dfdf-4407-9a97-edbbc68c9f53_ActionId">
    <vt:lpwstr>98504828-3855-4310-ac04-9b8e31e0195f</vt:lpwstr>
  </property>
  <property fmtid="{D5CDD505-2E9C-101B-9397-08002B2CF9AE}" pid="8" name="MSIP_Label_d9d5a995-dfdf-4407-9a97-edbbc68c9f53_ContentBits">
    <vt:lpwstr>0</vt:lpwstr>
  </property>
  <property fmtid="{D5CDD505-2E9C-101B-9397-08002B2CF9AE}" pid="9" name="ContentTypeId">
    <vt:lpwstr>0x010100ECB50F176244EA43864D57E2FD450C59</vt:lpwstr>
  </property>
  <property fmtid="{D5CDD505-2E9C-101B-9397-08002B2CF9AE}" pid="10" name="MediaServiceImageTags">
    <vt:lpwstr/>
  </property>
</Properties>
</file>