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jbleed\Downloads\"/>
    </mc:Choice>
  </mc:AlternateContent>
  <xr:revisionPtr revIDLastSave="0" documentId="8_{BCF55181-4D15-4F7A-BAC1-41420819F9CC}" xr6:coauthVersionLast="47" xr6:coauthVersionMax="47" xr10:uidLastSave="{00000000-0000-0000-0000-000000000000}"/>
  <bookViews>
    <workbookView xWindow="28680" yWindow="-120" windowWidth="38640" windowHeight="21120" tabRatio="861" firstSheet="2" activeTab="2" xr2:uid="{00000000-000D-0000-FFFF-FFFF00000000}"/>
  </bookViews>
  <sheets>
    <sheet name="Cover" sheetId="7" r:id="rId1"/>
    <sheet name="Outputs-&gt;" sheetId="20" r:id="rId2"/>
    <sheet name="Output" sheetId="21" r:id="rId3"/>
    <sheet name="Assumptions-&gt;" sheetId="84" r:id="rId4"/>
    <sheet name="General" sheetId="13" r:id="rId5"/>
    <sheet name="Analysis-&gt;" sheetId="5" r:id="rId6"/>
    <sheet name="BaseCase_Analysis" sheetId="18" r:id="rId7"/>
    <sheet name="Option1_Analysis" sheetId="95" r:id="rId8"/>
    <sheet name="Option2_Analysis" sheetId="96" r:id="rId9"/>
    <sheet name="Option3_Analysis" sheetId="97" r:id="rId10"/>
    <sheet name="Do Nothing Risk" sheetId="99" r:id="rId11"/>
  </sheets>
  <definedNames>
    <definedName name="BA_Err_Chks" hidden="1">#REF!</definedName>
    <definedName name="ConvertFromDates">#REF!</definedName>
    <definedName name="ConvertToDates">#REF!</definedName>
    <definedName name="Err_Chk_1_Hdg" hidden="1">General!#REF!</definedName>
    <definedName name="Err_Chk_10_Hdg" hidden="1">"Division Opex input missing"</definedName>
    <definedName name="Err_Chk_11_Hdg" hidden="1">"Sumif on summarysheet"</definedName>
    <definedName name="Err_Chk_12_Hdg" hidden="1">"Sumif on summarysheet"</definedName>
    <definedName name="Err_Chk_13_Hdg" hidden="1">"Sumif on summarysheet"</definedName>
    <definedName name="Err_Chk_2_Hdg" hidden="1">#REF!</definedName>
    <definedName name="Err_Chk_3_Hdg" localSheetId="10" hidden="1">'Do Nothing Risk'!#REF!</definedName>
    <definedName name="Err_Chk_3_Hdg" localSheetId="7" hidden="1">Option1_Analysis!#REF!</definedName>
    <definedName name="Err_Chk_3_Hdg" localSheetId="8" hidden="1">Option2_Analysis!#REF!</definedName>
    <definedName name="Err_Chk_3_Hdg" localSheetId="9" hidden="1">Option3_Analysis!#REF!</definedName>
    <definedName name="Err_Chk_3_Hdg" hidden="1">BaseCase_Analysis!#REF!</definedName>
    <definedName name="Err_Chk_4_Hdg" hidden="1">#REF!</definedName>
    <definedName name="Err_Chk_5_Hdg" hidden="1">#REF!</definedName>
    <definedName name="Err_Chk_6_Hdg" localSheetId="10" hidden="1">'Do Nothing Risk'!#REF!</definedName>
    <definedName name="Err_Chk_6_Hdg" localSheetId="7" hidden="1">Option1_Analysis!#REF!</definedName>
    <definedName name="Err_Chk_6_Hdg" localSheetId="8" hidden="1">Option2_Analysis!#REF!</definedName>
    <definedName name="Err_Chk_6_Hdg" localSheetId="9" hidden="1">Option3_Analysis!#REF!</definedName>
    <definedName name="Err_Chk_6_Hdg" hidden="1">BaseCase_Analysis!#REF!</definedName>
    <definedName name="Err_Chk_7_Hdg" hidden="1">#REF!</definedName>
    <definedName name="Err_Chk_8_Hdg" hidden="1">"Division Opex input missing"</definedName>
    <definedName name="Err_Chk_9_Hdg" hidden="1">"Division Opex input missing"</definedName>
    <definedName name="HL_Err_Chk_1" hidden="1">General!#REF!</definedName>
    <definedName name="HL_Err_Chk_10" hidden="1">#REF!</definedName>
    <definedName name="HL_Err_Chk_11" hidden="1">#REF!</definedName>
    <definedName name="HL_Err_Chk_12" hidden="1">#REF!</definedName>
    <definedName name="HL_Err_Chk_13" hidden="1">#REF!</definedName>
    <definedName name="HL_Err_Chk_2" hidden="1">#REF!</definedName>
    <definedName name="HL_Err_Chk_3" localSheetId="10" hidden="1">'Do Nothing Risk'!#REF!</definedName>
    <definedName name="HL_Err_Chk_3" localSheetId="7" hidden="1">Option1_Analysis!#REF!</definedName>
    <definedName name="HL_Err_Chk_3" localSheetId="8" hidden="1">Option2_Analysis!#REF!</definedName>
    <definedName name="HL_Err_Chk_3" localSheetId="9" hidden="1">Option3_Analysis!#REF!</definedName>
    <definedName name="HL_Err_Chk_3" hidden="1">BaseCase_Analysis!#REF!</definedName>
    <definedName name="HL_Err_Chk_4" hidden="1">#REF!</definedName>
    <definedName name="HL_Err_Chk_5" hidden="1">#REF!</definedName>
    <definedName name="HL_Err_Chk_6" localSheetId="10" hidden="1">'Do Nothing Risk'!#REF!</definedName>
    <definedName name="HL_Err_Chk_6" localSheetId="7" hidden="1">Option1_Analysis!#REF!</definedName>
    <definedName name="HL_Err_Chk_6" localSheetId="8" hidden="1">Option2_Analysis!#REF!</definedName>
    <definedName name="HL_Err_Chk_6" localSheetId="9" hidden="1">Option3_Analysis!#REF!</definedName>
    <definedName name="HL_Err_Chk_6" hidden="1">BaseCase_Analysis!#REF!</definedName>
    <definedName name="HL_Err_Chk_7" hidden="1">#REF!</definedName>
    <definedName name="HL_Err_Chk_8" hidden="1">#REF!</definedName>
    <definedName name="HL_Err_Chk_9" localSheetId="10" hidden="1">'Do Nothing Risk'!#REF!</definedName>
    <definedName name="HL_Err_Chk_9" localSheetId="7" hidden="1">Option1_Analysis!#REF!</definedName>
    <definedName name="HL_Err_Chk_9" localSheetId="8" hidden="1">Option2_Analysis!#REF!</definedName>
    <definedName name="HL_Err_Chk_9" localSheetId="9" hidden="1">Option3_Analysis!#REF!</definedName>
    <definedName name="HL_Err_Chk_9" hidden="1">BaseCase_Analysis!#REF!</definedName>
    <definedName name="HL_Iss_7" hidden="1">General!#REF!</definedName>
    <definedName name="HL_Iss_8" hidden="1">#REF!</definedName>
    <definedName name="HL_Iss_9" hidden="1">#REF!</definedName>
    <definedName name="HL_Sheet_Main" hidden="1">Cover!$A$1</definedName>
    <definedName name="HL_Sheet_Main_10" hidden="1">#REF!</definedName>
    <definedName name="HL_Sheet_Main_11" hidden="1">#REF!</definedName>
    <definedName name="HL_Sheet_Main_12" hidden="1">#REF!</definedName>
    <definedName name="HL_Sheet_Main_13" hidden="1">#REF!</definedName>
    <definedName name="HL_Sheet_Main_14" hidden="1">'Outputs-&gt;'!$A$1</definedName>
    <definedName name="HL_Sheet_Main_15" hidden="1">Output!$B$2</definedName>
    <definedName name="HL_Sheet_Main_16" hidden="1">#REF!</definedName>
    <definedName name="HL_Sheet_Main_17" hidden="1">#REF!</definedName>
    <definedName name="HL_Sheet_Main_18" hidden="1">#REF!</definedName>
    <definedName name="HL_Sheet_Main_19" hidden="1">#REF!</definedName>
    <definedName name="HL_Sheet_Main_2" hidden="1">#REF!</definedName>
    <definedName name="HL_Sheet_Main_20" hidden="1">#REF!</definedName>
    <definedName name="HL_Sheet_Main_21" hidden="1">#REF!</definedName>
    <definedName name="HL_Sheet_Main_22" hidden="1">#REF!</definedName>
    <definedName name="HL_Sheet_Main_23" hidden="1">#REF!</definedName>
    <definedName name="HL_Sheet_Main_25" hidden="1">#REF!</definedName>
    <definedName name="HL_Sheet_Main_27" hidden="1">#REF!</definedName>
    <definedName name="HL_Sheet_Main_28" hidden="1">#REF!</definedName>
    <definedName name="HL_Sheet_Main_29" hidden="1">#REF!</definedName>
    <definedName name="HL_Sheet_Main_3" localSheetId="3" hidden="1">'Assumptions-&gt;'!$A$1</definedName>
    <definedName name="HL_Sheet_Main_3" hidden="1">'Analysis-&gt;'!$A$1</definedName>
    <definedName name="HL_Sheet_Main_30" hidden="1">#REF!</definedName>
    <definedName name="HL_Sheet_Main_31" hidden="1">#REF!</definedName>
    <definedName name="HL_Sheet_Main_4" hidden="1">#REF!</definedName>
    <definedName name="HL_Sheet_Main_5" hidden="1">#REF!</definedName>
    <definedName name="HL_Sheet_Main_6" hidden="1">#REF!</definedName>
    <definedName name="HL_Sheet_Main_7" localSheetId="10" hidden="1">'Do Nothing Risk'!$A$1</definedName>
    <definedName name="HL_Sheet_Main_7" localSheetId="7" hidden="1">Option1_Analysis!$A$1</definedName>
    <definedName name="HL_Sheet_Main_7" localSheetId="8" hidden="1">Option2_Analysis!$A$1</definedName>
    <definedName name="HL_Sheet_Main_7" localSheetId="9" hidden="1">Option3_Analysis!$A$1</definedName>
    <definedName name="HL_Sheet_Main_7" hidden="1">BaseCase_Analysis!$A$1</definedName>
    <definedName name="HL_Sheet_Main_8" hidden="1">#REF!</definedName>
    <definedName name="HL_Sheet_Main_9" hidden="1">General!$A$1</definedName>
    <definedName name="HL_TOC_1" hidden="1">#REF!</definedName>
    <definedName name="HL_TOC_10" hidden="1">#REF!</definedName>
    <definedName name="HL_TOC_11" localSheetId="10" hidden="1">'Do Nothing Risk'!$B$49</definedName>
    <definedName name="HL_TOC_11" localSheetId="7" hidden="1">Option1_Analysis!$B$49</definedName>
    <definedName name="HL_TOC_11" localSheetId="8" hidden="1">Option2_Analysis!$B$49</definedName>
    <definedName name="HL_TOC_11" localSheetId="9" hidden="1">Option3_Analysis!$B$49</definedName>
    <definedName name="HL_TOC_11" hidden="1">BaseCase_Analysis!$B$49</definedName>
    <definedName name="HL_TOC_12" hidden="1">#REF!</definedName>
    <definedName name="HL_TOC_13" localSheetId="10" hidden="1">'Do Nothing Risk'!#REF!</definedName>
    <definedName name="HL_TOC_13" localSheetId="7" hidden="1">Option1_Analysis!#REF!</definedName>
    <definedName name="HL_TOC_13" localSheetId="8" hidden="1">Option2_Analysis!#REF!</definedName>
    <definedName name="HL_TOC_13" localSheetId="9" hidden="1">Option3_Analysis!#REF!</definedName>
    <definedName name="HL_TOC_13" hidden="1">BaseCase_Analysis!#REF!</definedName>
    <definedName name="HL_TOC_14" hidden="1">#REF!</definedName>
    <definedName name="HL_TOC_15" hidden="1">Output!$B$6</definedName>
    <definedName name="HL_TOC_16" hidden="1">Output!#REF!</definedName>
    <definedName name="HL_TOC_17" hidden="1">#REF!</definedName>
    <definedName name="HL_TOC_18" hidden="1">#REF!</definedName>
    <definedName name="HL_TOC_19" hidden="1">#REF!</definedName>
    <definedName name="HL_TOC_2" hidden="1">#REF!</definedName>
    <definedName name="HL_TOC_20" hidden="1">#REF!</definedName>
    <definedName name="HL_TOC_21" hidden="1">#REF!</definedName>
    <definedName name="HL_TOC_22" hidden="1">#REF!</definedName>
    <definedName name="HL_TOC_23" hidden="1">#REF!</definedName>
    <definedName name="HL_TOC_24" hidden="1">#REF!</definedName>
    <definedName name="HL_TOC_25" hidden="1">#REF!</definedName>
    <definedName name="HL_TOC_26" localSheetId="10" hidden="1">'Do Nothing Risk'!$D$17</definedName>
    <definedName name="HL_TOC_26" localSheetId="7" hidden="1">Option1_Analysis!$D$17</definedName>
    <definedName name="HL_TOC_26" localSheetId="8" hidden="1">Option2_Analysis!$D$17</definedName>
    <definedName name="HL_TOC_26" localSheetId="9" hidden="1">Option3_Analysis!$D$17</definedName>
    <definedName name="HL_TOC_26" hidden="1">BaseCase_Analysis!$D$17</definedName>
    <definedName name="HL_TOC_27" hidden="1">#REF!</definedName>
    <definedName name="HL_TOC_28" hidden="1">#REF!</definedName>
    <definedName name="HL_TOC_29" hidden="1">#REF!</definedName>
    <definedName name="HL_TOC_3" hidden="1">#REF!</definedName>
    <definedName name="HL_TOC_30" hidden="1">General!$B$16</definedName>
    <definedName name="HL_TOC_31" hidden="1">#REF!</definedName>
    <definedName name="HL_TOC_32" hidden="1">#REF!</definedName>
    <definedName name="HL_TOC_33" hidden="1">#REF!</definedName>
    <definedName name="HL_TOC_34" hidden="1">#REF!</definedName>
    <definedName name="HL_TOC_35" hidden="1">#REF!</definedName>
    <definedName name="HL_TOC_36" hidden="1">#REF!</definedName>
    <definedName name="HL_TOC_37" hidden="1">#REF!</definedName>
    <definedName name="HL_TOC_38" hidden="1">#REF!</definedName>
    <definedName name="HL_TOC_39" hidden="1">General!#REF!</definedName>
    <definedName name="HL_TOC_4" hidden="1">General!#REF!</definedName>
    <definedName name="HL_TOC_42" hidden="1">#REF!</definedName>
    <definedName name="HL_TOC_45" hidden="1">#REF!</definedName>
    <definedName name="HL_TOC_5" hidden="1">#REF!</definedName>
    <definedName name="HL_TOC_6" hidden="1">#REF!</definedName>
    <definedName name="HL_TOC_7" hidden="1">#REF!</definedName>
    <definedName name="HL_TOC_8" hidden="1">#REF!</definedName>
    <definedName name="HL_TOC_9" hidden="1">#REF!</definedName>
    <definedName name="MdoLsk" hidden="1">"KJMs1AEjllIjOV118uBypWrBa5tvuxg1vw2uHToHRhHYiZyQPyiSVF+h/vR75EWe"</definedName>
    <definedName name="MdoLuin" hidden="1">"9"</definedName>
    <definedName name="MdoStgs" hidden="1">"{ACD8184F-9616-46AC-95F9-90F8FB98A194}"</definedName>
    <definedName name="MODMC1" hidden="1">General!$18:$30</definedName>
    <definedName name="MODMC10" hidden="1">#REF!</definedName>
    <definedName name="MODMC11" hidden="1">#REF!</definedName>
    <definedName name="MODMC12" hidden="1">#REF!</definedName>
    <definedName name="MODMC13" hidden="1">Output!$5:$15</definedName>
    <definedName name="MODMC14" hidden="1">#REF!</definedName>
    <definedName name="MODMC15" localSheetId="10" hidden="1">'Do Nothing Risk'!$77:$90</definedName>
    <definedName name="MODMC15" localSheetId="7" hidden="1">Option1_Analysis!$77:$90</definedName>
    <definedName name="MODMC15" localSheetId="8" hidden="1">Option2_Analysis!$77:$90</definedName>
    <definedName name="MODMC15" localSheetId="9" hidden="1">Option3_Analysis!$77:$90</definedName>
    <definedName name="MODMC15" hidden="1">BaseCase_Analysis!$77:$90</definedName>
    <definedName name="MODMC16" localSheetId="10" hidden="1">'Do Nothing Risk'!$5:$13</definedName>
    <definedName name="MODMC16" localSheetId="7" hidden="1">Option1_Analysis!$5:$13</definedName>
    <definedName name="MODMC16" localSheetId="8" hidden="1">Option2_Analysis!$5:$13</definedName>
    <definedName name="MODMC16" localSheetId="9" hidden="1">Option3_Analysis!$5:$13</definedName>
    <definedName name="MODMC16" hidden="1">BaseCase_Analysis!$5:$13</definedName>
    <definedName name="MODMC17" hidden="1">Output!#REF!</definedName>
    <definedName name="MODMC18" hidden="1">#REF!</definedName>
    <definedName name="MODMC19" localSheetId="10" hidden="1">'Do Nothing Risk'!$91:$124</definedName>
    <definedName name="MODMC19" localSheetId="7" hidden="1">Option1_Analysis!$91:$124</definedName>
    <definedName name="MODMC19" localSheetId="8" hidden="1">Option2_Analysis!$91:$124</definedName>
    <definedName name="MODMC19" localSheetId="9" hidden="1">Option3_Analysis!$91:$124</definedName>
    <definedName name="MODMC19" hidden="1">BaseCase_Analysis!$91:$124</definedName>
    <definedName name="MODMC2" hidden="1">#REF!</definedName>
    <definedName name="MODMC20" hidden="1">#REF!</definedName>
    <definedName name="MODMC21" localSheetId="10" hidden="1">'Do Nothing Risk'!$31:$47</definedName>
    <definedName name="MODMC21" localSheetId="7" hidden="1">Option1_Analysis!$31:$47</definedName>
    <definedName name="MODMC21" localSheetId="8" hidden="1">Option2_Analysis!$31:$47</definedName>
    <definedName name="MODMC21" localSheetId="9" hidden="1">Option3_Analysis!$31:$47</definedName>
    <definedName name="MODMC21" hidden="1">BaseCase_Analysis!$31:$47</definedName>
    <definedName name="MODMC22" hidden="1">#REF!</definedName>
    <definedName name="MODMC23" hidden="1">Output!$16:$26</definedName>
    <definedName name="MODMC24" hidden="1">#REF!</definedName>
    <definedName name="MODMC25" hidden="1">#REF!</definedName>
    <definedName name="MODMC26" hidden="1">#REF!</definedName>
    <definedName name="MODMC27" hidden="1">#REF!</definedName>
    <definedName name="MODMC28" hidden="1">#REF!</definedName>
    <definedName name="MODMC29" hidden="1">#REF!</definedName>
    <definedName name="MODMC30" hidden="1">#REF!</definedName>
    <definedName name="MODMC31" hidden="1">#REF!</definedName>
    <definedName name="MODMC32" hidden="1">#REF!</definedName>
    <definedName name="MODMC33" hidden="1">#REF!</definedName>
    <definedName name="MODMC34" hidden="1">#REF!</definedName>
    <definedName name="MODMC35" hidden="1">General!$35:$49</definedName>
    <definedName name="MODMC36" hidden="1">General!$31:$34</definedName>
    <definedName name="MODMC38" hidden="1">#REF!</definedName>
    <definedName name="MODMC39" hidden="1">#REF!</definedName>
    <definedName name="MODMC4" hidden="1">#REF!</definedName>
    <definedName name="MODMC40" hidden="1">#REF!</definedName>
    <definedName name="MODMC41" hidden="1">#REF!</definedName>
    <definedName name="MODMC42" hidden="1">#REF!</definedName>
    <definedName name="MODMC43" hidden="1">#REF!</definedName>
    <definedName name="MODMC44" hidden="1">#REF!</definedName>
    <definedName name="MODMC45" hidden="1">#REF!</definedName>
    <definedName name="MODMC46" hidden="1">#REF!</definedName>
    <definedName name="MODMC47" hidden="1">#REF!</definedName>
    <definedName name="MODMC48" hidden="1">#REF!</definedName>
    <definedName name="MODMC49" hidden="1">#REF!</definedName>
    <definedName name="MODMC5" hidden="1">#REF!</definedName>
    <definedName name="MODMC50" hidden="1">#REF!</definedName>
    <definedName name="MODMC51" hidden="1">#REF!</definedName>
    <definedName name="MODMC52" localSheetId="10" hidden="1">'Do Nothing Risk'!$14:$30</definedName>
    <definedName name="MODMC52" localSheetId="7" hidden="1">Option1_Analysis!$14:$30</definedName>
    <definedName name="MODMC52" localSheetId="8" hidden="1">Option2_Analysis!$14:$30</definedName>
    <definedName name="MODMC52" localSheetId="9" hidden="1">Option3_Analysis!$14:$30</definedName>
    <definedName name="MODMC52" hidden="1">BaseCase_Analysis!$14:$30</definedName>
    <definedName name="MODMC53" hidden="1">#REF!</definedName>
    <definedName name="MODMC54" hidden="1">#REF!</definedName>
    <definedName name="MODMC55" localSheetId="10" hidden="1">'Do Nothing Risk'!$49:$75</definedName>
    <definedName name="MODMC55" localSheetId="7" hidden="1">Option1_Analysis!$49:$75</definedName>
    <definedName name="MODMC55" localSheetId="8" hidden="1">Option2_Analysis!$49:$75</definedName>
    <definedName name="MODMC55" localSheetId="9" hidden="1">Option3_Analysis!$49:$75</definedName>
    <definedName name="MODMC55" hidden="1">BaseCase_Analysis!$49:$75</definedName>
    <definedName name="MODMC56" hidden="1">#REF!</definedName>
    <definedName name="MODMC57" hidden="1">#REF!</definedName>
    <definedName name="MODMC58" hidden="1">#REF!</definedName>
    <definedName name="MODMC59" hidden="1">#REF!</definedName>
    <definedName name="MODMC6" hidden="1">General!#REF!</definedName>
    <definedName name="MODMC61" hidden="1">#REF!</definedName>
    <definedName name="MODMC65" hidden="1">#REF!</definedName>
    <definedName name="MODMC7" hidden="1">General!$5:$17</definedName>
    <definedName name="MODMC8" hidden="1">General!$73:$76</definedName>
    <definedName name="MODMC9" hidden="1">#REF!</definedName>
    <definedName name="NA">#REF!</definedName>
    <definedName name="Option_3">#REF!</definedName>
    <definedName name="Option_4">#REF!</definedName>
    <definedName name="Option_5">#REF!</definedName>
    <definedName name="TBXBST" localSheetId="5" hidden="1">"|B|SC|B|"</definedName>
    <definedName name="TBXBST" localSheetId="3" hidden="1">"|B|SC|B|"</definedName>
    <definedName name="TBXBST" localSheetId="6" hidden="1">"|B|TA|B||T|All|T||N|1|N||FTSCN|10|FTSCN||TSP|0|TSP|"</definedName>
    <definedName name="TBXBST" localSheetId="0" hidden="1">"|B|Cover|B|"</definedName>
    <definedName name="TBXBST" localSheetId="10" hidden="1">"|B|TA|B||T|All|T||N|1|N||FTSCN|10|FTSCN||TSP|0|TSP|"</definedName>
    <definedName name="TBXBST" localSheetId="4" hidden="1">"|B|BA|B|"</definedName>
    <definedName name="TBXBST" localSheetId="7" hidden="1">"|B|TA|B||T|All|T||N|1|N||FTSCN|10|FTSCN||TSP|0|TSP|"</definedName>
    <definedName name="TBXBST" localSheetId="8" hidden="1">"|B|TA|B||T|All|T||N|1|N||FTSCN|10|FTSCN||TSP|0|TSP|"</definedName>
    <definedName name="TBXBST" localSheetId="9" hidden="1">"|B|TA|B||T|All|T||N|1|N||FTSCN|10|FTSCN||TSP|0|TSP|"</definedName>
    <definedName name="TBXBST" localSheetId="2" hidden="1">"|B|BO|B||P|"</definedName>
    <definedName name="TBXBST" localSheetId="1" hidden="1">"|B|SC|B|"</definedName>
    <definedName name="TOC_Hdg_1" hidden="1">#REF!</definedName>
    <definedName name="TOC_Hdg_10" hidden="1">#REF!</definedName>
    <definedName name="TOC_Hdg_11" localSheetId="10" hidden="1">'Do Nothing Risk'!$B$49</definedName>
    <definedName name="TOC_Hdg_11" localSheetId="7" hidden="1">Option1_Analysis!$B$49</definedName>
    <definedName name="TOC_Hdg_11" localSheetId="8" hidden="1">Option2_Analysis!$B$49</definedName>
    <definedName name="TOC_Hdg_11" localSheetId="9" hidden="1">Option3_Analysis!$B$49</definedName>
    <definedName name="TOC_Hdg_11" hidden="1">BaseCase_Analysis!$B$49</definedName>
    <definedName name="TOC_Hdg_12" hidden="1">#REF!</definedName>
    <definedName name="TOC_Hdg_13" localSheetId="10" hidden="1">'Do Nothing Risk'!#REF!</definedName>
    <definedName name="TOC_Hdg_13" localSheetId="7" hidden="1">Option1_Analysis!#REF!</definedName>
    <definedName name="TOC_Hdg_13" localSheetId="8" hidden="1">Option2_Analysis!#REF!</definedName>
    <definedName name="TOC_Hdg_13" localSheetId="9" hidden="1">Option3_Analysis!#REF!</definedName>
    <definedName name="TOC_Hdg_13" hidden="1">BaseCase_Analysis!#REF!</definedName>
    <definedName name="TOC_Hdg_14" hidden="1">#REF!</definedName>
    <definedName name="TOC_Hdg_15" hidden="1">Output!$B$6</definedName>
    <definedName name="TOC_Hdg_16" hidden="1">Output!#REF!</definedName>
    <definedName name="TOC_Hdg_17" hidden="1">#REF!</definedName>
    <definedName name="TOC_Hdg_18" hidden="1">#REF!</definedName>
    <definedName name="TOC_Hdg_19" hidden="1">#REF!</definedName>
    <definedName name="TOC_Hdg_2" hidden="1">#REF!</definedName>
    <definedName name="TOC_Hdg_20" hidden="1">#REF!</definedName>
    <definedName name="TOC_Hdg_21" hidden="1">#REF!</definedName>
    <definedName name="TOC_Hdg_22" hidden="1">#REF!</definedName>
    <definedName name="TOC_Hdg_23" hidden="1">#REF!</definedName>
    <definedName name="TOC_Hdg_24" hidden="1">#REF!</definedName>
    <definedName name="TOC_Hdg_25" hidden="1">#REF!</definedName>
    <definedName name="TOC_Hdg_26" localSheetId="10" hidden="1">'Do Nothing Risk'!$D$17</definedName>
    <definedName name="TOC_Hdg_26" localSheetId="7" hidden="1">Option1_Analysis!$D$17</definedName>
    <definedName name="TOC_Hdg_26" localSheetId="8" hidden="1">Option2_Analysis!$D$17</definedName>
    <definedName name="TOC_Hdg_26" localSheetId="9" hidden="1">Option3_Analysis!$D$17</definedName>
    <definedName name="TOC_Hdg_26" hidden="1">BaseCase_Analysis!$D$17</definedName>
    <definedName name="TOC_Hdg_27" hidden="1">#REF!</definedName>
    <definedName name="TOC_Hdg_28" hidden="1">#REF!</definedName>
    <definedName name="TOC_Hdg_29" hidden="1">#REF!</definedName>
    <definedName name="TOC_Hdg_3" hidden="1">#REF!</definedName>
    <definedName name="TOC_Hdg_30" hidden="1">General!$B$16</definedName>
    <definedName name="TOC_Hdg_31" hidden="1">#REF!</definedName>
    <definedName name="TOC_Hdg_32" hidden="1">#REF!</definedName>
    <definedName name="TOC_Hdg_33" hidden="1">#REF!</definedName>
    <definedName name="TOC_Hdg_34" hidden="1">#REF!</definedName>
    <definedName name="TOC_Hdg_35" hidden="1">#REF!</definedName>
    <definedName name="TOC_Hdg_36" hidden="1">#REF!</definedName>
    <definedName name="TOC_Hdg_37" hidden="1">#REF!</definedName>
    <definedName name="TOC_Hdg_38" hidden="1">#REF!</definedName>
    <definedName name="TOC_Hdg_39" hidden="1">General!#REF!</definedName>
    <definedName name="TOC_Hdg_4" hidden="1">General!#REF!</definedName>
    <definedName name="TOC_Hdg_42" hidden="1">#REF!</definedName>
    <definedName name="TOC_Hdg_45" hidden="1">#REF!</definedName>
    <definedName name="TOC_Hdg_5" hidden="1">#REF!</definedName>
    <definedName name="TOC_Hdg_6" hidden="1">#REF!</definedName>
    <definedName name="TOC_Hdg_7" hidden="1">#REF!</definedName>
    <definedName name="TOC_Hdg_8" hidden="1">#REF!</definedName>
    <definedName name="TOC_Hdg_9"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0" i="97" l="1"/>
  <c r="J79" i="97"/>
  <c r="J80" i="95" l="1"/>
  <c r="J79" i="95"/>
  <c r="H112" i="99" l="1"/>
  <c r="H113" i="99"/>
  <c r="H114" i="99"/>
  <c r="H115" i="99"/>
  <c r="H116" i="99"/>
  <c r="H117" i="99"/>
  <c r="H118" i="99"/>
  <c r="H80" i="99"/>
  <c r="H81" i="99"/>
  <c r="H82" i="99"/>
  <c r="H111" i="18"/>
  <c r="H112" i="18"/>
  <c r="H113" i="18"/>
  <c r="H114" i="18"/>
  <c r="H115" i="18"/>
  <c r="H116" i="18"/>
  <c r="H117" i="18"/>
  <c r="H118" i="18"/>
  <c r="H82" i="18"/>
  <c r="H81" i="18"/>
  <c r="H80" i="18"/>
  <c r="H53" i="18"/>
  <c r="H52" i="18"/>
  <c r="H51" i="18"/>
  <c r="H82" i="97"/>
  <c r="H81" i="97"/>
  <c r="H53" i="97"/>
  <c r="H52" i="97"/>
  <c r="H53" i="95"/>
  <c r="H52" i="95"/>
  <c r="H82" i="95"/>
  <c r="H81" i="95"/>
  <c r="J20" i="95"/>
  <c r="K20" i="95"/>
  <c r="L20" i="95"/>
  <c r="M20" i="95"/>
  <c r="N20" i="95"/>
  <c r="O20" i="95"/>
  <c r="P20" i="95"/>
  <c r="Q20" i="95"/>
  <c r="R20" i="95"/>
  <c r="S20" i="95"/>
  <c r="T20" i="95"/>
  <c r="U20" i="95"/>
  <c r="V20" i="95"/>
  <c r="W20" i="95"/>
  <c r="X20" i="95"/>
  <c r="Y20" i="95"/>
  <c r="Z20" i="95"/>
  <c r="AA20" i="95"/>
  <c r="AB20" i="95"/>
  <c r="AC20" i="95"/>
  <c r="AD20" i="95"/>
  <c r="AE20" i="95"/>
  <c r="AF20" i="95"/>
  <c r="AG20" i="95"/>
  <c r="AH20" i="95"/>
  <c r="AI20" i="95"/>
  <c r="AJ20" i="95"/>
  <c r="AK20" i="95"/>
  <c r="AL20" i="95"/>
  <c r="AM20" i="95"/>
  <c r="AN20" i="95"/>
  <c r="AO20" i="95"/>
  <c r="AP20" i="95"/>
  <c r="AQ20" i="95"/>
  <c r="AR20" i="95"/>
  <c r="AS20" i="95"/>
  <c r="AT20" i="95"/>
  <c r="AU20" i="95"/>
  <c r="AV20" i="95"/>
  <c r="AW20" i="95"/>
  <c r="AX20" i="95"/>
  <c r="AY20" i="95"/>
  <c r="AZ20" i="95"/>
  <c r="BA20" i="95"/>
  <c r="BB20" i="95"/>
  <c r="BC20" i="95"/>
  <c r="BD20" i="95"/>
  <c r="BE20" i="95"/>
  <c r="BF20" i="95"/>
  <c r="BG20" i="95"/>
  <c r="J21" i="95"/>
  <c r="K21" i="95"/>
  <c r="L21" i="95"/>
  <c r="M21" i="95"/>
  <c r="N21" i="95"/>
  <c r="O21" i="95"/>
  <c r="P21" i="95"/>
  <c r="Q21" i="95"/>
  <c r="R21" i="95"/>
  <c r="S21" i="95"/>
  <c r="T21" i="95"/>
  <c r="AE21" i="95"/>
  <c r="AF21" i="95"/>
  <c r="AG21" i="95"/>
  <c r="AH21" i="95"/>
  <c r="AI21" i="95"/>
  <c r="AJ21" i="95"/>
  <c r="AK21" i="95"/>
  <c r="AL21" i="95"/>
  <c r="AM21" i="95"/>
  <c r="AN21" i="95"/>
  <c r="AO21" i="95"/>
  <c r="AP21" i="95"/>
  <c r="AQ21" i="95"/>
  <c r="AR21" i="95"/>
  <c r="AS21" i="95"/>
  <c r="AT21" i="95"/>
  <c r="AU21" i="95"/>
  <c r="AV21" i="95"/>
  <c r="AW21" i="95"/>
  <c r="AX21" i="95"/>
  <c r="AY21" i="95"/>
  <c r="AZ21" i="95"/>
  <c r="BA21" i="95"/>
  <c r="BB21" i="95"/>
  <c r="BC21" i="95"/>
  <c r="BD21" i="95"/>
  <c r="BE21" i="95"/>
  <c r="BF21" i="95"/>
  <c r="BG21" i="95"/>
  <c r="S110" i="99"/>
  <c r="R110" i="99"/>
  <c r="Q110" i="99"/>
  <c r="P110" i="99"/>
  <c r="O110" i="99"/>
  <c r="H118" i="95"/>
  <c r="H117" i="95"/>
  <c r="H116" i="95"/>
  <c r="H115" i="95"/>
  <c r="H114" i="95"/>
  <c r="H113" i="95"/>
  <c r="H112" i="95"/>
  <c r="H118" i="96"/>
  <c r="H117" i="96"/>
  <c r="H116" i="96"/>
  <c r="H115" i="96"/>
  <c r="H114" i="96"/>
  <c r="H112" i="97"/>
  <c r="H113" i="97"/>
  <c r="H114" i="97"/>
  <c r="H115" i="97"/>
  <c r="H116" i="97"/>
  <c r="H117" i="97"/>
  <c r="H118" i="97"/>
  <c r="G95" i="95"/>
  <c r="G97" i="96"/>
  <c r="G96" i="96"/>
  <c r="G95" i="96"/>
  <c r="G95" i="97"/>
  <c r="G95" i="99"/>
  <c r="N110" i="99"/>
  <c r="M110" i="99"/>
  <c r="L110" i="99"/>
  <c r="K110" i="99"/>
  <c r="G37" i="97"/>
  <c r="BG10" i="97"/>
  <c r="BF10" i="97"/>
  <c r="BE10" i="97"/>
  <c r="BD10" i="97"/>
  <c r="BC10" i="97"/>
  <c r="BB10" i="97"/>
  <c r="BA10" i="97"/>
  <c r="AZ10" i="97"/>
  <c r="AY10" i="97"/>
  <c r="AX10" i="97"/>
  <c r="AW10" i="97"/>
  <c r="AV10" i="97"/>
  <c r="AU10" i="97"/>
  <c r="AT10" i="97"/>
  <c r="AS10" i="97"/>
  <c r="AR10" i="97"/>
  <c r="AQ10" i="97"/>
  <c r="AP10" i="97"/>
  <c r="AO10" i="97"/>
  <c r="AN10" i="97"/>
  <c r="AM10" i="97"/>
  <c r="AL10" i="97"/>
  <c r="AK10" i="97"/>
  <c r="AJ10" i="97"/>
  <c r="AI10" i="97"/>
  <c r="AH10" i="97"/>
  <c r="AG10" i="97"/>
  <c r="AF10" i="97"/>
  <c r="AE10" i="97"/>
  <c r="AD10" i="97"/>
  <c r="AC10" i="97"/>
  <c r="AB10" i="97"/>
  <c r="AA10" i="97"/>
  <c r="Z10" i="97"/>
  <c r="Y10" i="97"/>
  <c r="X10" i="97"/>
  <c r="W10" i="97"/>
  <c r="V10" i="97"/>
  <c r="U10" i="97"/>
  <c r="T10" i="97"/>
  <c r="S10" i="97"/>
  <c r="R10" i="97"/>
  <c r="Q10" i="97"/>
  <c r="P10" i="97"/>
  <c r="O10" i="97"/>
  <c r="N10" i="97"/>
  <c r="M10" i="97"/>
  <c r="L10" i="97"/>
  <c r="K10" i="97"/>
  <c r="J10" i="97"/>
  <c r="BG10" i="96"/>
  <c r="BF10" i="96"/>
  <c r="BE10" i="96"/>
  <c r="BD10" i="96"/>
  <c r="BC10" i="96"/>
  <c r="BB10" i="96"/>
  <c r="BA10" i="96"/>
  <c r="AZ10" i="96"/>
  <c r="AY10" i="96"/>
  <c r="AX10" i="96"/>
  <c r="AW10" i="96"/>
  <c r="AV10" i="96"/>
  <c r="AU10" i="96"/>
  <c r="AT10" i="96"/>
  <c r="AS10" i="96"/>
  <c r="AR10" i="96"/>
  <c r="AQ10" i="96"/>
  <c r="AP10" i="96"/>
  <c r="AO10" i="96"/>
  <c r="AN10" i="96"/>
  <c r="AM10" i="96"/>
  <c r="AL10" i="96"/>
  <c r="AK10" i="96"/>
  <c r="AJ10" i="96"/>
  <c r="AI10" i="96"/>
  <c r="AH10" i="96"/>
  <c r="AG10" i="96"/>
  <c r="AF10" i="96"/>
  <c r="AE10" i="96"/>
  <c r="AD10" i="96"/>
  <c r="AC10" i="96"/>
  <c r="AB10" i="96"/>
  <c r="AA10" i="96"/>
  <c r="Z10" i="96"/>
  <c r="Y10" i="96"/>
  <c r="X10" i="96"/>
  <c r="W10" i="96"/>
  <c r="V10" i="96"/>
  <c r="U10" i="96"/>
  <c r="T10" i="96"/>
  <c r="S10" i="96"/>
  <c r="R10" i="96"/>
  <c r="Q10" i="96"/>
  <c r="P10" i="96"/>
  <c r="O10" i="96"/>
  <c r="N10" i="96"/>
  <c r="M10" i="96"/>
  <c r="L10" i="96"/>
  <c r="K10" i="96"/>
  <c r="J10" i="96"/>
  <c r="BG10" i="18"/>
  <c r="BF10" i="18"/>
  <c r="BE10" i="18"/>
  <c r="BD10" i="18"/>
  <c r="BC10" i="18"/>
  <c r="BB10" i="18"/>
  <c r="BA10" i="18"/>
  <c r="AZ10" i="18"/>
  <c r="AY10" i="18"/>
  <c r="AX10" i="18"/>
  <c r="AW10" i="18"/>
  <c r="AV10" i="18"/>
  <c r="AU10" i="18"/>
  <c r="AT10" i="18"/>
  <c r="AS10" i="18"/>
  <c r="AR10" i="18"/>
  <c r="AQ10" i="18"/>
  <c r="AP10" i="18"/>
  <c r="AO10" i="18"/>
  <c r="AN10" i="18"/>
  <c r="AM10" i="18"/>
  <c r="AL10" i="18"/>
  <c r="AK10" i="18"/>
  <c r="AJ10" i="18"/>
  <c r="AI10" i="18"/>
  <c r="AH10" i="18"/>
  <c r="AG10" i="18"/>
  <c r="AF10" i="18"/>
  <c r="AE10" i="18"/>
  <c r="AD10" i="18"/>
  <c r="AC10" i="18"/>
  <c r="AB10" i="18"/>
  <c r="AA10" i="18"/>
  <c r="Z10" i="18"/>
  <c r="Y10" i="18"/>
  <c r="X10" i="18"/>
  <c r="W10" i="18"/>
  <c r="V10" i="18"/>
  <c r="U10" i="18"/>
  <c r="T10" i="18"/>
  <c r="S10" i="18"/>
  <c r="R10" i="18"/>
  <c r="Q10" i="18"/>
  <c r="P10" i="18"/>
  <c r="O10" i="18"/>
  <c r="N10" i="18"/>
  <c r="M10" i="18"/>
  <c r="L10" i="18"/>
  <c r="K10" i="18"/>
  <c r="J10" i="18"/>
  <c r="BG10" i="99"/>
  <c r="BF10" i="99"/>
  <c r="BE10" i="99"/>
  <c r="BD10" i="99"/>
  <c r="BC10" i="99"/>
  <c r="BB10" i="99"/>
  <c r="BA10" i="99"/>
  <c r="AZ10" i="99"/>
  <c r="AY10" i="99"/>
  <c r="AX10" i="99"/>
  <c r="AW10" i="99"/>
  <c r="AV10" i="99"/>
  <c r="AU10" i="99"/>
  <c r="AT10" i="99"/>
  <c r="AS10" i="99"/>
  <c r="AR10" i="99"/>
  <c r="AQ10" i="99"/>
  <c r="AP10" i="99"/>
  <c r="AO10" i="99"/>
  <c r="AN10" i="99"/>
  <c r="AM10" i="99"/>
  <c r="AL10" i="99"/>
  <c r="AK10" i="99"/>
  <c r="AJ10" i="99"/>
  <c r="AI10" i="99"/>
  <c r="AH10" i="99"/>
  <c r="AG10" i="99"/>
  <c r="AF10" i="99"/>
  <c r="AE10" i="99"/>
  <c r="AD10" i="99"/>
  <c r="AC10" i="99"/>
  <c r="AB10" i="99"/>
  <c r="AA10" i="99"/>
  <c r="Z10" i="99"/>
  <c r="Y10" i="99"/>
  <c r="X10" i="99"/>
  <c r="W10" i="99"/>
  <c r="V10" i="99"/>
  <c r="U10" i="99"/>
  <c r="T10" i="99"/>
  <c r="S10" i="99"/>
  <c r="R10" i="99"/>
  <c r="Q10" i="99"/>
  <c r="P10" i="99"/>
  <c r="O10" i="99"/>
  <c r="N10" i="99"/>
  <c r="M10" i="99"/>
  <c r="L10" i="99"/>
  <c r="K10" i="99"/>
  <c r="J10" i="99"/>
  <c r="J50" i="96" l="1"/>
  <c r="T110" i="99"/>
  <c r="F97" i="96"/>
  <c r="F113" i="96" s="1"/>
  <c r="F82" i="96"/>
  <c r="F68" i="96"/>
  <c r="F53" i="96"/>
  <c r="F96" i="96"/>
  <c r="F112" i="96" s="1"/>
  <c r="F81" i="96"/>
  <c r="F51" i="97" l="1"/>
  <c r="F111" i="96"/>
  <c r="F80" i="96"/>
  <c r="F51" i="96"/>
  <c r="G66" i="97"/>
  <c r="G37" i="96"/>
  <c r="F66" i="97"/>
  <c r="F95" i="97" s="1"/>
  <c r="F111" i="97" s="1"/>
  <c r="F65" i="97"/>
  <c r="F94" i="97" s="1"/>
  <c r="F66" i="96"/>
  <c r="F65" i="96"/>
  <c r="F94" i="96" s="1"/>
  <c r="F95" i="96"/>
  <c r="F51" i="95"/>
  <c r="F66" i="95"/>
  <c r="G37" i="95"/>
  <c r="G66" i="95" s="1"/>
  <c r="F80" i="97" l="1"/>
  <c r="G66" i="96"/>
  <c r="G67" i="96" s="1"/>
  <c r="G68" i="96" s="1"/>
  <c r="G39" i="96"/>
  <c r="F80" i="95"/>
  <c r="F95" i="95"/>
  <c r="F111" i="95" s="1"/>
  <c r="BG79" i="95" l="1"/>
  <c r="BF79" i="95"/>
  <c r="BE79" i="95"/>
  <c r="BD79" i="95"/>
  <c r="BC79" i="95"/>
  <c r="BB79" i="95"/>
  <c r="BA79" i="95"/>
  <c r="AZ79" i="95"/>
  <c r="AY79" i="95"/>
  <c r="AX79" i="95"/>
  <c r="AW79" i="95"/>
  <c r="AV79" i="95"/>
  <c r="AU79" i="95"/>
  <c r="AT79" i="95"/>
  <c r="AS79" i="95"/>
  <c r="AR79" i="95"/>
  <c r="AQ79" i="95"/>
  <c r="AP79" i="95"/>
  <c r="AO79" i="95"/>
  <c r="AN79" i="95"/>
  <c r="AM79" i="95"/>
  <c r="AL79" i="95"/>
  <c r="AK79" i="95"/>
  <c r="AJ79" i="95"/>
  <c r="AI79" i="95"/>
  <c r="AH79" i="95"/>
  <c r="AG79" i="95"/>
  <c r="AF79" i="95"/>
  <c r="AE79" i="95"/>
  <c r="N106" i="99" l="1"/>
  <c r="O106" i="99"/>
  <c r="Q106" i="99"/>
  <c r="K106" i="99"/>
  <c r="M106" i="99"/>
  <c r="R106" i="99"/>
  <c r="S106" i="99"/>
  <c r="P106" i="99"/>
  <c r="L106" i="99"/>
  <c r="T106" i="99"/>
  <c r="H120" i="99"/>
  <c r="AW120" i="99" s="1"/>
  <c r="F111" i="99"/>
  <c r="F110" i="99"/>
  <c r="BC106" i="99"/>
  <c r="BB106" i="99"/>
  <c r="BA106" i="99"/>
  <c r="AZ106" i="99"/>
  <c r="AY106" i="99"/>
  <c r="AX106" i="99"/>
  <c r="AW106" i="99"/>
  <c r="AV106" i="99"/>
  <c r="AU106" i="99"/>
  <c r="AT106" i="99"/>
  <c r="AS106" i="99"/>
  <c r="AR106" i="99"/>
  <c r="AQ106" i="99"/>
  <c r="AP106" i="99"/>
  <c r="AO106" i="99"/>
  <c r="AN106" i="99"/>
  <c r="AM106" i="99"/>
  <c r="AL106" i="99"/>
  <c r="AK106" i="99"/>
  <c r="AJ106" i="99"/>
  <c r="AI106" i="99"/>
  <c r="AH106" i="99"/>
  <c r="AG106" i="99"/>
  <c r="H121" i="99"/>
  <c r="AD121" i="99" s="1"/>
  <c r="H119" i="99"/>
  <c r="H88" i="99"/>
  <c r="H87" i="99"/>
  <c r="AY87" i="99" s="1"/>
  <c r="H86" i="99"/>
  <c r="H85" i="99"/>
  <c r="H84" i="99"/>
  <c r="H83" i="99"/>
  <c r="BE82" i="99"/>
  <c r="AW81" i="99"/>
  <c r="BA80" i="99"/>
  <c r="AO79" i="99"/>
  <c r="BG75" i="99"/>
  <c r="BF75" i="99"/>
  <c r="BE75" i="99"/>
  <c r="BD75" i="99"/>
  <c r="BC75" i="99"/>
  <c r="BB75" i="99"/>
  <c r="BA75" i="99"/>
  <c r="AZ75" i="99"/>
  <c r="AY75" i="99"/>
  <c r="AX75" i="99"/>
  <c r="AW75" i="99"/>
  <c r="AV75" i="99"/>
  <c r="AU75" i="99"/>
  <c r="AT75" i="99"/>
  <c r="AS75" i="99"/>
  <c r="AR75" i="99"/>
  <c r="AQ75" i="99"/>
  <c r="AP75" i="99"/>
  <c r="AO75" i="99"/>
  <c r="AN75" i="99"/>
  <c r="AM75" i="99"/>
  <c r="AL75" i="99"/>
  <c r="AK75" i="99"/>
  <c r="AJ75" i="99"/>
  <c r="AI75" i="99"/>
  <c r="AH75" i="99"/>
  <c r="AG75" i="99"/>
  <c r="AF75" i="99"/>
  <c r="AE75" i="99"/>
  <c r="AD75" i="99"/>
  <c r="AC75" i="99"/>
  <c r="AB75" i="99"/>
  <c r="AA75" i="99"/>
  <c r="Z75" i="99"/>
  <c r="Y75" i="99"/>
  <c r="X75" i="99"/>
  <c r="W75" i="99"/>
  <c r="V75" i="99"/>
  <c r="U75" i="99"/>
  <c r="T75" i="99"/>
  <c r="S75" i="99"/>
  <c r="R75" i="99"/>
  <c r="Q75" i="99"/>
  <c r="P75" i="99"/>
  <c r="O75" i="99"/>
  <c r="N75" i="99"/>
  <c r="M75" i="99"/>
  <c r="L75" i="99"/>
  <c r="K75" i="99"/>
  <c r="J75" i="99"/>
  <c r="H59" i="99"/>
  <c r="H58" i="99"/>
  <c r="H57" i="99"/>
  <c r="H56" i="99"/>
  <c r="H55" i="99"/>
  <c r="H54" i="99"/>
  <c r="AX53" i="99"/>
  <c r="BE52" i="99"/>
  <c r="BB52" i="99"/>
  <c r="BA52" i="99"/>
  <c r="AV52" i="99"/>
  <c r="AT52" i="99"/>
  <c r="AR52" i="99"/>
  <c r="AP52" i="99"/>
  <c r="AK52" i="99"/>
  <c r="AJ52" i="99"/>
  <c r="AG52" i="99"/>
  <c r="AF52" i="99"/>
  <c r="Z52" i="99"/>
  <c r="Y52" i="99"/>
  <c r="V52" i="99"/>
  <c r="U52" i="99"/>
  <c r="P52" i="99"/>
  <c r="N52" i="99"/>
  <c r="L52" i="99"/>
  <c r="J52" i="99"/>
  <c r="AX52" i="99"/>
  <c r="AC51" i="99"/>
  <c r="S51" i="99"/>
  <c r="AY51" i="99"/>
  <c r="BA50" i="99"/>
  <c r="F50" i="99"/>
  <c r="BG46" i="99"/>
  <c r="BF46" i="99"/>
  <c r="BE46" i="99"/>
  <c r="BD46" i="99"/>
  <c r="BC46" i="99"/>
  <c r="BB46" i="99"/>
  <c r="BA46" i="99"/>
  <c r="AZ46" i="99"/>
  <c r="AY46" i="99"/>
  <c r="AX46" i="99"/>
  <c r="AW46" i="99"/>
  <c r="AV46" i="99"/>
  <c r="AU46" i="99"/>
  <c r="AT46" i="99"/>
  <c r="AS46" i="99"/>
  <c r="AR46" i="99"/>
  <c r="AQ46" i="99"/>
  <c r="AP46" i="99"/>
  <c r="AO46" i="99"/>
  <c r="AN46" i="99"/>
  <c r="AM46" i="99"/>
  <c r="AL46" i="99"/>
  <c r="AK46" i="99"/>
  <c r="AJ46" i="99"/>
  <c r="AI46" i="99"/>
  <c r="AH46" i="99"/>
  <c r="AG46" i="99"/>
  <c r="AF46" i="99"/>
  <c r="AE46" i="99"/>
  <c r="AD46" i="99"/>
  <c r="AC46" i="99"/>
  <c r="AB46" i="99"/>
  <c r="AA46" i="99"/>
  <c r="Z46" i="99"/>
  <c r="Y46" i="99"/>
  <c r="X46" i="99"/>
  <c r="W46" i="99"/>
  <c r="V46" i="99"/>
  <c r="U46" i="99"/>
  <c r="T46" i="99"/>
  <c r="S46" i="99"/>
  <c r="R46" i="99"/>
  <c r="Q46" i="99"/>
  <c r="P46" i="99"/>
  <c r="O46" i="99"/>
  <c r="N46" i="99"/>
  <c r="M46" i="99"/>
  <c r="L46" i="99"/>
  <c r="K46" i="99"/>
  <c r="J46" i="99"/>
  <c r="G36" i="99"/>
  <c r="G65" i="99" s="1"/>
  <c r="F36" i="99"/>
  <c r="F65" i="99" s="1"/>
  <c r="F79" i="99" s="1"/>
  <c r="BD17" i="99"/>
  <c r="AZ17" i="99"/>
  <c r="AV17" i="99"/>
  <c r="AR17" i="99"/>
  <c r="AN17" i="99"/>
  <c r="AJ17" i="99"/>
  <c r="AF17" i="99"/>
  <c r="AB17" i="99"/>
  <c r="X17" i="99"/>
  <c r="T17" i="99"/>
  <c r="P17" i="99"/>
  <c r="L17" i="99"/>
  <c r="BG9" i="99"/>
  <c r="BF9" i="99"/>
  <c r="BF17" i="99" s="1"/>
  <c r="BE9" i="99"/>
  <c r="BD9" i="99"/>
  <c r="BC9" i="99"/>
  <c r="BB9" i="99"/>
  <c r="BA9" i="99"/>
  <c r="AZ9" i="99"/>
  <c r="AY9" i="99"/>
  <c r="AX9" i="99"/>
  <c r="AX17" i="99" s="1"/>
  <c r="AW9" i="99"/>
  <c r="AV9" i="99"/>
  <c r="AU9" i="99"/>
  <c r="AU7" i="99" s="1"/>
  <c r="AT9" i="99"/>
  <c r="AS9" i="99"/>
  <c r="AR9" i="99"/>
  <c r="AQ9" i="99"/>
  <c r="AP9" i="99"/>
  <c r="AP17" i="99" s="1"/>
  <c r="AO9" i="99"/>
  <c r="AN9" i="99"/>
  <c r="AM9" i="99"/>
  <c r="AL9" i="99"/>
  <c r="AK9" i="99"/>
  <c r="AJ9" i="99"/>
  <c r="AI9" i="99"/>
  <c r="AI17" i="99" s="1"/>
  <c r="AH9" i="99"/>
  <c r="AH17" i="99" s="1"/>
  <c r="AG9" i="99"/>
  <c r="AF9" i="99"/>
  <c r="AE9" i="99"/>
  <c r="AE7" i="99" s="1"/>
  <c r="AD9" i="99"/>
  <c r="AC9" i="99"/>
  <c r="AB9" i="99"/>
  <c r="AA9" i="99"/>
  <c r="Z9" i="99"/>
  <c r="Z17" i="99" s="1"/>
  <c r="Y9" i="99"/>
  <c r="X9" i="99"/>
  <c r="W9" i="99"/>
  <c r="W17" i="99" s="1"/>
  <c r="V9" i="99"/>
  <c r="U9" i="99"/>
  <c r="T9" i="99"/>
  <c r="S9" i="99"/>
  <c r="R9" i="99"/>
  <c r="R17" i="99" s="1"/>
  <c r="Q9" i="99"/>
  <c r="P9" i="99"/>
  <c r="O9" i="99"/>
  <c r="N9" i="99"/>
  <c r="M9" i="99"/>
  <c r="L9" i="99"/>
  <c r="K9" i="99"/>
  <c r="K12" i="99" s="1"/>
  <c r="J9" i="99"/>
  <c r="J17" i="99" s="1"/>
  <c r="B9" i="99"/>
  <c r="BF7" i="99"/>
  <c r="BF8" i="99" s="1"/>
  <c r="BF16" i="99" s="1"/>
  <c r="BE7" i="99"/>
  <c r="BE8" i="99" s="1"/>
  <c r="BE16" i="99" s="1"/>
  <c r="BD7" i="99"/>
  <c r="BD8" i="99" s="1"/>
  <c r="BB7" i="99"/>
  <c r="BB8" i="99" s="1"/>
  <c r="BB16" i="99" s="1"/>
  <c r="BA7" i="99"/>
  <c r="AZ7" i="99"/>
  <c r="AX7" i="99"/>
  <c r="AW7" i="99"/>
  <c r="AW8" i="99" s="1"/>
  <c r="AW16" i="99" s="1"/>
  <c r="AV7" i="99"/>
  <c r="AV8" i="99" s="1"/>
  <c r="AT7" i="99"/>
  <c r="AT8" i="99" s="1"/>
  <c r="AT16" i="99" s="1"/>
  <c r="AS7" i="99"/>
  <c r="AR7" i="99"/>
  <c r="AR8" i="99" s="1"/>
  <c r="AP7" i="99"/>
  <c r="AO7" i="99"/>
  <c r="AO8" i="99" s="1"/>
  <c r="AO16" i="99" s="1"/>
  <c r="AN7" i="99"/>
  <c r="AN8" i="99" s="1"/>
  <c r="AL7" i="99"/>
  <c r="AL8" i="99" s="1"/>
  <c r="AK7" i="99"/>
  <c r="AJ7" i="99"/>
  <c r="AJ8" i="99" s="1"/>
  <c r="AH7" i="99"/>
  <c r="AG7" i="99"/>
  <c r="AG8" i="99" s="1"/>
  <c r="AG16" i="99" s="1"/>
  <c r="AF7" i="99"/>
  <c r="AF8" i="99" s="1"/>
  <c r="AD7" i="99"/>
  <c r="AD8" i="99" s="1"/>
  <c r="AC7" i="99"/>
  <c r="AB7" i="99"/>
  <c r="AB8" i="99" s="1"/>
  <c r="Z7" i="99"/>
  <c r="Y7" i="99"/>
  <c r="Y8" i="99" s="1"/>
  <c r="Y16" i="99" s="1"/>
  <c r="X7" i="99"/>
  <c r="X8" i="99" s="1"/>
  <c r="V7" i="99"/>
  <c r="V8" i="99" s="1"/>
  <c r="U7" i="99"/>
  <c r="T7" i="99"/>
  <c r="T8" i="99" s="1"/>
  <c r="R7" i="99"/>
  <c r="Q7" i="99"/>
  <c r="Q8" i="99" s="1"/>
  <c r="Q16" i="99" s="1"/>
  <c r="P7" i="99"/>
  <c r="P8" i="99" s="1"/>
  <c r="N7" i="99"/>
  <c r="N8" i="99" s="1"/>
  <c r="M7" i="99"/>
  <c r="L7" i="99"/>
  <c r="L8" i="99" s="1"/>
  <c r="J7" i="99"/>
  <c r="B4" i="99"/>
  <c r="B3" i="99"/>
  <c r="B2" i="99"/>
  <c r="BF88" i="99" l="1"/>
  <c r="AZ88" i="99"/>
  <c r="AV88" i="99"/>
  <c r="AQ88" i="99"/>
  <c r="AS88" i="99"/>
  <c r="AL88" i="99"/>
  <c r="BG88" i="99"/>
  <c r="AY88" i="99"/>
  <c r="AR88" i="99"/>
  <c r="BA88" i="99"/>
  <c r="AN88" i="99"/>
  <c r="BD88" i="99"/>
  <c r="AX88" i="99"/>
  <c r="AP88" i="99"/>
  <c r="BB88" i="99"/>
  <c r="AT88" i="99"/>
  <c r="BE88" i="99"/>
  <c r="N88" i="99"/>
  <c r="X88" i="99"/>
  <c r="V88" i="99"/>
  <c r="U88" i="99"/>
  <c r="T88" i="99"/>
  <c r="S88" i="99"/>
  <c r="R88" i="99"/>
  <c r="AI88" i="99"/>
  <c r="J88" i="99"/>
  <c r="K88" i="99"/>
  <c r="L88" i="99"/>
  <c r="M88" i="99"/>
  <c r="AK88" i="99"/>
  <c r="AJ88" i="99"/>
  <c r="P88" i="99"/>
  <c r="AH88" i="99"/>
  <c r="AF88" i="99"/>
  <c r="AD88" i="99"/>
  <c r="AC88" i="99"/>
  <c r="AB88" i="99"/>
  <c r="AA88" i="99"/>
  <c r="Z88" i="99"/>
  <c r="BG86" i="99"/>
  <c r="Y86" i="99"/>
  <c r="Q86" i="99"/>
  <c r="L86" i="99"/>
  <c r="O86" i="99"/>
  <c r="V86" i="99"/>
  <c r="AB86" i="99"/>
  <c r="AL86" i="99"/>
  <c r="AI86" i="99"/>
  <c r="BF86" i="99"/>
  <c r="BD86" i="99"/>
  <c r="BB86" i="99"/>
  <c r="AZ86" i="99"/>
  <c r="AY86" i="99"/>
  <c r="AW86" i="99"/>
  <c r="AU86" i="99"/>
  <c r="AR86" i="99"/>
  <c r="AQ86" i="99"/>
  <c r="AP86" i="99"/>
  <c r="AN86" i="99"/>
  <c r="AH86" i="99"/>
  <c r="AG86" i="99"/>
  <c r="AE86" i="99"/>
  <c r="Z86" i="99"/>
  <c r="X86" i="99"/>
  <c r="S86" i="99"/>
  <c r="P86" i="99"/>
  <c r="J86" i="99"/>
  <c r="BA85" i="99"/>
  <c r="K85" i="99"/>
  <c r="U85" i="99"/>
  <c r="T85" i="99"/>
  <c r="L85" i="99"/>
  <c r="AC85" i="99"/>
  <c r="AD85" i="99"/>
  <c r="AL85" i="99"/>
  <c r="AU85" i="99"/>
  <c r="BE85" i="99"/>
  <c r="AZ84" i="99"/>
  <c r="BB84" i="99"/>
  <c r="BA84" i="99"/>
  <c r="AX84" i="99"/>
  <c r="AS84" i="99"/>
  <c r="AR84" i="99"/>
  <c r="AO84" i="99"/>
  <c r="AJ84" i="99"/>
  <c r="AH84" i="99"/>
  <c r="AF84" i="99"/>
  <c r="Z84" i="99"/>
  <c r="Y84" i="99"/>
  <c r="W84" i="99"/>
  <c r="Q84" i="99"/>
  <c r="P84" i="99"/>
  <c r="N84" i="99"/>
  <c r="U83" i="99"/>
  <c r="P83" i="99"/>
  <c r="L83" i="99"/>
  <c r="J83" i="99"/>
  <c r="AB83" i="99"/>
  <c r="AG83" i="99"/>
  <c r="AK83" i="99"/>
  <c r="AN83" i="99"/>
  <c r="AQ83" i="99"/>
  <c r="K83" i="99"/>
  <c r="M83" i="99"/>
  <c r="S83" i="99"/>
  <c r="Z83" i="99"/>
  <c r="Y83" i="99"/>
  <c r="BG83" i="99"/>
  <c r="BF83" i="99"/>
  <c r="BE83" i="99"/>
  <c r="BD83" i="99"/>
  <c r="BA83" i="99"/>
  <c r="AZ83" i="99"/>
  <c r="AY83" i="99"/>
  <c r="AX83" i="99"/>
  <c r="AW83" i="99"/>
  <c r="AV83" i="99"/>
  <c r="AR83" i="99"/>
  <c r="AO83" i="99"/>
  <c r="AM83" i="99"/>
  <c r="AE83" i="99"/>
  <c r="X83" i="99"/>
  <c r="T83" i="99"/>
  <c r="AP83" i="99"/>
  <c r="O83" i="99"/>
  <c r="AF83" i="99"/>
  <c r="AI83" i="99"/>
  <c r="Q83" i="99"/>
  <c r="AU83" i="99"/>
  <c r="AH83" i="99"/>
  <c r="AC83" i="99"/>
  <c r="W83" i="99"/>
  <c r="BD59" i="99"/>
  <c r="O59" i="99"/>
  <c r="AM59" i="99"/>
  <c r="AY59" i="99"/>
  <c r="AA59" i="99"/>
  <c r="BG58" i="99"/>
  <c r="AR58" i="99"/>
  <c r="AQ58" i="99"/>
  <c r="AP58" i="99"/>
  <c r="AM58" i="99"/>
  <c r="AL58" i="99"/>
  <c r="AK58" i="99"/>
  <c r="AI58" i="99"/>
  <c r="AH58" i="99"/>
  <c r="AG58" i="99"/>
  <c r="AD58" i="99"/>
  <c r="AC58" i="99"/>
  <c r="AB58" i="99"/>
  <c r="Z58" i="99"/>
  <c r="Y58" i="99"/>
  <c r="W58" i="99"/>
  <c r="U58" i="99"/>
  <c r="T58" i="99"/>
  <c r="S58" i="99"/>
  <c r="Q58" i="99"/>
  <c r="O58" i="99"/>
  <c r="N58" i="99"/>
  <c r="L58" i="99"/>
  <c r="K58" i="99"/>
  <c r="J58" i="99"/>
  <c r="BF58" i="99"/>
  <c r="BE58" i="99"/>
  <c r="BC58" i="99"/>
  <c r="BA58" i="99"/>
  <c r="AZ58" i="99"/>
  <c r="AY58" i="99"/>
  <c r="AW58" i="99"/>
  <c r="AU58" i="99"/>
  <c r="AT58" i="99"/>
  <c r="AS57" i="99"/>
  <c r="AC57" i="99"/>
  <c r="Z57" i="99"/>
  <c r="Y57" i="99"/>
  <c r="X57" i="99"/>
  <c r="W57" i="99"/>
  <c r="V57" i="99"/>
  <c r="U57" i="99"/>
  <c r="T57" i="99"/>
  <c r="Q57" i="99"/>
  <c r="O57" i="99"/>
  <c r="BF57" i="99"/>
  <c r="BE57" i="99"/>
  <c r="BD57" i="99"/>
  <c r="BB57" i="99"/>
  <c r="BA57" i="99"/>
  <c r="AZ57" i="99"/>
  <c r="AW57" i="99"/>
  <c r="AV57" i="99"/>
  <c r="AU57" i="99"/>
  <c r="P57" i="99"/>
  <c r="AR57" i="99"/>
  <c r="AP57" i="99"/>
  <c r="AO57" i="99"/>
  <c r="AN57" i="99"/>
  <c r="AM57" i="99"/>
  <c r="AL57" i="99"/>
  <c r="AJ57" i="99"/>
  <c r="AG57" i="99"/>
  <c r="AF57" i="99"/>
  <c r="AE57" i="99"/>
  <c r="AD57" i="99"/>
  <c r="N57" i="99"/>
  <c r="M57" i="99"/>
  <c r="L57" i="99"/>
  <c r="J57" i="99"/>
  <c r="AH57" i="99"/>
  <c r="BA56" i="99"/>
  <c r="BC56" i="99"/>
  <c r="AQ56" i="99"/>
  <c r="AE56" i="99"/>
  <c r="R56" i="99"/>
  <c r="AY55" i="99"/>
  <c r="BG55" i="99"/>
  <c r="AV55" i="99"/>
  <c r="AK55" i="99"/>
  <c r="AA55" i="99"/>
  <c r="P55" i="99"/>
  <c r="AM55" i="99"/>
  <c r="AB55" i="99"/>
  <c r="Q55" i="99"/>
  <c r="BE54" i="99"/>
  <c r="V54" i="99"/>
  <c r="S54" i="99"/>
  <c r="P54" i="99"/>
  <c r="N54" i="99"/>
  <c r="K54" i="99"/>
  <c r="AL54" i="99"/>
  <c r="AI54" i="99"/>
  <c r="AF54" i="99"/>
  <c r="AD54" i="99"/>
  <c r="BF54" i="99"/>
  <c r="BD54" i="99"/>
  <c r="BC54" i="99"/>
  <c r="AZ54" i="99"/>
  <c r="AX54" i="99"/>
  <c r="AU54" i="99"/>
  <c r="AR54" i="99"/>
  <c r="AP54" i="99"/>
  <c r="AM54" i="99"/>
  <c r="AJ54" i="99"/>
  <c r="AH54" i="99"/>
  <c r="AE54" i="99"/>
  <c r="AB54" i="99"/>
  <c r="Z54" i="99"/>
  <c r="W54" i="99"/>
  <c r="T54" i="99"/>
  <c r="R54" i="99"/>
  <c r="O54" i="99"/>
  <c r="L54" i="99"/>
  <c r="J54" i="99"/>
  <c r="AA54" i="99"/>
  <c r="X54" i="99"/>
  <c r="BB54" i="99"/>
  <c r="AY54" i="99"/>
  <c r="AV54" i="99"/>
  <c r="AT54" i="99"/>
  <c r="AQ54" i="99"/>
  <c r="AN54" i="99"/>
  <c r="BG54" i="99"/>
  <c r="AF82" i="99"/>
  <c r="AY82" i="99"/>
  <c r="O82" i="99"/>
  <c r="X82" i="99"/>
  <c r="AH82" i="99"/>
  <c r="AQ82" i="99"/>
  <c r="AZ82" i="99"/>
  <c r="N82" i="99"/>
  <c r="AP82" i="99"/>
  <c r="P82" i="99"/>
  <c r="Z82" i="99"/>
  <c r="AI82" i="99"/>
  <c r="AR82" i="99"/>
  <c r="BA82" i="99"/>
  <c r="R82" i="99"/>
  <c r="AA82" i="99"/>
  <c r="AJ82" i="99"/>
  <c r="AS82" i="99"/>
  <c r="BB82" i="99"/>
  <c r="J82" i="99"/>
  <c r="S82" i="99"/>
  <c r="AB82" i="99"/>
  <c r="AK82" i="99"/>
  <c r="AT82" i="99"/>
  <c r="BC82" i="99"/>
  <c r="K82" i="99"/>
  <c r="T82" i="99"/>
  <c r="AC82" i="99"/>
  <c r="AL82" i="99"/>
  <c r="AU82" i="99"/>
  <c r="BD82" i="99"/>
  <c r="W82" i="99"/>
  <c r="L82" i="99"/>
  <c r="U82" i="99"/>
  <c r="AD82" i="99"/>
  <c r="AM82" i="99"/>
  <c r="AV82" i="99"/>
  <c r="BF82" i="99"/>
  <c r="M82" i="99"/>
  <c r="V82" i="99"/>
  <c r="AE82" i="99"/>
  <c r="AN82" i="99"/>
  <c r="AX82" i="99"/>
  <c r="BG82" i="99"/>
  <c r="N81" i="99"/>
  <c r="T81" i="99"/>
  <c r="Z81" i="99"/>
  <c r="N53" i="99"/>
  <c r="AI53" i="99"/>
  <c r="BG53" i="99"/>
  <c r="Q53" i="99"/>
  <c r="AL53" i="99"/>
  <c r="R53" i="99"/>
  <c r="W53" i="99"/>
  <c r="AS53" i="99"/>
  <c r="Y53" i="99"/>
  <c r="AT53" i="99"/>
  <c r="AA53" i="99"/>
  <c r="AW53" i="99"/>
  <c r="AC53" i="99"/>
  <c r="BC53" i="99"/>
  <c r="AM53" i="99"/>
  <c r="M53" i="99"/>
  <c r="AH53" i="99"/>
  <c r="BE53" i="99"/>
  <c r="BE120" i="99"/>
  <c r="BF120" i="99"/>
  <c r="AI80" i="99"/>
  <c r="L80" i="99"/>
  <c r="AM80" i="99"/>
  <c r="M80" i="99"/>
  <c r="AS80" i="99"/>
  <c r="Q80" i="99"/>
  <c r="AU80" i="99"/>
  <c r="V80" i="99"/>
  <c r="AZ80" i="99"/>
  <c r="W80" i="99"/>
  <c r="BG80" i="99"/>
  <c r="AB80" i="99"/>
  <c r="AG80" i="99"/>
  <c r="S50" i="99"/>
  <c r="AD50" i="99"/>
  <c r="AN50" i="99"/>
  <c r="AY50" i="99"/>
  <c r="J50" i="99"/>
  <c r="T50" i="99"/>
  <c r="AE50" i="99"/>
  <c r="AP50" i="99"/>
  <c r="AZ50" i="99"/>
  <c r="K50" i="99"/>
  <c r="V50" i="99"/>
  <c r="AF50" i="99"/>
  <c r="AQ50" i="99"/>
  <c r="BB50" i="99"/>
  <c r="L50" i="99"/>
  <c r="W50" i="99"/>
  <c r="AH50" i="99"/>
  <c r="AR50" i="99"/>
  <c r="BC50" i="99"/>
  <c r="N50" i="99"/>
  <c r="X50" i="99"/>
  <c r="AI50" i="99"/>
  <c r="AT50" i="99"/>
  <c r="BD50" i="99"/>
  <c r="O50" i="99"/>
  <c r="Z50" i="99"/>
  <c r="AJ50" i="99"/>
  <c r="AU50" i="99"/>
  <c r="BF50" i="99"/>
  <c r="P50" i="99"/>
  <c r="AA50" i="99"/>
  <c r="AL50" i="99"/>
  <c r="AV50" i="99"/>
  <c r="BG50" i="99"/>
  <c r="R50" i="99"/>
  <c r="AB50" i="99"/>
  <c r="AM50" i="99"/>
  <c r="AX50" i="99"/>
  <c r="U106" i="99"/>
  <c r="V106" i="99"/>
  <c r="X106" i="99"/>
  <c r="W106" i="99"/>
  <c r="J106" i="99"/>
  <c r="N16" i="99"/>
  <c r="N6" i="99"/>
  <c r="L16" i="99"/>
  <c r="L6" i="99"/>
  <c r="V16" i="99"/>
  <c r="V6" i="99"/>
  <c r="X16" i="99"/>
  <c r="X6" i="99"/>
  <c r="BD16" i="99"/>
  <c r="BD6" i="99"/>
  <c r="AE8" i="99"/>
  <c r="AU8" i="99"/>
  <c r="AJ16" i="99"/>
  <c r="AJ6" i="99"/>
  <c r="AB6" i="99"/>
  <c r="AB16" i="99"/>
  <c r="AL16" i="99"/>
  <c r="AL6" i="99"/>
  <c r="P16" i="99"/>
  <c r="P6" i="99"/>
  <c r="AN6" i="99"/>
  <c r="AN16" i="99"/>
  <c r="AV16" i="99"/>
  <c r="AV6" i="99"/>
  <c r="T6" i="99"/>
  <c r="T16" i="99"/>
  <c r="AD16" i="99"/>
  <c r="AD6" i="99"/>
  <c r="AF6" i="99"/>
  <c r="AF16" i="99"/>
  <c r="AR16" i="99"/>
  <c r="AR6" i="99"/>
  <c r="J8" i="99"/>
  <c r="J16" i="99" s="1"/>
  <c r="R8" i="99"/>
  <c r="R16" i="99" s="1"/>
  <c r="Z8" i="99"/>
  <c r="Z16" i="99" s="1"/>
  <c r="AH8" i="99"/>
  <c r="AH16" i="99" s="1"/>
  <c r="AP8" i="99"/>
  <c r="AP16" i="99" s="1"/>
  <c r="AX8" i="99"/>
  <c r="AX16" i="99" s="1"/>
  <c r="Q17" i="99"/>
  <c r="Y17" i="99"/>
  <c r="AG17" i="99"/>
  <c r="AO17" i="99"/>
  <c r="AW17" i="99"/>
  <c r="BE17" i="99"/>
  <c r="O17" i="99"/>
  <c r="BB6" i="99"/>
  <c r="J13" i="99"/>
  <c r="AZ8" i="99"/>
  <c r="AZ16" i="99" s="1"/>
  <c r="S17" i="99"/>
  <c r="BG17" i="99"/>
  <c r="Q6" i="99"/>
  <c r="Y6" i="99"/>
  <c r="AG6" i="99"/>
  <c r="AO6" i="99"/>
  <c r="AW6" i="99"/>
  <c r="BE6" i="99"/>
  <c r="O7" i="99"/>
  <c r="W7" i="99"/>
  <c r="AM7" i="99"/>
  <c r="BC7" i="99"/>
  <c r="M8" i="99"/>
  <c r="M16" i="99" s="1"/>
  <c r="U8" i="99"/>
  <c r="U16" i="99" s="1"/>
  <c r="AC8" i="99"/>
  <c r="AK8" i="99"/>
  <c r="AK16" i="99" s="1"/>
  <c r="AS8" i="99"/>
  <c r="AS16" i="99" s="1"/>
  <c r="BA8" i="99"/>
  <c r="BA16" i="99" s="1"/>
  <c r="AT6" i="99"/>
  <c r="BF6" i="99"/>
  <c r="M17" i="99"/>
  <c r="U17" i="99"/>
  <c r="AC17" i="99"/>
  <c r="AK17" i="99"/>
  <c r="AS17" i="99"/>
  <c r="BA17" i="99"/>
  <c r="AQ17" i="99"/>
  <c r="N17" i="99"/>
  <c r="V17" i="99"/>
  <c r="AD17" i="99"/>
  <c r="AL17" i="99"/>
  <c r="AT17" i="99"/>
  <c r="BB17" i="99"/>
  <c r="J12" i="99"/>
  <c r="AE17" i="99"/>
  <c r="AM17" i="99"/>
  <c r="AU17" i="99"/>
  <c r="BC17" i="99"/>
  <c r="K17" i="99"/>
  <c r="AA17" i="99"/>
  <c r="K7" i="99"/>
  <c r="S7" i="99"/>
  <c r="AA7" i="99"/>
  <c r="AI7" i="99"/>
  <c r="AQ7" i="99"/>
  <c r="AY7" i="99"/>
  <c r="BG7" i="99"/>
  <c r="AY17" i="99"/>
  <c r="P51" i="99"/>
  <c r="AA51" i="99"/>
  <c r="AK51" i="99"/>
  <c r="AV51" i="99"/>
  <c r="BG51" i="99"/>
  <c r="R52" i="99"/>
  <c r="AC52" i="99"/>
  <c r="AN52" i="99"/>
  <c r="J53" i="99"/>
  <c r="U53" i="99"/>
  <c r="AE53" i="99"/>
  <c r="AP53" i="99"/>
  <c r="BA53" i="99"/>
  <c r="M55" i="99"/>
  <c r="X55" i="99"/>
  <c r="AI55" i="99"/>
  <c r="AS55" i="99"/>
  <c r="BD55" i="99"/>
  <c r="P56" i="99"/>
  <c r="AA56" i="99"/>
  <c r="AN56" i="99"/>
  <c r="AZ56" i="99"/>
  <c r="K59" i="99"/>
  <c r="X59" i="99"/>
  <c r="AJ59" i="99"/>
  <c r="AV59" i="99"/>
  <c r="V79" i="99"/>
  <c r="AM79" i="99"/>
  <c r="BE79" i="99"/>
  <c r="Q51" i="99"/>
  <c r="AB51" i="99"/>
  <c r="AM51" i="99"/>
  <c r="AW51" i="99"/>
  <c r="BC52" i="99"/>
  <c r="AU52" i="99"/>
  <c r="AM52" i="99"/>
  <c r="AE52" i="99"/>
  <c r="W52" i="99"/>
  <c r="O52" i="99"/>
  <c r="BG52" i="99"/>
  <c r="AY52" i="99"/>
  <c r="AQ52" i="99"/>
  <c r="AI52" i="99"/>
  <c r="AA52" i="99"/>
  <c r="S52" i="99"/>
  <c r="K52" i="99"/>
  <c r="T52" i="99"/>
  <c r="AD52" i="99"/>
  <c r="AO52" i="99"/>
  <c r="AZ52" i="99"/>
  <c r="K53" i="99"/>
  <c r="V53" i="99"/>
  <c r="AG53" i="99"/>
  <c r="AQ53" i="99"/>
  <c r="BB53" i="99"/>
  <c r="O55" i="99"/>
  <c r="Y55" i="99"/>
  <c r="AJ55" i="99"/>
  <c r="AU55" i="99"/>
  <c r="BE55" i="99"/>
  <c r="Q56" i="99"/>
  <c r="AC56" i="99"/>
  <c r="AO56" i="99"/>
  <c r="N59" i="99"/>
  <c r="Y59" i="99"/>
  <c r="AL59" i="99"/>
  <c r="AX59" i="99"/>
  <c r="Y79" i="99"/>
  <c r="AN51" i="99"/>
  <c r="BA79" i="99"/>
  <c r="AS79" i="99"/>
  <c r="AK79" i="99"/>
  <c r="AC79" i="99"/>
  <c r="U79" i="99"/>
  <c r="M79" i="99"/>
  <c r="BG79" i="99"/>
  <c r="AY79" i="99"/>
  <c r="AQ79" i="99"/>
  <c r="AI79" i="99"/>
  <c r="AA79" i="99"/>
  <c r="S79" i="99"/>
  <c r="K79" i="99"/>
  <c r="BC79" i="99"/>
  <c r="AR79" i="99"/>
  <c r="AG79" i="99"/>
  <c r="W79" i="99"/>
  <c r="L79" i="99"/>
  <c r="AX79" i="99"/>
  <c r="AN79" i="99"/>
  <c r="AD79" i="99"/>
  <c r="R79" i="99"/>
  <c r="BF79" i="99"/>
  <c r="BD79" i="99"/>
  <c r="AT79" i="99"/>
  <c r="AH79" i="99"/>
  <c r="X79" i="99"/>
  <c r="N79" i="99"/>
  <c r="Z79" i="99"/>
  <c r="AP79" i="99"/>
  <c r="BF51" i="99"/>
  <c r="AX51" i="99"/>
  <c r="AP51" i="99"/>
  <c r="AH51" i="99"/>
  <c r="Z51" i="99"/>
  <c r="R51" i="99"/>
  <c r="J51" i="99"/>
  <c r="BB51" i="99"/>
  <c r="AT51" i="99"/>
  <c r="AL51" i="99"/>
  <c r="AD51" i="99"/>
  <c r="V51" i="99"/>
  <c r="N51" i="99"/>
  <c r="T51" i="99"/>
  <c r="AE51" i="99"/>
  <c r="AO51" i="99"/>
  <c r="AZ51" i="99"/>
  <c r="AW55" i="99"/>
  <c r="BB56" i="99"/>
  <c r="AT56" i="99"/>
  <c r="AL56" i="99"/>
  <c r="AD56" i="99"/>
  <c r="V56" i="99"/>
  <c r="BD56" i="99"/>
  <c r="AU56" i="99"/>
  <c r="AK56" i="99"/>
  <c r="AB56" i="99"/>
  <c r="S56" i="99"/>
  <c r="K56" i="99"/>
  <c r="AY56" i="99"/>
  <c r="AP56" i="99"/>
  <c r="AG56" i="99"/>
  <c r="X56" i="99"/>
  <c r="O56" i="99"/>
  <c r="T56" i="99"/>
  <c r="AF56" i="99"/>
  <c r="AR56" i="99"/>
  <c r="BE56" i="99"/>
  <c r="P59" i="99"/>
  <c r="AB59" i="99"/>
  <c r="AO59" i="99"/>
  <c r="AZ59" i="99"/>
  <c r="J79" i="99"/>
  <c r="AB79" i="99"/>
  <c r="AU79" i="99"/>
  <c r="K51" i="99"/>
  <c r="U51" i="99"/>
  <c r="AF51" i="99"/>
  <c r="AQ51" i="99"/>
  <c r="BA51" i="99"/>
  <c r="M52" i="99"/>
  <c r="X52" i="99"/>
  <c r="AH52" i="99"/>
  <c r="AS52" i="99"/>
  <c r="BD52" i="99"/>
  <c r="O53" i="99"/>
  <c r="Z53" i="99"/>
  <c r="AK53" i="99"/>
  <c r="AU53" i="99"/>
  <c r="BF53" i="99"/>
  <c r="S55" i="99"/>
  <c r="AC55" i="99"/>
  <c r="AN55" i="99"/>
  <c r="J56" i="99"/>
  <c r="U56" i="99"/>
  <c r="AH56" i="99"/>
  <c r="AS56" i="99"/>
  <c r="BF56" i="99"/>
  <c r="R59" i="99"/>
  <c r="AD59" i="99"/>
  <c r="AP59" i="99"/>
  <c r="BC59" i="99"/>
  <c r="O79" i="99"/>
  <c r="AE79" i="99"/>
  <c r="AV79" i="99"/>
  <c r="L51" i="99"/>
  <c r="W51" i="99"/>
  <c r="AG51" i="99"/>
  <c r="AR51" i="99"/>
  <c r="BC51" i="99"/>
  <c r="BB55" i="99"/>
  <c r="AT55" i="99"/>
  <c r="AL55" i="99"/>
  <c r="AD55" i="99"/>
  <c r="V55" i="99"/>
  <c r="N55" i="99"/>
  <c r="BF55" i="99"/>
  <c r="AX55" i="99"/>
  <c r="AP55" i="99"/>
  <c r="AH55" i="99"/>
  <c r="Z55" i="99"/>
  <c r="R55" i="99"/>
  <c r="J55" i="99"/>
  <c r="T55" i="99"/>
  <c r="AE55" i="99"/>
  <c r="AO55" i="99"/>
  <c r="AZ55" i="99"/>
  <c r="L56" i="99"/>
  <c r="W56" i="99"/>
  <c r="AI56" i="99"/>
  <c r="AV56" i="99"/>
  <c r="BG56" i="99"/>
  <c r="S59" i="99"/>
  <c r="AF59" i="99"/>
  <c r="AQ59" i="99"/>
  <c r="P79" i="99"/>
  <c r="AF79" i="99"/>
  <c r="AW79" i="99"/>
  <c r="M51" i="99"/>
  <c r="X51" i="99"/>
  <c r="AI51" i="99"/>
  <c r="AS51" i="99"/>
  <c r="BD51" i="99"/>
  <c r="BF52" i="99"/>
  <c r="K55" i="99"/>
  <c r="U55" i="99"/>
  <c r="AF55" i="99"/>
  <c r="AQ55" i="99"/>
  <c r="BA55" i="99"/>
  <c r="M56" i="99"/>
  <c r="Y56" i="99"/>
  <c r="AJ56" i="99"/>
  <c r="AW56" i="99"/>
  <c r="BA59" i="99"/>
  <c r="AS59" i="99"/>
  <c r="AK59" i="99"/>
  <c r="AC59" i="99"/>
  <c r="U59" i="99"/>
  <c r="M59" i="99"/>
  <c r="BF59" i="99"/>
  <c r="AW59" i="99"/>
  <c r="AN59" i="99"/>
  <c r="AE59" i="99"/>
  <c r="V59" i="99"/>
  <c r="L59" i="99"/>
  <c r="BB59" i="99"/>
  <c r="AR59" i="99"/>
  <c r="AI59" i="99"/>
  <c r="Z59" i="99"/>
  <c r="Q59" i="99"/>
  <c r="T59" i="99"/>
  <c r="AG59" i="99"/>
  <c r="AT59" i="99"/>
  <c r="BE59" i="99"/>
  <c r="Q79" i="99"/>
  <c r="AJ79" i="99"/>
  <c r="AZ79" i="99"/>
  <c r="O51" i="99"/>
  <c r="Y51" i="99"/>
  <c r="AJ51" i="99"/>
  <c r="AU51" i="99"/>
  <c r="BE51" i="99"/>
  <c r="Q52" i="99"/>
  <c r="AB52" i="99"/>
  <c r="AL52" i="99"/>
  <c r="AW52" i="99"/>
  <c r="AZ53" i="99"/>
  <c r="AR53" i="99"/>
  <c r="AJ53" i="99"/>
  <c r="AB53" i="99"/>
  <c r="T53" i="99"/>
  <c r="L53" i="99"/>
  <c r="BD53" i="99"/>
  <c r="AV53" i="99"/>
  <c r="AN53" i="99"/>
  <c r="AF53" i="99"/>
  <c r="X53" i="99"/>
  <c r="P53" i="99"/>
  <c r="S53" i="99"/>
  <c r="AD53" i="99"/>
  <c r="AO53" i="99"/>
  <c r="AY53" i="99"/>
  <c r="L55" i="99"/>
  <c r="W55" i="99"/>
  <c r="AG55" i="99"/>
  <c r="AR55" i="99"/>
  <c r="BC55" i="99"/>
  <c r="N56" i="99"/>
  <c r="Z56" i="99"/>
  <c r="AM56" i="99"/>
  <c r="AX56" i="99"/>
  <c r="J59" i="99"/>
  <c r="W59" i="99"/>
  <c r="AH59" i="99"/>
  <c r="AU59" i="99"/>
  <c r="BG59" i="99"/>
  <c r="T79" i="99"/>
  <c r="AL79" i="99"/>
  <c r="BB79" i="99"/>
  <c r="Q50" i="99"/>
  <c r="Y50" i="99"/>
  <c r="AG50" i="99"/>
  <c r="AO50" i="99"/>
  <c r="AW50" i="99"/>
  <c r="BE50" i="99"/>
  <c r="M54" i="99"/>
  <c r="U54" i="99"/>
  <c r="AC54" i="99"/>
  <c r="AK54" i="99"/>
  <c r="AS54" i="99"/>
  <c r="BA54" i="99"/>
  <c r="BG57" i="99"/>
  <c r="AY57" i="99"/>
  <c r="AQ57" i="99"/>
  <c r="AI57" i="99"/>
  <c r="AA57" i="99"/>
  <c r="S57" i="99"/>
  <c r="K57" i="99"/>
  <c r="R57" i="99"/>
  <c r="AB57" i="99"/>
  <c r="AK57" i="99"/>
  <c r="AT57" i="99"/>
  <c r="BC57" i="99"/>
  <c r="M58" i="99"/>
  <c r="V58" i="99"/>
  <c r="AE58" i="99"/>
  <c r="AO58" i="99"/>
  <c r="AX58" i="99"/>
  <c r="O80" i="99"/>
  <c r="AA80" i="99"/>
  <c r="AK80" i="99"/>
  <c r="AY80" i="99"/>
  <c r="L81" i="99"/>
  <c r="Y81" i="99"/>
  <c r="AN81" i="99"/>
  <c r="BB81" i="99"/>
  <c r="AP81" i="99"/>
  <c r="BD81" i="99"/>
  <c r="S80" i="99"/>
  <c r="AC80" i="99"/>
  <c r="AO80" i="99"/>
  <c r="P81" i="99"/>
  <c r="AC81" i="99"/>
  <c r="AQ81" i="99"/>
  <c r="BF81" i="99"/>
  <c r="BB80" i="99"/>
  <c r="AT80" i="99"/>
  <c r="AL80" i="99"/>
  <c r="BF80" i="99"/>
  <c r="AX80" i="99"/>
  <c r="AP80" i="99"/>
  <c r="AH80" i="99"/>
  <c r="Z80" i="99"/>
  <c r="R80" i="99"/>
  <c r="J80" i="99"/>
  <c r="BD80" i="99"/>
  <c r="AV80" i="99"/>
  <c r="AN80" i="99"/>
  <c r="AF80" i="99"/>
  <c r="X80" i="99"/>
  <c r="P80" i="99"/>
  <c r="T80" i="99"/>
  <c r="AD80" i="99"/>
  <c r="AQ80" i="99"/>
  <c r="BC80" i="99"/>
  <c r="Q81" i="99"/>
  <c r="AE81" i="99"/>
  <c r="AS81" i="99"/>
  <c r="M50" i="99"/>
  <c r="U50" i="99"/>
  <c r="AC50" i="99"/>
  <c r="AK50" i="99"/>
  <c r="AS50" i="99"/>
  <c r="Q54" i="99"/>
  <c r="Y54" i="99"/>
  <c r="AG54" i="99"/>
  <c r="AO54" i="99"/>
  <c r="AW54" i="99"/>
  <c r="AX57" i="99"/>
  <c r="BD58" i="99"/>
  <c r="AV58" i="99"/>
  <c r="AN58" i="99"/>
  <c r="AF58" i="99"/>
  <c r="X58" i="99"/>
  <c r="P58" i="99"/>
  <c r="R58" i="99"/>
  <c r="AA58" i="99"/>
  <c r="AJ58" i="99"/>
  <c r="AS58" i="99"/>
  <c r="BB58" i="99"/>
  <c r="K80" i="99"/>
  <c r="U80" i="99"/>
  <c r="AE80" i="99"/>
  <c r="AR80" i="99"/>
  <c r="BE80" i="99"/>
  <c r="R81" i="99"/>
  <c r="AG81" i="99"/>
  <c r="AU81" i="99"/>
  <c r="AH81" i="99"/>
  <c r="AZ81" i="99"/>
  <c r="AR81" i="99"/>
  <c r="AJ81" i="99"/>
  <c r="AB81" i="99"/>
  <c r="BC81" i="99"/>
  <c r="AT81" i="99"/>
  <c r="AK81" i="99"/>
  <c r="AA81" i="99"/>
  <c r="S81" i="99"/>
  <c r="K81" i="99"/>
  <c r="BG81" i="99"/>
  <c r="AX81" i="99"/>
  <c r="AO81" i="99"/>
  <c r="AF81" i="99"/>
  <c r="W81" i="99"/>
  <c r="O81" i="99"/>
  <c r="BE81" i="99"/>
  <c r="AV81" i="99"/>
  <c r="AM81" i="99"/>
  <c r="AD81" i="99"/>
  <c r="U81" i="99"/>
  <c r="M81" i="99"/>
  <c r="V81" i="99"/>
  <c r="AI81" i="99"/>
  <c r="AY81" i="99"/>
  <c r="N80" i="99"/>
  <c r="Y80" i="99"/>
  <c r="AJ80" i="99"/>
  <c r="AW80" i="99"/>
  <c r="J81" i="99"/>
  <c r="X81" i="99"/>
  <c r="AL81" i="99"/>
  <c r="BA81" i="99"/>
  <c r="BB83" i="99"/>
  <c r="AT83" i="99"/>
  <c r="AL83" i="99"/>
  <c r="AD83" i="99"/>
  <c r="V83" i="99"/>
  <c r="N83" i="99"/>
  <c r="R83" i="99"/>
  <c r="AA83" i="99"/>
  <c r="AJ83" i="99"/>
  <c r="AS83" i="99"/>
  <c r="BC83" i="99"/>
  <c r="M84" i="99"/>
  <c r="V84" i="99"/>
  <c r="AE84" i="99"/>
  <c r="AN84" i="99"/>
  <c r="AW84" i="99"/>
  <c r="BF84" i="99"/>
  <c r="Q85" i="99"/>
  <c r="Z85" i="99"/>
  <c r="AI85" i="99"/>
  <c r="AR85" i="99"/>
  <c r="K86" i="99"/>
  <c r="T86" i="99"/>
  <c r="AD86" i="99"/>
  <c r="AM86" i="99"/>
  <c r="AV86" i="99"/>
  <c r="BE86" i="99"/>
  <c r="P87" i="99"/>
  <c r="AA87" i="99"/>
  <c r="AL87" i="99"/>
  <c r="AV87" i="99"/>
  <c r="BG87" i="99"/>
  <c r="BD85" i="99"/>
  <c r="AV85" i="99"/>
  <c r="AN85" i="99"/>
  <c r="AF85" i="99"/>
  <c r="X85" i="99"/>
  <c r="P85" i="99"/>
  <c r="R85" i="99"/>
  <c r="AA85" i="99"/>
  <c r="AJ85" i="99"/>
  <c r="AS85" i="99"/>
  <c r="BB85" i="99"/>
  <c r="Q87" i="99"/>
  <c r="AC87" i="99"/>
  <c r="AM87" i="99"/>
  <c r="AW87" i="99"/>
  <c r="AY119" i="99"/>
  <c r="AQ119" i="99"/>
  <c r="AI119" i="99"/>
  <c r="AA119" i="99"/>
  <c r="S119" i="99"/>
  <c r="K119" i="99"/>
  <c r="AX119" i="99"/>
  <c r="AP119" i="99"/>
  <c r="AH119" i="99"/>
  <c r="AW119" i="99"/>
  <c r="AO119" i="99"/>
  <c r="AV119" i="99"/>
  <c r="AN119" i="99"/>
  <c r="AF119" i="99"/>
  <c r="X119" i="99"/>
  <c r="P119" i="99"/>
  <c r="BC119" i="99"/>
  <c r="AU119" i="99"/>
  <c r="AM119" i="99"/>
  <c r="AE119" i="99"/>
  <c r="W119" i="99"/>
  <c r="O119" i="99"/>
  <c r="BB119" i="99"/>
  <c r="AT119" i="99"/>
  <c r="AL119" i="99"/>
  <c r="AD119" i="99"/>
  <c r="V119" i="99"/>
  <c r="N119" i="99"/>
  <c r="BA119" i="99"/>
  <c r="AS119" i="99"/>
  <c r="AK119" i="99"/>
  <c r="AC119" i="99"/>
  <c r="U119" i="99"/>
  <c r="M119" i="99"/>
  <c r="Z119" i="99"/>
  <c r="Y119" i="99"/>
  <c r="T119" i="99"/>
  <c r="AZ119" i="99"/>
  <c r="R119" i="99"/>
  <c r="AR119" i="99"/>
  <c r="Q119" i="99"/>
  <c r="AJ119" i="99"/>
  <c r="L119" i="99"/>
  <c r="AG119" i="99"/>
  <c r="J119" i="99"/>
  <c r="AB119" i="99"/>
  <c r="O84" i="99"/>
  <c r="X84" i="99"/>
  <c r="AG84" i="99"/>
  <c r="AP84" i="99"/>
  <c r="J85" i="99"/>
  <c r="S85" i="99"/>
  <c r="AB85" i="99"/>
  <c r="AK85" i="99"/>
  <c r="AT85" i="99"/>
  <c r="BC85" i="99"/>
  <c r="N86" i="99"/>
  <c r="W86" i="99"/>
  <c r="AF86" i="99"/>
  <c r="AO86" i="99"/>
  <c r="AX86" i="99"/>
  <c r="S87" i="99"/>
  <c r="AD87" i="99"/>
  <c r="AN87" i="99"/>
  <c r="AZ87" i="99"/>
  <c r="AR87" i="99"/>
  <c r="AJ87" i="99"/>
  <c r="AB87" i="99"/>
  <c r="T87" i="99"/>
  <c r="L87" i="99"/>
  <c r="BF87" i="99"/>
  <c r="AX87" i="99"/>
  <c r="AP87" i="99"/>
  <c r="AH87" i="99"/>
  <c r="Z87" i="99"/>
  <c r="R87" i="99"/>
  <c r="J87" i="99"/>
  <c r="U87" i="99"/>
  <c r="AE87" i="99"/>
  <c r="AO87" i="99"/>
  <c r="BA87" i="99"/>
  <c r="AM85" i="99"/>
  <c r="AW85" i="99"/>
  <c r="BF85" i="99"/>
  <c r="K87" i="99"/>
  <c r="V87" i="99"/>
  <c r="AF87" i="99"/>
  <c r="AQ87" i="99"/>
  <c r="BB87" i="99"/>
  <c r="BG84" i="99"/>
  <c r="AY84" i="99"/>
  <c r="AQ84" i="99"/>
  <c r="AI84" i="99"/>
  <c r="AA84" i="99"/>
  <c r="S84" i="99"/>
  <c r="K84" i="99"/>
  <c r="R84" i="99"/>
  <c r="AB84" i="99"/>
  <c r="AK84" i="99"/>
  <c r="AT84" i="99"/>
  <c r="BC84" i="99"/>
  <c r="M85" i="99"/>
  <c r="V85" i="99"/>
  <c r="AE85" i="99"/>
  <c r="AO85" i="99"/>
  <c r="AX85" i="99"/>
  <c r="BG85" i="99"/>
  <c r="M87" i="99"/>
  <c r="W87" i="99"/>
  <c r="AG87" i="99"/>
  <c r="AS87" i="99"/>
  <c r="BC87" i="99"/>
  <c r="J84" i="99"/>
  <c r="T84" i="99"/>
  <c r="AC84" i="99"/>
  <c r="AL84" i="99"/>
  <c r="AU84" i="99"/>
  <c r="BD84" i="99"/>
  <c r="N85" i="99"/>
  <c r="W85" i="99"/>
  <c r="AG85" i="99"/>
  <c r="AP85" i="99"/>
  <c r="AY85" i="99"/>
  <c r="BA86" i="99"/>
  <c r="AS86" i="99"/>
  <c r="AK86" i="99"/>
  <c r="AC86" i="99"/>
  <c r="U86" i="99"/>
  <c r="M86" i="99"/>
  <c r="R86" i="99"/>
  <c r="AA86" i="99"/>
  <c r="AJ86" i="99"/>
  <c r="AT86" i="99"/>
  <c r="BC86" i="99"/>
  <c r="N87" i="99"/>
  <c r="X87" i="99"/>
  <c r="AI87" i="99"/>
  <c r="AT87" i="99"/>
  <c r="BD87" i="99"/>
  <c r="L84" i="99"/>
  <c r="U84" i="99"/>
  <c r="AD84" i="99"/>
  <c r="AM84" i="99"/>
  <c r="AV84" i="99"/>
  <c r="BE84" i="99"/>
  <c r="O85" i="99"/>
  <c r="Y85" i="99"/>
  <c r="AH85" i="99"/>
  <c r="AQ85" i="99"/>
  <c r="AZ85" i="99"/>
  <c r="O87" i="99"/>
  <c r="Y87" i="99"/>
  <c r="AK87" i="99"/>
  <c r="AU87" i="99"/>
  <c r="BE87" i="99"/>
  <c r="BB118" i="99"/>
  <c r="AT118" i="99"/>
  <c r="AL118" i="99"/>
  <c r="AD118" i="99"/>
  <c r="V118" i="99"/>
  <c r="N118" i="99"/>
  <c r="AY118" i="99"/>
  <c r="AQ118" i="99"/>
  <c r="AI118" i="99"/>
  <c r="AA118" i="99"/>
  <c r="S118" i="99"/>
  <c r="K118" i="99"/>
  <c r="AX118" i="99"/>
  <c r="AP118" i="99"/>
  <c r="AH118" i="99"/>
  <c r="Z118" i="99"/>
  <c r="R118" i="99"/>
  <c r="J118" i="99"/>
  <c r="AW118" i="99"/>
  <c r="AO118" i="99"/>
  <c r="AG118" i="99"/>
  <c r="Y118" i="99"/>
  <c r="Q118" i="99"/>
  <c r="AV118" i="99"/>
  <c r="AN118" i="99"/>
  <c r="AF118" i="99"/>
  <c r="X118" i="99"/>
  <c r="P118" i="99"/>
  <c r="BF119" i="99"/>
  <c r="BD121" i="99"/>
  <c r="O118" i="99"/>
  <c r="AK118" i="99"/>
  <c r="AG120" i="99"/>
  <c r="AT121" i="99"/>
  <c r="Q82" i="99"/>
  <c r="Y82" i="99"/>
  <c r="AG82" i="99"/>
  <c r="AO82" i="99"/>
  <c r="AW82" i="99"/>
  <c r="O88" i="99"/>
  <c r="W88" i="99"/>
  <c r="AE88" i="99"/>
  <c r="AM88" i="99"/>
  <c r="AU88" i="99"/>
  <c r="BC88" i="99"/>
  <c r="BD118" i="99"/>
  <c r="BG119" i="99"/>
  <c r="BE121" i="99"/>
  <c r="T118" i="99"/>
  <c r="AM118" i="99"/>
  <c r="AO120" i="99"/>
  <c r="BB121" i="99"/>
  <c r="BE118" i="99"/>
  <c r="BF121" i="99"/>
  <c r="BD106" i="99"/>
  <c r="U118" i="99"/>
  <c r="AR118" i="99"/>
  <c r="Q88" i="99"/>
  <c r="Y88" i="99"/>
  <c r="AG88" i="99"/>
  <c r="AO88" i="99"/>
  <c r="AW88" i="99"/>
  <c r="BF106" i="99"/>
  <c r="BF118" i="99"/>
  <c r="BD120" i="99"/>
  <c r="BG121" i="99"/>
  <c r="BE106" i="99"/>
  <c r="W118" i="99"/>
  <c r="AS118" i="99"/>
  <c r="BG118" i="99"/>
  <c r="BG106" i="99"/>
  <c r="AB118" i="99"/>
  <c r="AU118" i="99"/>
  <c r="N121" i="99"/>
  <c r="AC118" i="99"/>
  <c r="AZ118" i="99"/>
  <c r="AV120" i="99"/>
  <c r="AN120" i="99"/>
  <c r="AF120" i="99"/>
  <c r="X120" i="99"/>
  <c r="P120" i="99"/>
  <c r="BC120" i="99"/>
  <c r="AU120" i="99"/>
  <c r="AM120" i="99"/>
  <c r="AE120" i="99"/>
  <c r="W120" i="99"/>
  <c r="O120" i="99"/>
  <c r="BB120" i="99"/>
  <c r="AT120" i="99"/>
  <c r="AL120" i="99"/>
  <c r="AD120" i="99"/>
  <c r="V120" i="99"/>
  <c r="N120" i="99"/>
  <c r="BA120" i="99"/>
  <c r="AS120" i="99"/>
  <c r="AK120" i="99"/>
  <c r="AC120" i="99"/>
  <c r="U120" i="99"/>
  <c r="M120" i="99"/>
  <c r="AZ120" i="99"/>
  <c r="AR120" i="99"/>
  <c r="AJ120" i="99"/>
  <c r="AB120" i="99"/>
  <c r="T120" i="99"/>
  <c r="L120" i="99"/>
  <c r="AY120" i="99"/>
  <c r="AQ120" i="99"/>
  <c r="AI120" i="99"/>
  <c r="AA120" i="99"/>
  <c r="S120" i="99"/>
  <c r="K120" i="99"/>
  <c r="AX120" i="99"/>
  <c r="AP120" i="99"/>
  <c r="AH120" i="99"/>
  <c r="Z120" i="99"/>
  <c r="R120" i="99"/>
  <c r="J120" i="99"/>
  <c r="V121" i="99"/>
  <c r="BD119" i="99"/>
  <c r="BG120" i="99"/>
  <c r="L118" i="99"/>
  <c r="AE118" i="99"/>
  <c r="BA118" i="99"/>
  <c r="Q120" i="99"/>
  <c r="BE119" i="99"/>
  <c r="BA121" i="99"/>
  <c r="AS121" i="99"/>
  <c r="AK121" i="99"/>
  <c r="AC121" i="99"/>
  <c r="U121" i="99"/>
  <c r="M121" i="99"/>
  <c r="AZ121" i="99"/>
  <c r="AR121" i="99"/>
  <c r="AJ121" i="99"/>
  <c r="AB121" i="99"/>
  <c r="T121" i="99"/>
  <c r="L121" i="99"/>
  <c r="AY121" i="99"/>
  <c r="AQ121" i="99"/>
  <c r="AI121" i="99"/>
  <c r="AA121" i="99"/>
  <c r="S121" i="99"/>
  <c r="K121" i="99"/>
  <c r="AX121" i="99"/>
  <c r="AP121" i="99"/>
  <c r="AH121" i="99"/>
  <c r="Z121" i="99"/>
  <c r="R121" i="99"/>
  <c r="J121" i="99"/>
  <c r="AW121" i="99"/>
  <c r="AO121" i="99"/>
  <c r="AG121" i="99"/>
  <c r="Y121" i="99"/>
  <c r="Q121" i="99"/>
  <c r="AV121" i="99"/>
  <c r="AN121" i="99"/>
  <c r="AF121" i="99"/>
  <c r="X121" i="99"/>
  <c r="P121" i="99"/>
  <c r="BC121" i="99"/>
  <c r="AU121" i="99"/>
  <c r="AM121" i="99"/>
  <c r="AE121" i="99"/>
  <c r="W121" i="99"/>
  <c r="O121" i="99"/>
  <c r="M118" i="99"/>
  <c r="AJ118" i="99"/>
  <c r="BC118" i="99"/>
  <c r="Y120" i="99"/>
  <c r="AL121" i="99"/>
  <c r="AM60" i="99" l="1"/>
  <c r="U60" i="99"/>
  <c r="O60" i="99"/>
  <c r="S60" i="99"/>
  <c r="AE16" i="99"/>
  <c r="AE6" i="99"/>
  <c r="AU16" i="99"/>
  <c r="AU6" i="99"/>
  <c r="AC16" i="99"/>
  <c r="AC6" i="99"/>
  <c r="J60" i="99"/>
  <c r="AC60" i="99"/>
  <c r="AC26" i="99" s="1"/>
  <c r="W60" i="99"/>
  <c r="Z60" i="99"/>
  <c r="AI60" i="99"/>
  <c r="L60" i="99"/>
  <c r="L26" i="99" s="1"/>
  <c r="AH60" i="99"/>
  <c r="BA60" i="99"/>
  <c r="AL60" i="99"/>
  <c r="AL26" i="99" s="1"/>
  <c r="AX60" i="99"/>
  <c r="AE60" i="99"/>
  <c r="AE26" i="99" s="1"/>
  <c r="AQ60" i="99"/>
  <c r="AZ60" i="99"/>
  <c r="BF60" i="99"/>
  <c r="BF26" i="99" s="1"/>
  <c r="AP60" i="99"/>
  <c r="AV60" i="99"/>
  <c r="AV26" i="99" s="1"/>
  <c r="BB60" i="99"/>
  <c r="BB26" i="99" s="1"/>
  <c r="K60" i="99"/>
  <c r="AG60" i="99"/>
  <c r="AG26" i="99" s="1"/>
  <c r="BC60" i="99"/>
  <c r="AO89" i="99"/>
  <c r="AO27" i="99" s="1"/>
  <c r="AK60" i="99"/>
  <c r="AA60" i="99"/>
  <c r="AR60" i="99"/>
  <c r="AR26" i="99" s="1"/>
  <c r="BG60" i="99"/>
  <c r="T60" i="99"/>
  <c r="T26" i="99" s="1"/>
  <c r="AU60" i="99"/>
  <c r="AY60" i="99"/>
  <c r="V60" i="99"/>
  <c r="V26" i="99" s="1"/>
  <c r="AB60" i="99"/>
  <c r="AB26" i="99" s="1"/>
  <c r="AN60" i="99"/>
  <c r="AN26" i="99" s="1"/>
  <c r="AF60" i="99"/>
  <c r="AF26" i="99" s="1"/>
  <c r="AJ60" i="99"/>
  <c r="AJ26" i="99" s="1"/>
  <c r="R60" i="99"/>
  <c r="P60" i="99"/>
  <c r="P26" i="99" s="1"/>
  <c r="Y106" i="99"/>
  <c r="M60" i="99"/>
  <c r="BE60" i="99"/>
  <c r="BE26" i="99" s="1"/>
  <c r="T89" i="99"/>
  <c r="T27" i="99" s="1"/>
  <c r="AZ89" i="99"/>
  <c r="J89" i="99"/>
  <c r="AD60" i="99"/>
  <c r="AD26" i="99" s="1"/>
  <c r="AT89" i="99"/>
  <c r="AT27" i="99" s="1"/>
  <c r="W89" i="99"/>
  <c r="AQ89" i="99"/>
  <c r="BA89" i="99"/>
  <c r="V89" i="99"/>
  <c r="V27" i="99" s="1"/>
  <c r="BG8" i="99"/>
  <c r="AP6" i="99"/>
  <c r="AW60" i="99"/>
  <c r="AW26" i="99" s="1"/>
  <c r="AJ89" i="99"/>
  <c r="AJ27" i="99" s="1"/>
  <c r="BD89" i="99"/>
  <c r="BD27" i="99" s="1"/>
  <c r="AG89" i="99"/>
  <c r="AG27" i="99" s="1"/>
  <c r="AY89" i="99"/>
  <c r="AY8" i="99"/>
  <c r="AY16" i="99" s="1"/>
  <c r="AY6" i="99"/>
  <c r="J21" i="99"/>
  <c r="J22" i="99"/>
  <c r="M6" i="99"/>
  <c r="AO60" i="99"/>
  <c r="AO26" i="99" s="1"/>
  <c r="Q89" i="99"/>
  <c r="Q27" i="99" s="1"/>
  <c r="BD60" i="99"/>
  <c r="BD26" i="99" s="1"/>
  <c r="AT60" i="99"/>
  <c r="AT26" i="99" s="1"/>
  <c r="BF89" i="99"/>
  <c r="BF27" i="99" s="1"/>
  <c r="AR89" i="99"/>
  <c r="AR27" i="99" s="1"/>
  <c r="BG89" i="99"/>
  <c r="AQ8" i="99"/>
  <c r="R6" i="99"/>
  <c r="AW89" i="99"/>
  <c r="AW27" i="99" s="1"/>
  <c r="AP89" i="99"/>
  <c r="R89" i="99"/>
  <c r="BC89" i="99"/>
  <c r="M89" i="99"/>
  <c r="AI8" i="99"/>
  <c r="BC8" i="99"/>
  <c r="U6" i="99"/>
  <c r="AK6" i="99"/>
  <c r="AS60" i="99"/>
  <c r="Y60" i="99"/>
  <c r="Y26" i="99" s="1"/>
  <c r="AF89" i="99"/>
  <c r="AF27" i="99" s="1"/>
  <c r="Z89" i="99"/>
  <c r="AD89" i="99"/>
  <c r="AD27" i="99" s="1"/>
  <c r="K89" i="99"/>
  <c r="U89" i="99"/>
  <c r="Y89" i="99"/>
  <c r="Y27" i="99" s="1"/>
  <c r="AA8" i="99"/>
  <c r="AM8" i="99"/>
  <c r="AM16" i="99" s="1"/>
  <c r="J6" i="99"/>
  <c r="Z6" i="99"/>
  <c r="Q60" i="99"/>
  <c r="Q26" i="99" s="1"/>
  <c r="X60" i="99"/>
  <c r="X26" i="99" s="1"/>
  <c r="P89" i="99"/>
  <c r="P27" i="99" s="1"/>
  <c r="AV89" i="99"/>
  <c r="AV27" i="99" s="1"/>
  <c r="N89" i="99"/>
  <c r="N27" i="99" s="1"/>
  <c r="AN89" i="99"/>
  <c r="AN27" i="99" s="1"/>
  <c r="S89" i="99"/>
  <c r="AC89" i="99"/>
  <c r="S8" i="99"/>
  <c r="W8" i="99"/>
  <c r="J20" i="99"/>
  <c r="AZ6" i="99"/>
  <c r="AS6" i="99"/>
  <c r="BB89" i="99"/>
  <c r="BB27" i="99" s="1"/>
  <c r="AE89" i="99"/>
  <c r="AU89" i="99"/>
  <c r="N60" i="99"/>
  <c r="N26" i="99" s="1"/>
  <c r="X89" i="99"/>
  <c r="X27" i="99" s="1"/>
  <c r="AX89" i="99"/>
  <c r="AA89" i="99"/>
  <c r="AK89" i="99"/>
  <c r="BE89" i="99"/>
  <c r="BE27" i="99" s="1"/>
  <c r="K8" i="99"/>
  <c r="O8" i="99"/>
  <c r="AX6" i="99"/>
  <c r="AH6" i="99"/>
  <c r="AL89" i="99"/>
  <c r="AL27" i="99" s="1"/>
  <c r="O89" i="99"/>
  <c r="AB89" i="99"/>
  <c r="AB27" i="99" s="1"/>
  <c r="AH89" i="99"/>
  <c r="AH27" i="99" s="1"/>
  <c r="L89" i="99"/>
  <c r="L27" i="99" s="1"/>
  <c r="AI89" i="99"/>
  <c r="AS89" i="99"/>
  <c r="AM89" i="99"/>
  <c r="BA6" i="99"/>
  <c r="AY26" i="99" l="1"/>
  <c r="J26" i="99"/>
  <c r="Z26" i="99"/>
  <c r="AX26" i="99"/>
  <c r="U26" i="99"/>
  <c r="AH26" i="99"/>
  <c r="BA26" i="99"/>
  <c r="AK26" i="99"/>
  <c r="AU26" i="99"/>
  <c r="U27" i="99"/>
  <c r="W16" i="99"/>
  <c r="W6" i="99"/>
  <c r="AY27" i="99"/>
  <c r="M27" i="99"/>
  <c r="AC27" i="99"/>
  <c r="AE27" i="99"/>
  <c r="AU27" i="99"/>
  <c r="BG16" i="99"/>
  <c r="BG6" i="99"/>
  <c r="AI16" i="99"/>
  <c r="AI6" i="99"/>
  <c r="S16" i="99"/>
  <c r="S6" i="99"/>
  <c r="M26" i="99"/>
  <c r="J27" i="99"/>
  <c r="AP27" i="99"/>
  <c r="AS26" i="99"/>
  <c r="AQ16" i="99"/>
  <c r="AQ6" i="99"/>
  <c r="BC16" i="99"/>
  <c r="BC6" i="99"/>
  <c r="AA16" i="99"/>
  <c r="AA6" i="99"/>
  <c r="O16" i="99"/>
  <c r="O6" i="99"/>
  <c r="AP26" i="99"/>
  <c r="R26" i="99"/>
  <c r="Z106" i="99"/>
  <c r="R27" i="99"/>
  <c r="AX27" i="99"/>
  <c r="J23" i="99"/>
  <c r="AM6" i="99"/>
  <c r="AM26" i="99" s="1"/>
  <c r="Z27" i="99"/>
  <c r="BA27" i="99"/>
  <c r="AZ26" i="99"/>
  <c r="K16" i="99"/>
  <c r="K11" i="99"/>
  <c r="AS27" i="99"/>
  <c r="K6" i="99"/>
  <c r="K26" i="99" s="1"/>
  <c r="AK27" i="99"/>
  <c r="K27" i="99"/>
  <c r="AZ27" i="99"/>
  <c r="W26" i="99" l="1"/>
  <c r="W27" i="99"/>
  <c r="AI27" i="99"/>
  <c r="AI26" i="99"/>
  <c r="BG26" i="99"/>
  <c r="BG27" i="99"/>
  <c r="S26" i="99"/>
  <c r="S27" i="99"/>
  <c r="BC26" i="99"/>
  <c r="BC27" i="99"/>
  <c r="AA27" i="99"/>
  <c r="AA26" i="99"/>
  <c r="AQ27" i="99"/>
  <c r="AQ26" i="99"/>
  <c r="O27" i="99"/>
  <c r="O26" i="99"/>
  <c r="AA106" i="99"/>
  <c r="AM27" i="99"/>
  <c r="L12" i="99"/>
  <c r="L11" i="99"/>
  <c r="H26" i="99"/>
  <c r="H27" i="99" l="1"/>
  <c r="AB106" i="99"/>
  <c r="M11" i="99"/>
  <c r="M12" i="99"/>
  <c r="AC106" i="99" l="1"/>
  <c r="N11" i="99"/>
  <c r="N12" i="99"/>
  <c r="AD106" i="99" l="1"/>
  <c r="O11" i="99"/>
  <c r="O12" i="99"/>
  <c r="AE106" i="99" l="1"/>
  <c r="P11" i="99"/>
  <c r="P12" i="99"/>
  <c r="AF106" i="99" l="1"/>
  <c r="Q11" i="99"/>
  <c r="Q12" i="99"/>
  <c r="R11" i="99" l="1"/>
  <c r="R12" i="99"/>
  <c r="S11" i="99" l="1"/>
  <c r="S12" i="99"/>
  <c r="T11" i="99" l="1"/>
  <c r="T12" i="99"/>
  <c r="U11" i="99" l="1"/>
  <c r="U12" i="99"/>
  <c r="V11" i="99" l="1"/>
  <c r="V12" i="99"/>
  <c r="W11" i="99" l="1"/>
  <c r="W12" i="99"/>
  <c r="X12" i="99" l="1"/>
  <c r="X11" i="99"/>
  <c r="Y11" i="99" l="1"/>
  <c r="Y12" i="99"/>
  <c r="Z11" i="99" l="1"/>
  <c r="Z12" i="99"/>
  <c r="AA11" i="99" l="1"/>
  <c r="AA12" i="99"/>
  <c r="AB11" i="99" l="1"/>
  <c r="AB12" i="99"/>
  <c r="AC11" i="99" l="1"/>
  <c r="AC12" i="99"/>
  <c r="AD11" i="99" l="1"/>
  <c r="AD12" i="99"/>
  <c r="AE11" i="99" l="1"/>
  <c r="AE12" i="99"/>
  <c r="AF12" i="99" l="1"/>
  <c r="AF11" i="99"/>
  <c r="AG11" i="99" l="1"/>
  <c r="AG12" i="99"/>
  <c r="AH11" i="99" l="1"/>
  <c r="AH12" i="99"/>
  <c r="AI11" i="99" l="1"/>
  <c r="AI12" i="99"/>
  <c r="AJ11" i="99" l="1"/>
  <c r="AJ12" i="99"/>
  <c r="AK11" i="99" l="1"/>
  <c r="AK12" i="99"/>
  <c r="AL11" i="99" l="1"/>
  <c r="AL12" i="99"/>
  <c r="AM11" i="99" l="1"/>
  <c r="AM12" i="99"/>
  <c r="AN11" i="99" l="1"/>
  <c r="AN12" i="99"/>
  <c r="AO11" i="99" l="1"/>
  <c r="AO12" i="99"/>
  <c r="AP11" i="99" l="1"/>
  <c r="AP12" i="99"/>
  <c r="AQ11" i="99" l="1"/>
  <c r="AQ12" i="99"/>
  <c r="AR12" i="99" l="1"/>
  <c r="AR11" i="99"/>
  <c r="AS11" i="99" l="1"/>
  <c r="AS12" i="99"/>
  <c r="AT11" i="99" l="1"/>
  <c r="AT12" i="99"/>
  <c r="AU11" i="99" l="1"/>
  <c r="AU12" i="99"/>
  <c r="AV11" i="99" l="1"/>
  <c r="AV12" i="99"/>
  <c r="AW11" i="99" l="1"/>
  <c r="AW12" i="99"/>
  <c r="AX11" i="99" l="1"/>
  <c r="AX12" i="99"/>
  <c r="AY11" i="99" l="1"/>
  <c r="AY12" i="99"/>
  <c r="AZ11" i="99" l="1"/>
  <c r="AZ12" i="99"/>
  <c r="BA11" i="99" l="1"/>
  <c r="BA12" i="99"/>
  <c r="BB11" i="99" l="1"/>
  <c r="BB12" i="99"/>
  <c r="BC11" i="99" l="1"/>
  <c r="BC12" i="99"/>
  <c r="BD12" i="99" l="1"/>
  <c r="BD11" i="99"/>
  <c r="BE11" i="99" l="1"/>
  <c r="BE12" i="99"/>
  <c r="BF11" i="99" l="1"/>
  <c r="BF12" i="99"/>
  <c r="BG11" i="99" l="1"/>
  <c r="BG12" i="99"/>
  <c r="K32" i="13" l="1"/>
  <c r="K13" i="99" l="1"/>
  <c r="L32" i="13"/>
  <c r="G36" i="96"/>
  <c r="G65" i="96" s="1"/>
  <c r="G36" i="97"/>
  <c r="G65" i="97" s="1"/>
  <c r="F110" i="97"/>
  <c r="BC106" i="97"/>
  <c r="BB106" i="97"/>
  <c r="BA106" i="97"/>
  <c r="AZ106" i="97"/>
  <c r="AY106" i="97"/>
  <c r="AX106" i="97"/>
  <c r="AW106" i="97"/>
  <c r="AV106" i="97"/>
  <c r="AU106" i="97"/>
  <c r="AT106" i="97"/>
  <c r="AS106" i="97"/>
  <c r="AR106" i="97"/>
  <c r="AQ106" i="97"/>
  <c r="AP106" i="97"/>
  <c r="AO106" i="97"/>
  <c r="AN106" i="97"/>
  <c r="AM106" i="97"/>
  <c r="AL106" i="97"/>
  <c r="AK106" i="97"/>
  <c r="AJ106" i="97"/>
  <c r="AI106" i="97"/>
  <c r="AH106" i="97"/>
  <c r="AG106" i="97"/>
  <c r="Y106" i="97"/>
  <c r="X106" i="97"/>
  <c r="W106" i="97"/>
  <c r="V106" i="97"/>
  <c r="U106" i="97"/>
  <c r="T106" i="97"/>
  <c r="S106" i="97"/>
  <c r="R106" i="97"/>
  <c r="Q106" i="97"/>
  <c r="P106" i="97"/>
  <c r="O106" i="97"/>
  <c r="N106" i="97"/>
  <c r="M106" i="97"/>
  <c r="L106" i="97"/>
  <c r="K106" i="97"/>
  <c r="J106" i="97"/>
  <c r="H121" i="97"/>
  <c r="H120" i="97"/>
  <c r="H119" i="97"/>
  <c r="H88" i="97"/>
  <c r="BB88" i="97" s="1"/>
  <c r="H87" i="97"/>
  <c r="H86" i="97"/>
  <c r="H85" i="97"/>
  <c r="H84" i="97"/>
  <c r="H83" i="97"/>
  <c r="BA82" i="97"/>
  <c r="AQ82" i="97"/>
  <c r="AF82" i="97"/>
  <c r="U82" i="97"/>
  <c r="K82" i="97"/>
  <c r="BB82" i="97"/>
  <c r="BE81" i="97"/>
  <c r="BB80" i="97"/>
  <c r="BE79" i="97"/>
  <c r="BG75" i="97"/>
  <c r="BF75" i="97"/>
  <c r="BE75" i="97"/>
  <c r="BD75" i="97"/>
  <c r="BC75" i="97"/>
  <c r="BB75" i="97"/>
  <c r="BA75" i="97"/>
  <c r="AZ75" i="97"/>
  <c r="AY75" i="97"/>
  <c r="AX75" i="97"/>
  <c r="AW75" i="97"/>
  <c r="AV75" i="97"/>
  <c r="AU75" i="97"/>
  <c r="AT75" i="97"/>
  <c r="AS75" i="97"/>
  <c r="AR75" i="97"/>
  <c r="AQ75" i="97"/>
  <c r="AP75" i="97"/>
  <c r="AO75" i="97"/>
  <c r="AN75" i="97"/>
  <c r="AM75" i="97"/>
  <c r="AL75" i="97"/>
  <c r="AK75" i="97"/>
  <c r="AJ75" i="97"/>
  <c r="AI75" i="97"/>
  <c r="AH75" i="97"/>
  <c r="AG75" i="97"/>
  <c r="F79" i="97"/>
  <c r="H59" i="97"/>
  <c r="H58" i="97"/>
  <c r="H57" i="97"/>
  <c r="H56" i="97"/>
  <c r="H55" i="97"/>
  <c r="H54" i="97"/>
  <c r="BE53" i="97"/>
  <c r="BG52" i="97"/>
  <c r="AY52" i="97"/>
  <c r="AQ52" i="97"/>
  <c r="AI52" i="97"/>
  <c r="AA52" i="97"/>
  <c r="S52" i="97"/>
  <c r="K52" i="97"/>
  <c r="AZ52" i="97"/>
  <c r="BC51" i="97"/>
  <c r="BF50" i="97"/>
  <c r="F50" i="97"/>
  <c r="BG46" i="97"/>
  <c r="BF46" i="97"/>
  <c r="BE46" i="97"/>
  <c r="BD46" i="97"/>
  <c r="BC46" i="97"/>
  <c r="BB46" i="97"/>
  <c r="BA46" i="97"/>
  <c r="AZ46" i="97"/>
  <c r="AY46" i="97"/>
  <c r="AX46" i="97"/>
  <c r="AW46" i="97"/>
  <c r="AV46" i="97"/>
  <c r="AU46" i="97"/>
  <c r="AT46" i="97"/>
  <c r="AS46" i="97"/>
  <c r="AR46" i="97"/>
  <c r="AQ46" i="97"/>
  <c r="AP46" i="97"/>
  <c r="AO46" i="97"/>
  <c r="AN46" i="97"/>
  <c r="AM46" i="97"/>
  <c r="AL46" i="97"/>
  <c r="AK46" i="97"/>
  <c r="AJ46" i="97"/>
  <c r="AI46" i="97"/>
  <c r="AH46" i="97"/>
  <c r="AG46" i="97"/>
  <c r="AF46" i="97"/>
  <c r="AE46" i="97"/>
  <c r="AD46" i="97"/>
  <c r="AC46" i="97"/>
  <c r="AB46" i="97"/>
  <c r="AA46" i="97"/>
  <c r="Z46" i="97"/>
  <c r="Y46" i="97"/>
  <c r="X46" i="97"/>
  <c r="W46" i="97"/>
  <c r="V46" i="97"/>
  <c r="U46" i="97"/>
  <c r="T46" i="97"/>
  <c r="S46" i="97"/>
  <c r="R46" i="97"/>
  <c r="Q46" i="97"/>
  <c r="P46" i="97"/>
  <c r="BG9" i="97"/>
  <c r="BF9" i="97"/>
  <c r="BE9" i="97"/>
  <c r="BD9" i="97"/>
  <c r="BD17" i="97" s="1"/>
  <c r="BC9" i="97"/>
  <c r="BC17" i="97" s="1"/>
  <c r="BB9" i="97"/>
  <c r="BA9" i="97"/>
  <c r="AZ9" i="97"/>
  <c r="AY9" i="97"/>
  <c r="AX9" i="97"/>
  <c r="AW9" i="97"/>
  <c r="AV9" i="97"/>
  <c r="AV17" i="97" s="1"/>
  <c r="AU9" i="97"/>
  <c r="AU17" i="97" s="1"/>
  <c r="AT9" i="97"/>
  <c r="AS9" i="97"/>
  <c r="AR9" i="97"/>
  <c r="AQ9" i="97"/>
  <c r="AP9" i="97"/>
  <c r="AO9" i="97"/>
  <c r="AN9" i="97"/>
  <c r="AN17" i="97" s="1"/>
  <c r="AM9" i="97"/>
  <c r="AM17" i="97" s="1"/>
  <c r="AL9" i="97"/>
  <c r="AK9" i="97"/>
  <c r="AJ9" i="97"/>
  <c r="AI9" i="97"/>
  <c r="AH9" i="97"/>
  <c r="AG9" i="97"/>
  <c r="AF9" i="97"/>
  <c r="AF17" i="97" s="1"/>
  <c r="AE9" i="97"/>
  <c r="AE17" i="97" s="1"/>
  <c r="AD9" i="97"/>
  <c r="AC9" i="97"/>
  <c r="AB9" i="97"/>
  <c r="AA9" i="97"/>
  <c r="Z9" i="97"/>
  <c r="Y9" i="97"/>
  <c r="X9" i="97"/>
  <c r="X17" i="97" s="1"/>
  <c r="W9" i="97"/>
  <c r="W17" i="97" s="1"/>
  <c r="V9" i="97"/>
  <c r="U9" i="97"/>
  <c r="T9" i="97"/>
  <c r="S9" i="97"/>
  <c r="R9" i="97"/>
  <c r="Q9" i="97"/>
  <c r="P9" i="97"/>
  <c r="P17" i="97" s="1"/>
  <c r="O9" i="97"/>
  <c r="O17" i="97" s="1"/>
  <c r="N9" i="97"/>
  <c r="M9" i="97"/>
  <c r="L9" i="97"/>
  <c r="L13" i="97" s="1"/>
  <c r="K9" i="97"/>
  <c r="K13" i="97" s="1"/>
  <c r="J9" i="97"/>
  <c r="J13" i="97" s="1"/>
  <c r="B9" i="97"/>
  <c r="BG7" i="97"/>
  <c r="BG8" i="97" s="1"/>
  <c r="BF7" i="97"/>
  <c r="BF8" i="97" s="1"/>
  <c r="BE7" i="97"/>
  <c r="BE8" i="97" s="1"/>
  <c r="BD7" i="97"/>
  <c r="BD8" i="97" s="1"/>
  <c r="BC7" i="97"/>
  <c r="BC8" i="97" s="1"/>
  <c r="BB7" i="97"/>
  <c r="BB8" i="97" s="1"/>
  <c r="BA7" i="97"/>
  <c r="BA8" i="97" s="1"/>
  <c r="AZ7" i="97"/>
  <c r="AZ8" i="97" s="1"/>
  <c r="AY7" i="97"/>
  <c r="AY8" i="97" s="1"/>
  <c r="AX7" i="97"/>
  <c r="AX8" i="97" s="1"/>
  <c r="AW7" i="97"/>
  <c r="AW8" i="97" s="1"/>
  <c r="AV7" i="97"/>
  <c r="AV8" i="97" s="1"/>
  <c r="AU7" i="97"/>
  <c r="AU8" i="97" s="1"/>
  <c r="AT7" i="97"/>
  <c r="AT8" i="97" s="1"/>
  <c r="AS7" i="97"/>
  <c r="AS8" i="97" s="1"/>
  <c r="AR7" i="97"/>
  <c r="AR8" i="97" s="1"/>
  <c r="AQ7" i="97"/>
  <c r="AQ8" i="97" s="1"/>
  <c r="AP7" i="97"/>
  <c r="AP8" i="97" s="1"/>
  <c r="AO7" i="97"/>
  <c r="AO8" i="97" s="1"/>
  <c r="AN7" i="97"/>
  <c r="AN8" i="97" s="1"/>
  <c r="AM7" i="97"/>
  <c r="AM8" i="97" s="1"/>
  <c r="AL7" i="97"/>
  <c r="AL8" i="97" s="1"/>
  <c r="AK7" i="97"/>
  <c r="AK8" i="97" s="1"/>
  <c r="AJ7" i="97"/>
  <c r="AJ8" i="97" s="1"/>
  <c r="AI7" i="97"/>
  <c r="AI8" i="97" s="1"/>
  <c r="AH7" i="97"/>
  <c r="AH8" i="97" s="1"/>
  <c r="AG7" i="97"/>
  <c r="AG8" i="97" s="1"/>
  <c r="AF7" i="97"/>
  <c r="AF8" i="97" s="1"/>
  <c r="AE7" i="97"/>
  <c r="AE8" i="97" s="1"/>
  <c r="AD7" i="97"/>
  <c r="AD8" i="97" s="1"/>
  <c r="AC7" i="97"/>
  <c r="AC8" i="97" s="1"/>
  <c r="AB7" i="97"/>
  <c r="AB8" i="97" s="1"/>
  <c r="AA7" i="97"/>
  <c r="AA8" i="97" s="1"/>
  <c r="Z7" i="97"/>
  <c r="Z8" i="97" s="1"/>
  <c r="Y7" i="97"/>
  <c r="Y8" i="97" s="1"/>
  <c r="X7" i="97"/>
  <c r="X8" i="97" s="1"/>
  <c r="W7" i="97"/>
  <c r="W8" i="97" s="1"/>
  <c r="V7" i="97"/>
  <c r="V8" i="97" s="1"/>
  <c r="U7" i="97"/>
  <c r="U8" i="97" s="1"/>
  <c r="T7" i="97"/>
  <c r="T8" i="97" s="1"/>
  <c r="S7" i="97"/>
  <c r="S8" i="97" s="1"/>
  <c r="R7" i="97"/>
  <c r="R8" i="97" s="1"/>
  <c r="Q7" i="97"/>
  <c r="Q8" i="97" s="1"/>
  <c r="P7" i="97"/>
  <c r="P8" i="97" s="1"/>
  <c r="O7" i="97"/>
  <c r="O8" i="97" s="1"/>
  <c r="N7" i="97"/>
  <c r="N8" i="97" s="1"/>
  <c r="M7" i="97"/>
  <c r="M8" i="97" s="1"/>
  <c r="L7" i="97"/>
  <c r="L8" i="97" s="1"/>
  <c r="K7" i="97"/>
  <c r="K8" i="97" s="1"/>
  <c r="J7" i="97"/>
  <c r="J8" i="97" s="1"/>
  <c r="B4" i="97"/>
  <c r="B3" i="97"/>
  <c r="B2" i="97"/>
  <c r="F110" i="96"/>
  <c r="BC106" i="96"/>
  <c r="BB106" i="96"/>
  <c r="BA106" i="96"/>
  <c r="AZ106" i="96"/>
  <c r="AY106" i="96"/>
  <c r="AX106" i="96"/>
  <c r="AW106" i="96"/>
  <c r="AV106" i="96"/>
  <c r="AU106" i="96"/>
  <c r="AT106" i="96"/>
  <c r="AS106" i="96"/>
  <c r="AR106" i="96"/>
  <c r="AQ106" i="96"/>
  <c r="AP106" i="96"/>
  <c r="AO106" i="96"/>
  <c r="AN106" i="96"/>
  <c r="AM106" i="96"/>
  <c r="AL106" i="96"/>
  <c r="AK106" i="96"/>
  <c r="AJ106" i="96"/>
  <c r="AI106" i="96"/>
  <c r="AH106" i="96"/>
  <c r="AG106" i="96"/>
  <c r="Y106" i="96"/>
  <c r="X106" i="96"/>
  <c r="W106" i="96"/>
  <c r="V106" i="96"/>
  <c r="U106" i="96"/>
  <c r="T106" i="96"/>
  <c r="S106" i="96"/>
  <c r="R106" i="96"/>
  <c r="Q106" i="96"/>
  <c r="P106" i="96"/>
  <c r="O106" i="96"/>
  <c r="N106" i="96"/>
  <c r="M106" i="96"/>
  <c r="L106" i="96"/>
  <c r="K106" i="96"/>
  <c r="J106" i="96"/>
  <c r="H121" i="96"/>
  <c r="H120" i="96"/>
  <c r="H119" i="96"/>
  <c r="BG106" i="96"/>
  <c r="BF106" i="96"/>
  <c r="Z106" i="96"/>
  <c r="H88" i="96"/>
  <c r="H87" i="96"/>
  <c r="H86" i="96"/>
  <c r="H85" i="96"/>
  <c r="H84" i="96"/>
  <c r="H83" i="96"/>
  <c r="AW83" i="96" s="1"/>
  <c r="BB82" i="96"/>
  <c r="BE81" i="96"/>
  <c r="AZ80" i="96"/>
  <c r="BC79" i="96"/>
  <c r="BG75" i="96"/>
  <c r="BF75" i="96"/>
  <c r="BE75" i="96"/>
  <c r="BD75" i="96"/>
  <c r="BC75" i="96"/>
  <c r="BB75" i="96"/>
  <c r="BA75" i="96"/>
  <c r="AZ75" i="96"/>
  <c r="AY75" i="96"/>
  <c r="AX75" i="96"/>
  <c r="AW75" i="96"/>
  <c r="AV75" i="96"/>
  <c r="AU75" i="96"/>
  <c r="AT75" i="96"/>
  <c r="AS75" i="96"/>
  <c r="AR75" i="96"/>
  <c r="AQ75" i="96"/>
  <c r="AP75" i="96"/>
  <c r="AO75" i="96"/>
  <c r="AN75" i="96"/>
  <c r="AM75" i="96"/>
  <c r="AL75" i="96"/>
  <c r="AK75" i="96"/>
  <c r="AJ75" i="96"/>
  <c r="AI75" i="96"/>
  <c r="AH75" i="96"/>
  <c r="AG75" i="96"/>
  <c r="F79" i="96"/>
  <c r="H59" i="96"/>
  <c r="H58" i="96"/>
  <c r="H57" i="96"/>
  <c r="H56" i="96"/>
  <c r="H55" i="96"/>
  <c r="H54" i="96"/>
  <c r="BA53" i="96"/>
  <c r="BE52" i="96"/>
  <c r="BG51" i="96"/>
  <c r="BB50" i="96"/>
  <c r="F50" i="96"/>
  <c r="BG46" i="96"/>
  <c r="BF46" i="96"/>
  <c r="BE46" i="96"/>
  <c r="BD46" i="96"/>
  <c r="BC46" i="96"/>
  <c r="BB46" i="96"/>
  <c r="BA46" i="96"/>
  <c r="AZ46" i="96"/>
  <c r="AY46" i="96"/>
  <c r="AX46" i="96"/>
  <c r="AW46" i="96"/>
  <c r="AV46" i="96"/>
  <c r="AU46" i="96"/>
  <c r="AT46" i="96"/>
  <c r="AS46" i="96"/>
  <c r="AR46" i="96"/>
  <c r="AQ46" i="96"/>
  <c r="AP46" i="96"/>
  <c r="AO46" i="96"/>
  <c r="AN46" i="96"/>
  <c r="AM46" i="96"/>
  <c r="AL46" i="96"/>
  <c r="AK46" i="96"/>
  <c r="AJ46" i="96"/>
  <c r="AI46" i="96"/>
  <c r="AH46" i="96"/>
  <c r="AG46" i="96"/>
  <c r="AF46" i="96"/>
  <c r="AE46" i="96"/>
  <c r="AD46" i="96"/>
  <c r="AC46" i="96"/>
  <c r="AB46" i="96"/>
  <c r="AA46" i="96"/>
  <c r="Z46" i="96"/>
  <c r="Y46" i="96"/>
  <c r="X46" i="96"/>
  <c r="W46" i="96"/>
  <c r="V46" i="96"/>
  <c r="U46" i="96"/>
  <c r="T46" i="96"/>
  <c r="S46" i="96"/>
  <c r="R46" i="96"/>
  <c r="Q46" i="96"/>
  <c r="P46" i="96"/>
  <c r="BB17" i="96"/>
  <c r="AT17" i="96"/>
  <c r="AL17" i="96"/>
  <c r="AD17" i="96"/>
  <c r="V17" i="96"/>
  <c r="N17" i="96"/>
  <c r="J13" i="96"/>
  <c r="BG9" i="96"/>
  <c r="BF9" i="96"/>
  <c r="BE9" i="96"/>
  <c r="BD9" i="96"/>
  <c r="BC9" i="96"/>
  <c r="BB9" i="96"/>
  <c r="BA9" i="96"/>
  <c r="BA17" i="96" s="1"/>
  <c r="AZ9" i="96"/>
  <c r="AZ17" i="96" s="1"/>
  <c r="AY9" i="96"/>
  <c r="AX9" i="96"/>
  <c r="AW9" i="96"/>
  <c r="AV9" i="96"/>
  <c r="AU9" i="96"/>
  <c r="AT9" i="96"/>
  <c r="AS9" i="96"/>
  <c r="AS17" i="96" s="1"/>
  <c r="AR9" i="96"/>
  <c r="AR17" i="96" s="1"/>
  <c r="AQ9" i="96"/>
  <c r="AP9" i="96"/>
  <c r="AO9" i="96"/>
  <c r="AN9" i="96"/>
  <c r="AM9" i="96"/>
  <c r="AL9" i="96"/>
  <c r="AK9" i="96"/>
  <c r="AK17" i="96" s="1"/>
  <c r="AJ9" i="96"/>
  <c r="AJ17" i="96" s="1"/>
  <c r="AI9" i="96"/>
  <c r="AH9" i="96"/>
  <c r="AG9" i="96"/>
  <c r="AF9" i="96"/>
  <c r="AE9" i="96"/>
  <c r="AD9" i="96"/>
  <c r="AC9" i="96"/>
  <c r="AC17" i="96" s="1"/>
  <c r="AB9" i="96"/>
  <c r="AB17" i="96" s="1"/>
  <c r="AA9" i="96"/>
  <c r="Z9" i="96"/>
  <c r="Y9" i="96"/>
  <c r="X9" i="96"/>
  <c r="W9" i="96"/>
  <c r="V9" i="96"/>
  <c r="U9" i="96"/>
  <c r="U17" i="96" s="1"/>
  <c r="T9" i="96"/>
  <c r="T17" i="96" s="1"/>
  <c r="S9" i="96"/>
  <c r="R9" i="96"/>
  <c r="Q9" i="96"/>
  <c r="P9" i="96"/>
  <c r="O9" i="96"/>
  <c r="N9" i="96"/>
  <c r="M9" i="96"/>
  <c r="M17" i="96" s="1"/>
  <c r="L9" i="96"/>
  <c r="L17" i="96" s="1"/>
  <c r="K9" i="96"/>
  <c r="K12" i="96" s="1"/>
  <c r="J9" i="96"/>
  <c r="J12" i="96" s="1"/>
  <c r="B9" i="96"/>
  <c r="BG7" i="96"/>
  <c r="BG8" i="96" s="1"/>
  <c r="BF7" i="96"/>
  <c r="BF8" i="96" s="1"/>
  <c r="BD7" i="96"/>
  <c r="BD8" i="96" s="1"/>
  <c r="BC7" i="96"/>
  <c r="BC8" i="96" s="1"/>
  <c r="BB7" i="96"/>
  <c r="BA7" i="96"/>
  <c r="BA8" i="96" s="1"/>
  <c r="AZ7" i="96"/>
  <c r="AZ8" i="96" s="1"/>
  <c r="AZ16" i="96" s="1"/>
  <c r="AY7" i="96"/>
  <c r="AY8" i="96" s="1"/>
  <c r="AY16" i="96" s="1"/>
  <c r="AX7" i="96"/>
  <c r="AX8" i="96" s="1"/>
  <c r="AV7" i="96"/>
  <c r="AV8" i="96" s="1"/>
  <c r="AU7" i="96"/>
  <c r="AU8" i="96" s="1"/>
  <c r="AT7" i="96"/>
  <c r="AS7" i="96"/>
  <c r="AS8" i="96" s="1"/>
  <c r="AR7" i="96"/>
  <c r="AR8" i="96" s="1"/>
  <c r="AR16" i="96" s="1"/>
  <c r="AQ7" i="96"/>
  <c r="AQ8" i="96" s="1"/>
  <c r="AQ16" i="96" s="1"/>
  <c r="AP7" i="96"/>
  <c r="AP8" i="96" s="1"/>
  <c r="AN7" i="96"/>
  <c r="AN8" i="96" s="1"/>
  <c r="AM7" i="96"/>
  <c r="AM8" i="96" s="1"/>
  <c r="AL7" i="96"/>
  <c r="AK7" i="96"/>
  <c r="AK8" i="96" s="1"/>
  <c r="AJ7" i="96"/>
  <c r="AJ8" i="96" s="1"/>
  <c r="AJ16" i="96" s="1"/>
  <c r="AI7" i="96"/>
  <c r="AI8" i="96" s="1"/>
  <c r="AI16" i="96" s="1"/>
  <c r="AH7" i="96"/>
  <c r="AH8" i="96" s="1"/>
  <c r="AF7" i="96"/>
  <c r="AF8" i="96" s="1"/>
  <c r="AE7" i="96"/>
  <c r="AE8" i="96" s="1"/>
  <c r="AD7" i="96"/>
  <c r="AC7" i="96"/>
  <c r="AC8" i="96" s="1"/>
  <c r="AB7" i="96"/>
  <c r="AB8" i="96" s="1"/>
  <c r="AB16" i="96" s="1"/>
  <c r="AA7" i="96"/>
  <c r="AA8" i="96" s="1"/>
  <c r="AA16" i="96" s="1"/>
  <c r="Z7" i="96"/>
  <c r="Z8" i="96" s="1"/>
  <c r="X7" i="96"/>
  <c r="X8" i="96" s="1"/>
  <c r="W7" i="96"/>
  <c r="W8" i="96" s="1"/>
  <c r="V7" i="96"/>
  <c r="U7" i="96"/>
  <c r="U8" i="96" s="1"/>
  <c r="T7" i="96"/>
  <c r="T8" i="96" s="1"/>
  <c r="T16" i="96" s="1"/>
  <c r="S7" i="96"/>
  <c r="S8" i="96" s="1"/>
  <c r="S16" i="96" s="1"/>
  <c r="R7" i="96"/>
  <c r="R8" i="96" s="1"/>
  <c r="P7" i="96"/>
  <c r="P8" i="96" s="1"/>
  <c r="O7" i="96"/>
  <c r="O8" i="96" s="1"/>
  <c r="N7" i="96"/>
  <c r="M7" i="96"/>
  <c r="M8" i="96" s="1"/>
  <c r="L7" i="96"/>
  <c r="L8" i="96" s="1"/>
  <c r="L16" i="96" s="1"/>
  <c r="K7" i="96"/>
  <c r="K8" i="96" s="1"/>
  <c r="J7" i="96"/>
  <c r="J8" i="96" s="1"/>
  <c r="J16" i="96" s="1"/>
  <c r="B4" i="96"/>
  <c r="B3" i="96"/>
  <c r="B2" i="96"/>
  <c r="BC83" i="97" l="1"/>
  <c r="AR83" i="97"/>
  <c r="BD83" i="97"/>
  <c r="BA83" i="97"/>
  <c r="AX83" i="97"/>
  <c r="AU83" i="97"/>
  <c r="BF83" i="97"/>
  <c r="AZ83" i="97"/>
  <c r="AV83" i="97"/>
  <c r="AS83" i="97"/>
  <c r="BA59" i="97"/>
  <c r="AC59" i="97"/>
  <c r="BD59" i="97"/>
  <c r="AS59" i="97"/>
  <c r="X59" i="97"/>
  <c r="AV59" i="97"/>
  <c r="AF59" i="97"/>
  <c r="AN59" i="97"/>
  <c r="AK59" i="97"/>
  <c r="BB58" i="96"/>
  <c r="BD58" i="96"/>
  <c r="AZ58" i="96"/>
  <c r="AV58" i="96"/>
  <c r="AR58" i="96"/>
  <c r="AN58" i="96"/>
  <c r="AJ58" i="96"/>
  <c r="AF58" i="96"/>
  <c r="AB58" i="96"/>
  <c r="X58" i="96"/>
  <c r="T58" i="96"/>
  <c r="P58" i="96"/>
  <c r="L58" i="96"/>
  <c r="BE87" i="97"/>
  <c r="AZ87" i="97"/>
  <c r="AR87" i="97"/>
  <c r="AB87" i="97"/>
  <c r="T87" i="97"/>
  <c r="AJ87" i="97"/>
  <c r="L87" i="97"/>
  <c r="BG86" i="97"/>
  <c r="AM86" i="97"/>
  <c r="AE86" i="97"/>
  <c r="W86" i="97"/>
  <c r="O86" i="97"/>
  <c r="L86" i="97"/>
  <c r="T86" i="97"/>
  <c r="AJ86" i="97"/>
  <c r="AR86" i="97"/>
  <c r="AU86" i="97"/>
  <c r="AZ86" i="97"/>
  <c r="AB86" i="97"/>
  <c r="BC86" i="97"/>
  <c r="BB85" i="97"/>
  <c r="AU85" i="97"/>
  <c r="AP85" i="97"/>
  <c r="AH85" i="97"/>
  <c r="AB85" i="97"/>
  <c r="W85" i="97"/>
  <c r="R85" i="97"/>
  <c r="J85" i="97"/>
  <c r="AZ85" i="97"/>
  <c r="AM85" i="97"/>
  <c r="BF85" i="97"/>
  <c r="BC85" i="97"/>
  <c r="L85" i="97"/>
  <c r="O85" i="97"/>
  <c r="T85" i="97"/>
  <c r="Z85" i="97"/>
  <c r="AE85" i="97"/>
  <c r="AJ85" i="97"/>
  <c r="AR85" i="97"/>
  <c r="AX85" i="97"/>
  <c r="BE84" i="97"/>
  <c r="BC84" i="97"/>
  <c r="AZ84" i="97"/>
  <c r="AU84" i="97"/>
  <c r="AP84" i="97"/>
  <c r="AK84" i="97"/>
  <c r="AE84" i="97"/>
  <c r="W84" i="97"/>
  <c r="R84" i="97"/>
  <c r="L84" i="97"/>
  <c r="AM84" i="97"/>
  <c r="AJ84" i="97"/>
  <c r="Z84" i="97"/>
  <c r="T84" i="97"/>
  <c r="M84" i="97"/>
  <c r="AR84" i="97"/>
  <c r="AH84" i="97"/>
  <c r="AB84" i="97"/>
  <c r="U84" i="97"/>
  <c r="O84" i="97"/>
  <c r="AC84" i="97"/>
  <c r="J84" i="97"/>
  <c r="BF84" i="97"/>
  <c r="BA84" i="97"/>
  <c r="AX84" i="97"/>
  <c r="AS84" i="97"/>
  <c r="BG83" i="97"/>
  <c r="AP83" i="97"/>
  <c r="AN83" i="97"/>
  <c r="AM83" i="97"/>
  <c r="AK83" i="97"/>
  <c r="AJ83" i="97"/>
  <c r="AH83" i="97"/>
  <c r="AF83" i="97"/>
  <c r="AE83" i="97"/>
  <c r="AC83" i="97"/>
  <c r="AB83" i="97"/>
  <c r="Z83" i="97"/>
  <c r="X83" i="97"/>
  <c r="W83" i="97"/>
  <c r="U83" i="97"/>
  <c r="T83" i="97"/>
  <c r="R83" i="97"/>
  <c r="P83" i="97"/>
  <c r="O83" i="97"/>
  <c r="M83" i="97"/>
  <c r="L83" i="97"/>
  <c r="J83" i="97"/>
  <c r="AZ59" i="97"/>
  <c r="O59" i="97"/>
  <c r="M59" i="97"/>
  <c r="P59" i="97"/>
  <c r="U59" i="97"/>
  <c r="W59" i="97"/>
  <c r="BC58" i="97"/>
  <c r="AN58" i="97"/>
  <c r="AV58" i="97"/>
  <c r="AY58" i="97"/>
  <c r="BD58" i="97"/>
  <c r="AQ58" i="97"/>
  <c r="AI58" i="97"/>
  <c r="AF58" i="97"/>
  <c r="AA58" i="97"/>
  <c r="X58" i="97"/>
  <c r="BG58" i="97"/>
  <c r="S58" i="97"/>
  <c r="P58" i="97"/>
  <c r="K58" i="97"/>
  <c r="BF57" i="97"/>
  <c r="S57" i="97"/>
  <c r="O57" i="97"/>
  <c r="N57" i="97"/>
  <c r="AC57" i="97"/>
  <c r="L57" i="97"/>
  <c r="K57" i="97"/>
  <c r="M57" i="97"/>
  <c r="AY57" i="97"/>
  <c r="AT57" i="97"/>
  <c r="AQ57" i="97"/>
  <c r="AI57" i="97"/>
  <c r="AD57" i="97"/>
  <c r="AB57" i="97"/>
  <c r="AA57" i="97"/>
  <c r="W57" i="97"/>
  <c r="AL57" i="97"/>
  <c r="V57" i="97"/>
  <c r="U57" i="97"/>
  <c r="T57" i="97"/>
  <c r="BG57" i="97"/>
  <c r="BB57" i="97"/>
  <c r="AW56" i="97"/>
  <c r="AX56" i="97"/>
  <c r="J56" i="97"/>
  <c r="N56" i="97"/>
  <c r="BF56" i="97"/>
  <c r="W56" i="97"/>
  <c r="AT56" i="97"/>
  <c r="X56" i="97"/>
  <c r="AD56" i="97"/>
  <c r="AG56" i="97"/>
  <c r="AH56" i="97"/>
  <c r="AN56" i="97"/>
  <c r="L56" i="97"/>
  <c r="P56" i="97"/>
  <c r="R56" i="97"/>
  <c r="Z56" i="97"/>
  <c r="AF56" i="97"/>
  <c r="AL56" i="97"/>
  <c r="AR56" i="97"/>
  <c r="V56" i="97"/>
  <c r="AV56" i="97"/>
  <c r="BB56" i="97"/>
  <c r="BC56" i="97"/>
  <c r="BD56" i="97"/>
  <c r="AP56" i="97"/>
  <c r="BD55" i="97"/>
  <c r="X55" i="97"/>
  <c r="U55" i="97"/>
  <c r="P55" i="97"/>
  <c r="M55" i="97"/>
  <c r="J55" i="97"/>
  <c r="BG55" i="97"/>
  <c r="BE55" i="97"/>
  <c r="BA55" i="97"/>
  <c r="AX55" i="97"/>
  <c r="AS55" i="97"/>
  <c r="AK55" i="97"/>
  <c r="AC55" i="97"/>
  <c r="L55" i="97"/>
  <c r="V55" i="97"/>
  <c r="R55" i="97"/>
  <c r="AV55" i="97"/>
  <c r="AP55" i="97"/>
  <c r="AN55" i="97"/>
  <c r="AH55" i="97"/>
  <c r="AF55" i="97"/>
  <c r="Z55" i="97"/>
  <c r="N55" i="97"/>
  <c r="BB54" i="97"/>
  <c r="M54" i="97"/>
  <c r="AN54" i="97"/>
  <c r="P54" i="97"/>
  <c r="U54" i="97"/>
  <c r="AC54" i="97"/>
  <c r="AK54" i="97"/>
  <c r="AS54" i="97"/>
  <c r="BA54" i="97"/>
  <c r="AV54" i="97"/>
  <c r="AF54" i="97"/>
  <c r="X54" i="97"/>
  <c r="AZ88" i="96"/>
  <c r="BF88" i="96"/>
  <c r="J88" i="96"/>
  <c r="AP88" i="96"/>
  <c r="Z88" i="96"/>
  <c r="AX88" i="96"/>
  <c r="AH88" i="96"/>
  <c r="R88" i="96"/>
  <c r="BC87" i="96"/>
  <c r="AS87" i="96"/>
  <c r="AK87" i="96"/>
  <c r="U87" i="96"/>
  <c r="M87" i="96"/>
  <c r="BA87" i="96"/>
  <c r="AC87" i="96"/>
  <c r="BF86" i="96"/>
  <c r="P86" i="96"/>
  <c r="AF86" i="96"/>
  <c r="X86" i="96"/>
  <c r="AN86" i="96"/>
  <c r="AV86" i="96"/>
  <c r="BD86" i="96"/>
  <c r="BA85" i="96"/>
  <c r="AQ85" i="96"/>
  <c r="AI85" i="96"/>
  <c r="AA85" i="96"/>
  <c r="O85" i="96"/>
  <c r="L85" i="96"/>
  <c r="K85" i="96"/>
  <c r="S85" i="96"/>
  <c r="BG85" i="96"/>
  <c r="AY85" i="96"/>
  <c r="BD84" i="96"/>
  <c r="BB84" i="96"/>
  <c r="AL84" i="96"/>
  <c r="N84" i="96"/>
  <c r="V84" i="96"/>
  <c r="AD84" i="96"/>
  <c r="AT84" i="96"/>
  <c r="J84" i="96"/>
  <c r="BE59" i="96"/>
  <c r="AW59" i="96"/>
  <c r="BE57" i="96"/>
  <c r="K57" i="96"/>
  <c r="O57" i="96"/>
  <c r="S57" i="96"/>
  <c r="W57" i="96"/>
  <c r="AM57" i="96"/>
  <c r="AU57" i="96"/>
  <c r="BC57" i="96"/>
  <c r="AE57" i="96"/>
  <c r="AZ56" i="96"/>
  <c r="BF56" i="96"/>
  <c r="AL56" i="96"/>
  <c r="N56" i="96"/>
  <c r="R56" i="96"/>
  <c r="T56" i="96"/>
  <c r="V56" i="96"/>
  <c r="Z56" i="96"/>
  <c r="AD56" i="96"/>
  <c r="AX56" i="96"/>
  <c r="AB56" i="96"/>
  <c r="AH56" i="96"/>
  <c r="L56" i="96"/>
  <c r="J56" i="96"/>
  <c r="AP56" i="96"/>
  <c r="BF54" i="96"/>
  <c r="L54" i="96"/>
  <c r="BG54" i="96"/>
  <c r="AQ54" i="96"/>
  <c r="AD54" i="96"/>
  <c r="AY54" i="96"/>
  <c r="AZ54" i="96"/>
  <c r="AI54" i="96"/>
  <c r="V54" i="96"/>
  <c r="K54" i="96"/>
  <c r="AB54" i="96"/>
  <c r="T54" i="96"/>
  <c r="AJ54" i="96"/>
  <c r="AA54" i="96"/>
  <c r="S54" i="96"/>
  <c r="N54" i="96"/>
  <c r="AR54" i="96"/>
  <c r="L82" i="97"/>
  <c r="W82" i="97"/>
  <c r="AH82" i="97"/>
  <c r="AR82" i="97"/>
  <c r="BC82" i="97"/>
  <c r="M82" i="97"/>
  <c r="X82" i="97"/>
  <c r="AI82" i="97"/>
  <c r="AS82" i="97"/>
  <c r="BD82" i="97"/>
  <c r="O82" i="97"/>
  <c r="Z82" i="97"/>
  <c r="AJ82" i="97"/>
  <c r="AU82" i="97"/>
  <c r="BF82" i="97"/>
  <c r="P82" i="97"/>
  <c r="AA82" i="97"/>
  <c r="AK82" i="97"/>
  <c r="AV82" i="97"/>
  <c r="BG82" i="97"/>
  <c r="R82" i="97"/>
  <c r="AB82" i="97"/>
  <c r="AM82" i="97"/>
  <c r="AX82" i="97"/>
  <c r="S82" i="97"/>
  <c r="AC82" i="97"/>
  <c r="AN82" i="97"/>
  <c r="AY82" i="97"/>
  <c r="J82" i="97"/>
  <c r="T82" i="97"/>
  <c r="AE82" i="97"/>
  <c r="AP82" i="97"/>
  <c r="AZ82" i="97"/>
  <c r="P81" i="97"/>
  <c r="Z81" i="97"/>
  <c r="AI81" i="97"/>
  <c r="AR81" i="97"/>
  <c r="BA81" i="97"/>
  <c r="R81" i="97"/>
  <c r="AA81" i="97"/>
  <c r="AJ81" i="97"/>
  <c r="AS81" i="97"/>
  <c r="BB81" i="97"/>
  <c r="J81" i="97"/>
  <c r="S81" i="97"/>
  <c r="AB81" i="97"/>
  <c r="AK81" i="97"/>
  <c r="AT81" i="97"/>
  <c r="BC81" i="97"/>
  <c r="K81" i="97"/>
  <c r="T81" i="97"/>
  <c r="AC81" i="97"/>
  <c r="AL81" i="97"/>
  <c r="AU81" i="97"/>
  <c r="BD81" i="97"/>
  <c r="L81" i="97"/>
  <c r="U81" i="97"/>
  <c r="AD81" i="97"/>
  <c r="AM81" i="97"/>
  <c r="AV81" i="97"/>
  <c r="BF81" i="97"/>
  <c r="M81" i="97"/>
  <c r="V81" i="97"/>
  <c r="AE81" i="97"/>
  <c r="AN81" i="97"/>
  <c r="AX81" i="97"/>
  <c r="BG81" i="97"/>
  <c r="N81" i="97"/>
  <c r="W81" i="97"/>
  <c r="AF81" i="97"/>
  <c r="AP81" i="97"/>
  <c r="AY81" i="97"/>
  <c r="O81" i="97"/>
  <c r="X81" i="97"/>
  <c r="AH81" i="97"/>
  <c r="AQ81" i="97"/>
  <c r="AZ81" i="97"/>
  <c r="AI53" i="97"/>
  <c r="AJ53" i="97"/>
  <c r="P53" i="97"/>
  <c r="AD53" i="97"/>
  <c r="AT53" i="97"/>
  <c r="AZ53" i="97"/>
  <c r="R53" i="97"/>
  <c r="AF53" i="97"/>
  <c r="AV53" i="97"/>
  <c r="S53" i="97"/>
  <c r="T53" i="97"/>
  <c r="K53" i="97"/>
  <c r="V53" i="97"/>
  <c r="AL53" i="97"/>
  <c r="BB53" i="97"/>
  <c r="L53" i="97"/>
  <c r="X53" i="97"/>
  <c r="AN53" i="97"/>
  <c r="BD53" i="97"/>
  <c r="AY53" i="97"/>
  <c r="J53" i="97"/>
  <c r="N53" i="97"/>
  <c r="AA53" i="97"/>
  <c r="AQ53" i="97"/>
  <c r="BG53" i="97"/>
  <c r="O53" i="97"/>
  <c r="AB53" i="97"/>
  <c r="AR53" i="97"/>
  <c r="BD121" i="96"/>
  <c r="BE119" i="96"/>
  <c r="BF119" i="96"/>
  <c r="BE118" i="97"/>
  <c r="AJ82" i="96"/>
  <c r="AR82" i="96"/>
  <c r="AZ82" i="96"/>
  <c r="AX52" i="96"/>
  <c r="BF52" i="96"/>
  <c r="J52" i="96"/>
  <c r="R52" i="96"/>
  <c r="Z52" i="96"/>
  <c r="AH52" i="96"/>
  <c r="AP52" i="96"/>
  <c r="AU53" i="96"/>
  <c r="V53" i="96"/>
  <c r="BB53" i="96"/>
  <c r="W53" i="96"/>
  <c r="BC53" i="96"/>
  <c r="AD53" i="96"/>
  <c r="AE53" i="96"/>
  <c r="AL53" i="96"/>
  <c r="AM53" i="96"/>
  <c r="AT53" i="96"/>
  <c r="AE81" i="96"/>
  <c r="AM81" i="96"/>
  <c r="AU81" i="96"/>
  <c r="BC81" i="96"/>
  <c r="M32" i="13"/>
  <c r="L13" i="99"/>
  <c r="K20" i="99"/>
  <c r="K22" i="99"/>
  <c r="K21" i="99"/>
  <c r="AB51" i="96"/>
  <c r="AU51" i="96"/>
  <c r="V51" i="97"/>
  <c r="AC51" i="96"/>
  <c r="AZ51" i="96"/>
  <c r="AD51" i="97"/>
  <c r="AE51" i="96"/>
  <c r="BA51" i="96"/>
  <c r="AL51" i="97"/>
  <c r="AJ51" i="96"/>
  <c r="BC51" i="96"/>
  <c r="AT51" i="97"/>
  <c r="AK51" i="96"/>
  <c r="BB51" i="97"/>
  <c r="T51" i="96"/>
  <c r="AM51" i="96"/>
  <c r="U51" i="96"/>
  <c r="AR51" i="96"/>
  <c r="W51" i="96"/>
  <c r="AS51" i="96"/>
  <c r="AH80" i="96"/>
  <c r="AP80" i="96"/>
  <c r="AX80" i="96"/>
  <c r="BF80" i="96"/>
  <c r="J80" i="96"/>
  <c r="AE79" i="97"/>
  <c r="AF50" i="96"/>
  <c r="AM50" i="96"/>
  <c r="AN50" i="96"/>
  <c r="AU50" i="96"/>
  <c r="P50" i="96"/>
  <c r="AV50" i="96"/>
  <c r="W50" i="96"/>
  <c r="BC50" i="96"/>
  <c r="X50" i="96"/>
  <c r="BD50" i="96"/>
  <c r="AE50" i="96"/>
  <c r="AK79" i="96"/>
  <c r="AS79" i="96"/>
  <c r="BA79" i="96"/>
  <c r="AE79" i="96"/>
  <c r="J20" i="96"/>
  <c r="R16" i="96"/>
  <c r="R6" i="96"/>
  <c r="BC6" i="96"/>
  <c r="BC16" i="96"/>
  <c r="AU6" i="96"/>
  <c r="AU16" i="96"/>
  <c r="AK16" i="96"/>
  <c r="AK6" i="96"/>
  <c r="K11" i="96"/>
  <c r="K16" i="96"/>
  <c r="BD6" i="96"/>
  <c r="BD16" i="96"/>
  <c r="U16" i="96"/>
  <c r="U6" i="96"/>
  <c r="AM6" i="96"/>
  <c r="AM16" i="96"/>
  <c r="AV6" i="96"/>
  <c r="AV16" i="96"/>
  <c r="BF16" i="96"/>
  <c r="BF6" i="96"/>
  <c r="AC16" i="96"/>
  <c r="AC6" i="96"/>
  <c r="M16" i="96"/>
  <c r="M6" i="96"/>
  <c r="V6" i="96"/>
  <c r="AE6" i="96"/>
  <c r="AE16" i="96"/>
  <c r="AN6" i="96"/>
  <c r="AN16" i="96"/>
  <c r="AX16" i="96"/>
  <c r="AX6" i="96"/>
  <c r="BG16" i="96"/>
  <c r="BG6" i="96"/>
  <c r="W6" i="96"/>
  <c r="W16" i="96"/>
  <c r="AF6" i="96"/>
  <c r="AF16" i="96"/>
  <c r="AP16" i="96"/>
  <c r="AP6" i="96"/>
  <c r="O6" i="96"/>
  <c r="O16" i="96"/>
  <c r="X6" i="96"/>
  <c r="X16" i="96"/>
  <c r="AH16" i="96"/>
  <c r="AH6" i="96"/>
  <c r="AS16" i="96"/>
  <c r="AS6" i="96"/>
  <c r="P6" i="96"/>
  <c r="P16" i="96"/>
  <c r="Z16" i="96"/>
  <c r="Z6" i="96"/>
  <c r="BA16" i="96"/>
  <c r="BA6" i="96"/>
  <c r="BB55" i="96"/>
  <c r="AT55" i="96"/>
  <c r="AL55" i="96"/>
  <c r="BG55" i="96"/>
  <c r="AY55" i="96"/>
  <c r="AQ55" i="96"/>
  <c r="BF55" i="96"/>
  <c r="AX55" i="96"/>
  <c r="AP55" i="96"/>
  <c r="AH55" i="96"/>
  <c r="BD55" i="96"/>
  <c r="AV55" i="96"/>
  <c r="AN55" i="96"/>
  <c r="AF55" i="96"/>
  <c r="AW55" i="96"/>
  <c r="AB16" i="97"/>
  <c r="AB6" i="97"/>
  <c r="K13" i="96"/>
  <c r="O17" i="96"/>
  <c r="W17" i="96"/>
  <c r="AE17" i="96"/>
  <c r="AM17" i="96"/>
  <c r="AU17" i="96"/>
  <c r="BC17" i="96"/>
  <c r="Q50" i="96"/>
  <c r="Y50" i="96"/>
  <c r="AG50" i="96"/>
  <c r="AO50" i="96"/>
  <c r="AW50" i="96"/>
  <c r="BE50" i="96"/>
  <c r="V51" i="96"/>
  <c r="AD51" i="96"/>
  <c r="AL51" i="96"/>
  <c r="AT51" i="96"/>
  <c r="BB51" i="96"/>
  <c r="K52" i="96"/>
  <c r="S52" i="96"/>
  <c r="AA52" i="96"/>
  <c r="AI52" i="96"/>
  <c r="AQ52" i="96"/>
  <c r="AY52" i="96"/>
  <c r="BG52" i="96"/>
  <c r="P53" i="96"/>
  <c r="X53" i="96"/>
  <c r="AF53" i="96"/>
  <c r="AN53" i="96"/>
  <c r="AV53" i="96"/>
  <c r="BD53" i="96"/>
  <c r="M54" i="96"/>
  <c r="U54" i="96"/>
  <c r="AC54" i="96"/>
  <c r="AK54" i="96"/>
  <c r="AS54" i="96"/>
  <c r="BA54" i="96"/>
  <c r="J55" i="96"/>
  <c r="R55" i="96"/>
  <c r="Z55" i="96"/>
  <c r="AJ55" i="96"/>
  <c r="AZ55" i="96"/>
  <c r="Q83" i="96"/>
  <c r="BD118" i="96"/>
  <c r="BG119" i="96"/>
  <c r="BE121" i="96"/>
  <c r="M16" i="97"/>
  <c r="M6" i="97"/>
  <c r="U16" i="97"/>
  <c r="U6" i="97"/>
  <c r="AC16" i="97"/>
  <c r="AC6" i="97"/>
  <c r="AK16" i="97"/>
  <c r="AK6" i="97"/>
  <c r="AS16" i="97"/>
  <c r="AS6" i="97"/>
  <c r="BA16" i="97"/>
  <c r="BA6" i="97"/>
  <c r="J21" i="97"/>
  <c r="J20" i="97"/>
  <c r="J22" i="97"/>
  <c r="Y55" i="96"/>
  <c r="J6" i="96"/>
  <c r="N8" i="96"/>
  <c r="N16" i="96" s="1"/>
  <c r="V8" i="96"/>
  <c r="V16" i="96" s="1"/>
  <c r="AD8" i="96"/>
  <c r="AD16" i="96" s="1"/>
  <c r="AL8" i="96"/>
  <c r="AL16" i="96" s="1"/>
  <c r="AT8" i="96"/>
  <c r="AT16" i="96" s="1"/>
  <c r="BB8" i="96"/>
  <c r="BB16" i="96" s="1"/>
  <c r="L13" i="96"/>
  <c r="P17" i="96"/>
  <c r="X17" i="96"/>
  <c r="AF17" i="96"/>
  <c r="AN17" i="96"/>
  <c r="AV17" i="96"/>
  <c r="BD17" i="96"/>
  <c r="J21" i="96"/>
  <c r="R50" i="96"/>
  <c r="Z50" i="96"/>
  <c r="AH50" i="96"/>
  <c r="AP50" i="96"/>
  <c r="AX50" i="96"/>
  <c r="BF50" i="96"/>
  <c r="L52" i="96"/>
  <c r="T52" i="96"/>
  <c r="AB52" i="96"/>
  <c r="AJ52" i="96"/>
  <c r="AR52" i="96"/>
  <c r="AZ52" i="96"/>
  <c r="Q53" i="96"/>
  <c r="Y53" i="96"/>
  <c r="AG53" i="96"/>
  <c r="AO53" i="96"/>
  <c r="AW53" i="96"/>
  <c r="BE53" i="96"/>
  <c r="AL54" i="96"/>
  <c r="AT54" i="96"/>
  <c r="BB54" i="96"/>
  <c r="K55" i="96"/>
  <c r="S55" i="96"/>
  <c r="AA55" i="96"/>
  <c r="AK55" i="96"/>
  <c r="BA55" i="96"/>
  <c r="BG59" i="96"/>
  <c r="AY59" i="96"/>
  <c r="AQ59" i="96"/>
  <c r="AI59" i="96"/>
  <c r="AA59" i="96"/>
  <c r="S59" i="96"/>
  <c r="K59" i="96"/>
  <c r="BF59" i="96"/>
  <c r="AX59" i="96"/>
  <c r="AP59" i="96"/>
  <c r="AH59" i="96"/>
  <c r="Z59" i="96"/>
  <c r="R59" i="96"/>
  <c r="J59" i="96"/>
  <c r="BD59" i="96"/>
  <c r="AV59" i="96"/>
  <c r="AN59" i="96"/>
  <c r="AF59" i="96"/>
  <c r="X59" i="96"/>
  <c r="P59" i="96"/>
  <c r="BC59" i="96"/>
  <c r="AU59" i="96"/>
  <c r="AM59" i="96"/>
  <c r="AE59" i="96"/>
  <c r="W59" i="96"/>
  <c r="O59" i="96"/>
  <c r="BB59" i="96"/>
  <c r="AT59" i="96"/>
  <c r="AL59" i="96"/>
  <c r="AD59" i="96"/>
  <c r="V59" i="96"/>
  <c r="N59" i="96"/>
  <c r="BA59" i="96"/>
  <c r="AS59" i="96"/>
  <c r="AK59" i="96"/>
  <c r="AC59" i="96"/>
  <c r="U59" i="96"/>
  <c r="M59" i="96"/>
  <c r="AZ59" i="96"/>
  <c r="AR59" i="96"/>
  <c r="AJ59" i="96"/>
  <c r="AB59" i="96"/>
  <c r="T59" i="96"/>
  <c r="L59" i="96"/>
  <c r="AF75" i="96"/>
  <c r="AF79" i="96"/>
  <c r="Y83" i="96"/>
  <c r="BE118" i="96"/>
  <c r="AZ120" i="96"/>
  <c r="AR120" i="96"/>
  <c r="AJ120" i="96"/>
  <c r="AB120" i="96"/>
  <c r="T120" i="96"/>
  <c r="L120" i="96"/>
  <c r="AY120" i="96"/>
  <c r="AQ120" i="96"/>
  <c r="AI120" i="96"/>
  <c r="AA120" i="96"/>
  <c r="S120" i="96"/>
  <c r="K120" i="96"/>
  <c r="AX120" i="96"/>
  <c r="AP120" i="96"/>
  <c r="AH120" i="96"/>
  <c r="Z120" i="96"/>
  <c r="R120" i="96"/>
  <c r="J120" i="96"/>
  <c r="AW120" i="96"/>
  <c r="AO120" i="96"/>
  <c r="AG120" i="96"/>
  <c r="Y120" i="96"/>
  <c r="Q120" i="96"/>
  <c r="AV120" i="96"/>
  <c r="AN120" i="96"/>
  <c r="AF120" i="96"/>
  <c r="X120" i="96"/>
  <c r="P120" i="96"/>
  <c r="BC120" i="96"/>
  <c r="AU120" i="96"/>
  <c r="AM120" i="96"/>
  <c r="AE120" i="96"/>
  <c r="W120" i="96"/>
  <c r="O120" i="96"/>
  <c r="BB120" i="96"/>
  <c r="AT120" i="96"/>
  <c r="AL120" i="96"/>
  <c r="AD120" i="96"/>
  <c r="V120" i="96"/>
  <c r="N120" i="96"/>
  <c r="BA120" i="96"/>
  <c r="AS120" i="96"/>
  <c r="AK120" i="96"/>
  <c r="AC120" i="96"/>
  <c r="U120" i="96"/>
  <c r="M120" i="96"/>
  <c r="BF121" i="96"/>
  <c r="N16" i="97"/>
  <c r="N6" i="97"/>
  <c r="V16" i="97"/>
  <c r="V6" i="97"/>
  <c r="AD16" i="97"/>
  <c r="AD6" i="97"/>
  <c r="AL16" i="97"/>
  <c r="AL6" i="97"/>
  <c r="AT16" i="97"/>
  <c r="AT6" i="97"/>
  <c r="BB16" i="97"/>
  <c r="BB6" i="97"/>
  <c r="AX118" i="96"/>
  <c r="AP118" i="96"/>
  <c r="AH118" i="96"/>
  <c r="Z118" i="96"/>
  <c r="R118" i="96"/>
  <c r="J118" i="96"/>
  <c r="AW118" i="96"/>
  <c r="AO118" i="96"/>
  <c r="AG118" i="96"/>
  <c r="Y118" i="96"/>
  <c r="Q118" i="96"/>
  <c r="AV118" i="96"/>
  <c r="AN118" i="96"/>
  <c r="AF118" i="96"/>
  <c r="X118" i="96"/>
  <c r="P118" i="96"/>
  <c r="BC118" i="96"/>
  <c r="AU118" i="96"/>
  <c r="AM118" i="96"/>
  <c r="AE118" i="96"/>
  <c r="W118" i="96"/>
  <c r="O118" i="96"/>
  <c r="BB118" i="96"/>
  <c r="AT118" i="96"/>
  <c r="AL118" i="96"/>
  <c r="AD118" i="96"/>
  <c r="V118" i="96"/>
  <c r="N118" i="96"/>
  <c r="BA118" i="96"/>
  <c r="AS118" i="96"/>
  <c r="AK118" i="96"/>
  <c r="AC118" i="96"/>
  <c r="U118" i="96"/>
  <c r="M118" i="96"/>
  <c r="AZ118" i="96"/>
  <c r="AR118" i="96"/>
  <c r="AJ118" i="96"/>
  <c r="AB118" i="96"/>
  <c r="T118" i="96"/>
  <c r="L118" i="96"/>
  <c r="AY118" i="96"/>
  <c r="AQ118" i="96"/>
  <c r="AI118" i="96"/>
  <c r="AA118" i="96"/>
  <c r="S118" i="96"/>
  <c r="K118" i="96"/>
  <c r="L16" i="97"/>
  <c r="L6" i="97"/>
  <c r="AJ16" i="97"/>
  <c r="AJ6" i="97"/>
  <c r="AZ16" i="97"/>
  <c r="AZ6" i="97"/>
  <c r="K6" i="96"/>
  <c r="S6" i="96"/>
  <c r="AA6" i="96"/>
  <c r="AI6" i="96"/>
  <c r="AQ6" i="96"/>
  <c r="AY6" i="96"/>
  <c r="Q7" i="96"/>
  <c r="Y7" i="96"/>
  <c r="AG7" i="96"/>
  <c r="AO7" i="96"/>
  <c r="AW7" i="96"/>
  <c r="BE7" i="96"/>
  <c r="M13" i="96"/>
  <c r="Q17" i="96"/>
  <c r="Y17" i="96"/>
  <c r="AG17" i="96"/>
  <c r="AO17" i="96"/>
  <c r="AW17" i="96"/>
  <c r="BE17" i="96"/>
  <c r="S50" i="96"/>
  <c r="AA50" i="96"/>
  <c r="AI50" i="96"/>
  <c r="AQ50" i="96"/>
  <c r="AY50" i="96"/>
  <c r="BG50" i="96"/>
  <c r="P51" i="96"/>
  <c r="X51" i="96"/>
  <c r="AF51" i="96"/>
  <c r="AN51" i="96"/>
  <c r="AV51" i="96"/>
  <c r="BD51" i="96"/>
  <c r="M52" i="96"/>
  <c r="U52" i="96"/>
  <c r="AC52" i="96"/>
  <c r="AK52" i="96"/>
  <c r="AS52" i="96"/>
  <c r="BA52" i="96"/>
  <c r="J53" i="96"/>
  <c r="R53" i="96"/>
  <c r="Z53" i="96"/>
  <c r="AH53" i="96"/>
  <c r="AP53" i="96"/>
  <c r="AX53" i="96"/>
  <c r="BF53" i="96"/>
  <c r="O54" i="96"/>
  <c r="W54" i="96"/>
  <c r="AE54" i="96"/>
  <c r="AM54" i="96"/>
  <c r="AU54" i="96"/>
  <c r="BC54" i="96"/>
  <c r="L55" i="96"/>
  <c r="T55" i="96"/>
  <c r="AB55" i="96"/>
  <c r="AM55" i="96"/>
  <c r="BC55" i="96"/>
  <c r="Q59" i="96"/>
  <c r="AG83" i="96"/>
  <c r="BF118" i="96"/>
  <c r="BD120" i="96"/>
  <c r="BG121" i="96"/>
  <c r="O16" i="97"/>
  <c r="O6" i="97"/>
  <c r="W16" i="97"/>
  <c r="W6" i="97"/>
  <c r="AE16" i="97"/>
  <c r="AE6" i="97"/>
  <c r="AM16" i="97"/>
  <c r="AM6" i="97"/>
  <c r="AU16" i="97"/>
  <c r="AU6" i="97"/>
  <c r="BC16" i="97"/>
  <c r="BC6" i="97"/>
  <c r="Q55" i="96"/>
  <c r="AI55" i="96"/>
  <c r="T16" i="97"/>
  <c r="T6" i="97"/>
  <c r="L6" i="96"/>
  <c r="T6" i="96"/>
  <c r="AB6" i="96"/>
  <c r="AJ6" i="96"/>
  <c r="AR6" i="96"/>
  <c r="AZ6" i="96"/>
  <c r="J17" i="96"/>
  <c r="R17" i="96"/>
  <c r="Z17" i="96"/>
  <c r="AH17" i="96"/>
  <c r="AP17" i="96"/>
  <c r="AX17" i="96"/>
  <c r="BF17" i="96"/>
  <c r="T50" i="96"/>
  <c r="AB50" i="96"/>
  <c r="AJ50" i="96"/>
  <c r="AR50" i="96"/>
  <c r="AZ50" i="96"/>
  <c r="Q51" i="96"/>
  <c r="Y51" i="96"/>
  <c r="AG51" i="96"/>
  <c r="AO51" i="96"/>
  <c r="AW51" i="96"/>
  <c r="BE51" i="96"/>
  <c r="N52" i="96"/>
  <c r="V52" i="96"/>
  <c r="AD52" i="96"/>
  <c r="AL52" i="96"/>
  <c r="AT52" i="96"/>
  <c r="BB52" i="96"/>
  <c r="S53" i="96"/>
  <c r="AA53" i="96"/>
  <c r="AI53" i="96"/>
  <c r="AQ53" i="96"/>
  <c r="AY53" i="96"/>
  <c r="BG53" i="96"/>
  <c r="P54" i="96"/>
  <c r="X54" i="96"/>
  <c r="AF54" i="96"/>
  <c r="AN54" i="96"/>
  <c r="AV54" i="96"/>
  <c r="BD54" i="96"/>
  <c r="M55" i="96"/>
  <c r="U55" i="96"/>
  <c r="AC55" i="96"/>
  <c r="AO55" i="96"/>
  <c r="BE55" i="96"/>
  <c r="Y59" i="96"/>
  <c r="AO83" i="96"/>
  <c r="BG118" i="96"/>
  <c r="BE120" i="96"/>
  <c r="P16" i="97"/>
  <c r="P6" i="97"/>
  <c r="X16" i="97"/>
  <c r="X6" i="97"/>
  <c r="AF16" i="97"/>
  <c r="AF6" i="97"/>
  <c r="AN16" i="97"/>
  <c r="AN6" i="97"/>
  <c r="AV16" i="97"/>
  <c r="AV6" i="97"/>
  <c r="BD16" i="97"/>
  <c r="BD6" i="97"/>
  <c r="K17" i="96"/>
  <c r="S17" i="96"/>
  <c r="AA17" i="96"/>
  <c r="AI17" i="96"/>
  <c r="AQ17" i="96"/>
  <c r="AY17" i="96"/>
  <c r="BG17" i="96"/>
  <c r="J22" i="96"/>
  <c r="U50" i="96"/>
  <c r="AC50" i="96"/>
  <c r="AK50" i="96"/>
  <c r="AS50" i="96"/>
  <c r="BA50" i="96"/>
  <c r="J51" i="96"/>
  <c r="R51" i="96"/>
  <c r="Z51" i="96"/>
  <c r="AH51" i="96"/>
  <c r="AP51" i="96"/>
  <c r="AX51" i="96"/>
  <c r="BF51" i="96"/>
  <c r="O52" i="96"/>
  <c r="W52" i="96"/>
  <c r="AE52" i="96"/>
  <c r="AM52" i="96"/>
  <c r="AU52" i="96"/>
  <c r="BC52" i="96"/>
  <c r="T53" i="96"/>
  <c r="AB53" i="96"/>
  <c r="AJ53" i="96"/>
  <c r="AR53" i="96"/>
  <c r="AZ53" i="96"/>
  <c r="Q54" i="96"/>
  <c r="Y54" i="96"/>
  <c r="AG54" i="96"/>
  <c r="AO54" i="96"/>
  <c r="AW54" i="96"/>
  <c r="BE54" i="96"/>
  <c r="N55" i="96"/>
  <c r="V55" i="96"/>
  <c r="AD55" i="96"/>
  <c r="AR55" i="96"/>
  <c r="AG59" i="96"/>
  <c r="BC119" i="96"/>
  <c r="AU119" i="96"/>
  <c r="AM119" i="96"/>
  <c r="AE119" i="96"/>
  <c r="W119" i="96"/>
  <c r="O119" i="96"/>
  <c r="BB119" i="96"/>
  <c r="AT119" i="96"/>
  <c r="AL119" i="96"/>
  <c r="AD119" i="96"/>
  <c r="V119" i="96"/>
  <c r="N119" i="96"/>
  <c r="BA119" i="96"/>
  <c r="AS119" i="96"/>
  <c r="AK119" i="96"/>
  <c r="AC119" i="96"/>
  <c r="U119" i="96"/>
  <c r="M119" i="96"/>
  <c r="AZ119" i="96"/>
  <c r="AR119" i="96"/>
  <c r="AJ119" i="96"/>
  <c r="AB119" i="96"/>
  <c r="T119" i="96"/>
  <c r="L119" i="96"/>
  <c r="AY119" i="96"/>
  <c r="AQ119" i="96"/>
  <c r="AI119" i="96"/>
  <c r="AA119" i="96"/>
  <c r="S119" i="96"/>
  <c r="K119" i="96"/>
  <c r="AX119" i="96"/>
  <c r="AP119" i="96"/>
  <c r="AH119" i="96"/>
  <c r="Z119" i="96"/>
  <c r="R119" i="96"/>
  <c r="J119" i="96"/>
  <c r="AW119" i="96"/>
  <c r="AO119" i="96"/>
  <c r="AG119" i="96"/>
  <c r="Y119" i="96"/>
  <c r="Q119" i="96"/>
  <c r="AV119" i="96"/>
  <c r="AN119" i="96"/>
  <c r="AF119" i="96"/>
  <c r="X119" i="96"/>
  <c r="P119" i="96"/>
  <c r="BF120" i="96"/>
  <c r="Q16" i="97"/>
  <c r="Q6" i="97"/>
  <c r="Y16" i="97"/>
  <c r="Y6" i="97"/>
  <c r="AG16" i="97"/>
  <c r="AG6" i="97"/>
  <c r="AO16" i="97"/>
  <c r="AO6" i="97"/>
  <c r="AW16" i="97"/>
  <c r="AW6" i="97"/>
  <c r="BE16" i="97"/>
  <c r="BE6" i="97"/>
  <c r="BG83" i="96"/>
  <c r="AY83" i="96"/>
  <c r="AQ83" i="96"/>
  <c r="AI83" i="96"/>
  <c r="AA83" i="96"/>
  <c r="S83" i="96"/>
  <c r="K83" i="96"/>
  <c r="BF83" i="96"/>
  <c r="AX83" i="96"/>
  <c r="AP83" i="96"/>
  <c r="AH83" i="96"/>
  <c r="Z83" i="96"/>
  <c r="R83" i="96"/>
  <c r="J83" i="96"/>
  <c r="BD83" i="96"/>
  <c r="AV83" i="96"/>
  <c r="AN83" i="96"/>
  <c r="AF83" i="96"/>
  <c r="X83" i="96"/>
  <c r="P83" i="96"/>
  <c r="BC83" i="96"/>
  <c r="AU83" i="96"/>
  <c r="AM83" i="96"/>
  <c r="AE83" i="96"/>
  <c r="W83" i="96"/>
  <c r="O83" i="96"/>
  <c r="BB83" i="96"/>
  <c r="AT83" i="96"/>
  <c r="AL83" i="96"/>
  <c r="AD83" i="96"/>
  <c r="V83" i="96"/>
  <c r="N83" i="96"/>
  <c r="BA83" i="96"/>
  <c r="AS83" i="96"/>
  <c r="AK83" i="96"/>
  <c r="AC83" i="96"/>
  <c r="U83" i="96"/>
  <c r="M83" i="96"/>
  <c r="AZ83" i="96"/>
  <c r="AR83" i="96"/>
  <c r="AJ83" i="96"/>
  <c r="AB83" i="96"/>
  <c r="T83" i="96"/>
  <c r="L83" i="96"/>
  <c r="AR16" i="97"/>
  <c r="AR6" i="97"/>
  <c r="V50" i="96"/>
  <c r="AD50" i="96"/>
  <c r="AL50" i="96"/>
  <c r="AT50" i="96"/>
  <c r="S51" i="96"/>
  <c r="AA51" i="96"/>
  <c r="AI51" i="96"/>
  <c r="AQ51" i="96"/>
  <c r="AY51" i="96"/>
  <c r="P52" i="96"/>
  <c r="X52" i="96"/>
  <c r="AF52" i="96"/>
  <c r="AN52" i="96"/>
  <c r="AV52" i="96"/>
  <c r="BD52" i="96"/>
  <c r="U53" i="96"/>
  <c r="AC53" i="96"/>
  <c r="AK53" i="96"/>
  <c r="AS53" i="96"/>
  <c r="J54" i="96"/>
  <c r="R54" i="96"/>
  <c r="Z54" i="96"/>
  <c r="AH54" i="96"/>
  <c r="AP54" i="96"/>
  <c r="AX54" i="96"/>
  <c r="O55" i="96"/>
  <c r="W55" i="96"/>
  <c r="AE55" i="96"/>
  <c r="AS55" i="96"/>
  <c r="AO59" i="96"/>
  <c r="BE83" i="96"/>
  <c r="BD119" i="96"/>
  <c r="BG120" i="96"/>
  <c r="J6" i="97"/>
  <c r="J16" i="97"/>
  <c r="R6" i="97"/>
  <c r="R16" i="97"/>
  <c r="Z6" i="97"/>
  <c r="Z16" i="97"/>
  <c r="AH6" i="97"/>
  <c r="AH16" i="97"/>
  <c r="AP6" i="97"/>
  <c r="AP16" i="97"/>
  <c r="AX6" i="97"/>
  <c r="AX16" i="97"/>
  <c r="BF6" i="97"/>
  <c r="BF16" i="97"/>
  <c r="Q52" i="96"/>
  <c r="Y52" i="96"/>
  <c r="AG52" i="96"/>
  <c r="AO52" i="96"/>
  <c r="AW52" i="96"/>
  <c r="P55" i="96"/>
  <c r="X55" i="96"/>
  <c r="AG55" i="96"/>
  <c r="AU55" i="96"/>
  <c r="AW121" i="96"/>
  <c r="AO121" i="96"/>
  <c r="AG121" i="96"/>
  <c r="Y121" i="96"/>
  <c r="Q121" i="96"/>
  <c r="AV121" i="96"/>
  <c r="AN121" i="96"/>
  <c r="AF121" i="96"/>
  <c r="X121" i="96"/>
  <c r="P121" i="96"/>
  <c r="BC121" i="96"/>
  <c r="AU121" i="96"/>
  <c r="AM121" i="96"/>
  <c r="AE121" i="96"/>
  <c r="W121" i="96"/>
  <c r="O121" i="96"/>
  <c r="BB121" i="96"/>
  <c r="AT121" i="96"/>
  <c r="AL121" i="96"/>
  <c r="AD121" i="96"/>
  <c r="V121" i="96"/>
  <c r="N121" i="96"/>
  <c r="BA121" i="96"/>
  <c r="AS121" i="96"/>
  <c r="AK121" i="96"/>
  <c r="AC121" i="96"/>
  <c r="U121" i="96"/>
  <c r="M121" i="96"/>
  <c r="AZ121" i="96"/>
  <c r="AR121" i="96"/>
  <c r="AJ121" i="96"/>
  <c r="AB121" i="96"/>
  <c r="T121" i="96"/>
  <c r="L121" i="96"/>
  <c r="AY121" i="96"/>
  <c r="AQ121" i="96"/>
  <c r="AI121" i="96"/>
  <c r="AA121" i="96"/>
  <c r="S121" i="96"/>
  <c r="K121" i="96"/>
  <c r="AX121" i="96"/>
  <c r="AP121" i="96"/>
  <c r="AH121" i="96"/>
  <c r="Z121" i="96"/>
  <c r="R121" i="96"/>
  <c r="J121" i="96"/>
  <c r="K11" i="97"/>
  <c r="L12" i="97" s="1"/>
  <c r="K16" i="97"/>
  <c r="K6" i="97"/>
  <c r="S16" i="97"/>
  <c r="S6" i="97"/>
  <c r="AA16" i="97"/>
  <c r="AA6" i="97"/>
  <c r="AI16" i="97"/>
  <c r="AI6" i="97"/>
  <c r="AQ16" i="97"/>
  <c r="AQ6" i="97"/>
  <c r="AY16" i="97"/>
  <c r="AY6" i="97"/>
  <c r="BG16" i="97"/>
  <c r="BG6" i="97"/>
  <c r="M56" i="96"/>
  <c r="U56" i="96"/>
  <c r="AC56" i="96"/>
  <c r="AK56" i="96"/>
  <c r="AS56" i="96"/>
  <c r="BA56" i="96"/>
  <c r="J57" i="96"/>
  <c r="R57" i="96"/>
  <c r="Z57" i="96"/>
  <c r="AH57" i="96"/>
  <c r="AP57" i="96"/>
  <c r="AX57" i="96"/>
  <c r="BF57" i="96"/>
  <c r="O58" i="96"/>
  <c r="W58" i="96"/>
  <c r="AE58" i="96"/>
  <c r="AM58" i="96"/>
  <c r="AU58" i="96"/>
  <c r="BC58" i="96"/>
  <c r="AN79" i="96"/>
  <c r="AV79" i="96"/>
  <c r="BD79" i="96"/>
  <c r="AK80" i="96"/>
  <c r="AS80" i="96"/>
  <c r="BA80" i="96"/>
  <c r="J81" i="96"/>
  <c r="AH81" i="96"/>
  <c r="AP81" i="96"/>
  <c r="AX81" i="96"/>
  <c r="BF81" i="96"/>
  <c r="AE82" i="96"/>
  <c r="AM82" i="96"/>
  <c r="AU82" i="96"/>
  <c r="BC82" i="96"/>
  <c r="Q84" i="96"/>
  <c r="Y84" i="96"/>
  <c r="AG84" i="96"/>
  <c r="AO84" i="96"/>
  <c r="AW84" i="96"/>
  <c r="BE84" i="96"/>
  <c r="N85" i="96"/>
  <c r="V85" i="96"/>
  <c r="AD85" i="96"/>
  <c r="AL85" i="96"/>
  <c r="AT85" i="96"/>
  <c r="BB85" i="96"/>
  <c r="K86" i="96"/>
  <c r="S86" i="96"/>
  <c r="AA86" i="96"/>
  <c r="AI86" i="96"/>
  <c r="AQ86" i="96"/>
  <c r="AY86" i="96"/>
  <c r="BG86" i="96"/>
  <c r="P87" i="96"/>
  <c r="X87" i="96"/>
  <c r="AF87" i="96"/>
  <c r="AN87" i="96"/>
  <c r="AV87" i="96"/>
  <c r="BD87" i="96"/>
  <c r="M88" i="96"/>
  <c r="U88" i="96"/>
  <c r="AC88" i="96"/>
  <c r="AK88" i="96"/>
  <c r="AS88" i="96"/>
  <c r="BA88" i="96"/>
  <c r="M13" i="97"/>
  <c r="Q17" i="97"/>
  <c r="Y17" i="97"/>
  <c r="AG17" i="97"/>
  <c r="AO17" i="97"/>
  <c r="AW17" i="97"/>
  <c r="BE17" i="97"/>
  <c r="S50" i="97"/>
  <c r="AA50" i="97"/>
  <c r="AI50" i="97"/>
  <c r="AQ50" i="97"/>
  <c r="AY50" i="97"/>
  <c r="BG50" i="97"/>
  <c r="P51" i="97"/>
  <c r="X51" i="97"/>
  <c r="AF51" i="97"/>
  <c r="AN51" i="97"/>
  <c r="AV51" i="97"/>
  <c r="BD51" i="97"/>
  <c r="M52" i="97"/>
  <c r="U52" i="97"/>
  <c r="AC52" i="97"/>
  <c r="AK52" i="97"/>
  <c r="AS52" i="97"/>
  <c r="BA52" i="97"/>
  <c r="Z53" i="97"/>
  <c r="AH53" i="97"/>
  <c r="AP53" i="97"/>
  <c r="AX53" i="97"/>
  <c r="BF53" i="97"/>
  <c r="O54" i="97"/>
  <c r="W54" i="97"/>
  <c r="AE54" i="97"/>
  <c r="AM54" i="97"/>
  <c r="AU54" i="97"/>
  <c r="BC54" i="97"/>
  <c r="T55" i="97"/>
  <c r="AB55" i="97"/>
  <c r="AJ55" i="97"/>
  <c r="AR55" i="97"/>
  <c r="AZ55" i="97"/>
  <c r="BD118" i="97"/>
  <c r="BG119" i="97"/>
  <c r="BE121" i="97"/>
  <c r="AT56" i="96"/>
  <c r="BB56" i="96"/>
  <c r="AA57" i="96"/>
  <c r="AI57" i="96"/>
  <c r="AQ57" i="96"/>
  <c r="AY57" i="96"/>
  <c r="BG57" i="96"/>
  <c r="AG79" i="96"/>
  <c r="AO79" i="96"/>
  <c r="AW79" i="96"/>
  <c r="BE79" i="96"/>
  <c r="AL80" i="96"/>
  <c r="AT80" i="96"/>
  <c r="BB80" i="96"/>
  <c r="AI81" i="96"/>
  <c r="AQ81" i="96"/>
  <c r="AY81" i="96"/>
  <c r="BG81" i="96"/>
  <c r="AF82" i="96"/>
  <c r="AN82" i="96"/>
  <c r="AV82" i="96"/>
  <c r="BD82" i="96"/>
  <c r="R84" i="96"/>
  <c r="Z84" i="96"/>
  <c r="AH84" i="96"/>
  <c r="AP84" i="96"/>
  <c r="AX84" i="96"/>
  <c r="BF84" i="96"/>
  <c r="W85" i="96"/>
  <c r="AE85" i="96"/>
  <c r="AM85" i="96"/>
  <c r="AU85" i="96"/>
  <c r="BC85" i="96"/>
  <c r="L86" i="96"/>
  <c r="T86" i="96"/>
  <c r="AB86" i="96"/>
  <c r="AJ86" i="96"/>
  <c r="AR86" i="96"/>
  <c r="AZ86" i="96"/>
  <c r="Q87" i="96"/>
  <c r="Y87" i="96"/>
  <c r="AG87" i="96"/>
  <c r="AO87" i="96"/>
  <c r="AW87" i="96"/>
  <c r="BE87" i="96"/>
  <c r="N88" i="96"/>
  <c r="V88" i="96"/>
  <c r="AD88" i="96"/>
  <c r="AL88" i="96"/>
  <c r="AT88" i="96"/>
  <c r="BB88" i="96"/>
  <c r="J17" i="97"/>
  <c r="R17" i="97"/>
  <c r="Z17" i="97"/>
  <c r="AH17" i="97"/>
  <c r="AP17" i="97"/>
  <c r="AX17" i="97"/>
  <c r="BF17" i="97"/>
  <c r="T50" i="97"/>
  <c r="AB50" i="97"/>
  <c r="AJ50" i="97"/>
  <c r="AR50" i="97"/>
  <c r="AZ50" i="97"/>
  <c r="Q51" i="97"/>
  <c r="Y51" i="97"/>
  <c r="AG51" i="97"/>
  <c r="AO51" i="97"/>
  <c r="AW51" i="97"/>
  <c r="BE51" i="97"/>
  <c r="N52" i="97"/>
  <c r="V52" i="97"/>
  <c r="AD52" i="97"/>
  <c r="AL52" i="97"/>
  <c r="AT52" i="97"/>
  <c r="BB52" i="97"/>
  <c r="BD54" i="97"/>
  <c r="BB120" i="97"/>
  <c r="AT120" i="97"/>
  <c r="AL120" i="97"/>
  <c r="AD120" i="97"/>
  <c r="V120" i="97"/>
  <c r="N120" i="97"/>
  <c r="BA120" i="97"/>
  <c r="AS120" i="97"/>
  <c r="AK120" i="97"/>
  <c r="AC120" i="97"/>
  <c r="U120" i="97"/>
  <c r="M120" i="97"/>
  <c r="AZ120" i="97"/>
  <c r="AR120" i="97"/>
  <c r="AJ120" i="97"/>
  <c r="AB120" i="97"/>
  <c r="T120" i="97"/>
  <c r="L120" i="97"/>
  <c r="AY120" i="97"/>
  <c r="AQ120" i="97"/>
  <c r="AI120" i="97"/>
  <c r="AA120" i="97"/>
  <c r="S120" i="97"/>
  <c r="K120" i="97"/>
  <c r="AX120" i="97"/>
  <c r="AP120" i="97"/>
  <c r="AH120" i="97"/>
  <c r="Z120" i="97"/>
  <c r="R120" i="97"/>
  <c r="J120" i="97"/>
  <c r="AW120" i="97"/>
  <c r="AO120" i="97"/>
  <c r="AG120" i="97"/>
  <c r="Y120" i="97"/>
  <c r="Q120" i="97"/>
  <c r="AV120" i="97"/>
  <c r="AN120" i="97"/>
  <c r="AF120" i="97"/>
  <c r="X120" i="97"/>
  <c r="P120" i="97"/>
  <c r="BC120" i="97"/>
  <c r="AU120" i="97"/>
  <c r="AM120" i="97"/>
  <c r="AE120" i="97"/>
  <c r="W120" i="97"/>
  <c r="O120" i="97"/>
  <c r="BF121" i="97"/>
  <c r="O56" i="96"/>
  <c r="W56" i="96"/>
  <c r="AE56" i="96"/>
  <c r="AM56" i="96"/>
  <c r="AU56" i="96"/>
  <c r="BC56" i="96"/>
  <c r="L57" i="96"/>
  <c r="T57" i="96"/>
  <c r="AB57" i="96"/>
  <c r="AJ57" i="96"/>
  <c r="AR57" i="96"/>
  <c r="AZ57" i="96"/>
  <c r="Q58" i="96"/>
  <c r="Y58" i="96"/>
  <c r="AG58" i="96"/>
  <c r="AO58" i="96"/>
  <c r="AW58" i="96"/>
  <c r="BE58" i="96"/>
  <c r="J79" i="96"/>
  <c r="AH79" i="96"/>
  <c r="AP79" i="96"/>
  <c r="AX79" i="96"/>
  <c r="BF79" i="96"/>
  <c r="AE80" i="96"/>
  <c r="AM80" i="96"/>
  <c r="AU80" i="96"/>
  <c r="BC80" i="96"/>
  <c r="AJ81" i="96"/>
  <c r="AR81" i="96"/>
  <c r="AZ81" i="96"/>
  <c r="AG82" i="96"/>
  <c r="AO82" i="96"/>
  <c r="AW82" i="96"/>
  <c r="BE82" i="96"/>
  <c r="K84" i="96"/>
  <c r="S84" i="96"/>
  <c r="AA84" i="96"/>
  <c r="AI84" i="96"/>
  <c r="AQ84" i="96"/>
  <c r="AY84" i="96"/>
  <c r="BG84" i="96"/>
  <c r="P85" i="96"/>
  <c r="X85" i="96"/>
  <c r="AF85" i="96"/>
  <c r="AN85" i="96"/>
  <c r="AV85" i="96"/>
  <c r="BD85" i="96"/>
  <c r="M86" i="96"/>
  <c r="U86" i="96"/>
  <c r="AC86" i="96"/>
  <c r="AK86" i="96"/>
  <c r="AS86" i="96"/>
  <c r="BA86" i="96"/>
  <c r="J87" i="96"/>
  <c r="R87" i="96"/>
  <c r="Z87" i="96"/>
  <c r="AH87" i="96"/>
  <c r="AP87" i="96"/>
  <c r="AX87" i="96"/>
  <c r="BF87" i="96"/>
  <c r="O88" i="96"/>
  <c r="W88" i="96"/>
  <c r="AE88" i="96"/>
  <c r="AM88" i="96"/>
  <c r="AU88" i="96"/>
  <c r="BC88" i="96"/>
  <c r="BD106" i="96"/>
  <c r="K17" i="97"/>
  <c r="S17" i="97"/>
  <c r="AA17" i="97"/>
  <c r="AI17" i="97"/>
  <c r="AQ17" i="97"/>
  <c r="AY17" i="97"/>
  <c r="BG17" i="97"/>
  <c r="U50" i="97"/>
  <c r="AC50" i="97"/>
  <c r="AK50" i="97"/>
  <c r="AS50" i="97"/>
  <c r="BA50" i="97"/>
  <c r="J51" i="97"/>
  <c r="R51" i="97"/>
  <c r="Z51" i="97"/>
  <c r="AH51" i="97"/>
  <c r="AP51" i="97"/>
  <c r="AX51" i="97"/>
  <c r="BF51" i="97"/>
  <c r="O52" i="97"/>
  <c r="W52" i="97"/>
  <c r="AE52" i="97"/>
  <c r="AM52" i="97"/>
  <c r="AU52" i="97"/>
  <c r="BC52" i="97"/>
  <c r="Q54" i="97"/>
  <c r="Y54" i="97"/>
  <c r="AG54" i="97"/>
  <c r="AO54" i="97"/>
  <c r="AW54" i="97"/>
  <c r="BE54" i="97"/>
  <c r="AD55" i="97"/>
  <c r="AL55" i="97"/>
  <c r="AT55" i="97"/>
  <c r="BB55" i="97"/>
  <c r="BF118" i="97"/>
  <c r="BD120" i="97"/>
  <c r="BG121" i="97"/>
  <c r="P56" i="96"/>
  <c r="X56" i="96"/>
  <c r="AF56" i="96"/>
  <c r="AN56" i="96"/>
  <c r="AV56" i="96"/>
  <c r="BD56" i="96"/>
  <c r="M57" i="96"/>
  <c r="U57" i="96"/>
  <c r="AC57" i="96"/>
  <c r="AK57" i="96"/>
  <c r="AS57" i="96"/>
  <c r="BA57" i="96"/>
  <c r="J58" i="96"/>
  <c r="R58" i="96"/>
  <c r="Z58" i="96"/>
  <c r="AH58" i="96"/>
  <c r="AP58" i="96"/>
  <c r="AX58" i="96"/>
  <c r="BF58" i="96"/>
  <c r="AE75" i="96"/>
  <c r="AI79" i="96"/>
  <c r="AQ79" i="96"/>
  <c r="AY79" i="96"/>
  <c r="BG79" i="96"/>
  <c r="AF80" i="96"/>
  <c r="AN80" i="96"/>
  <c r="AV80" i="96"/>
  <c r="BD80" i="96"/>
  <c r="AK81" i="96"/>
  <c r="AS81" i="96"/>
  <c r="BA81" i="96"/>
  <c r="J82" i="96"/>
  <c r="AH82" i="96"/>
  <c r="AP82" i="96"/>
  <c r="AX82" i="96"/>
  <c r="BF82" i="96"/>
  <c r="L84" i="96"/>
  <c r="T84" i="96"/>
  <c r="AB84" i="96"/>
  <c r="AJ84" i="96"/>
  <c r="AR84" i="96"/>
  <c r="AZ84" i="96"/>
  <c r="Q85" i="96"/>
  <c r="Y85" i="96"/>
  <c r="AG85" i="96"/>
  <c r="AO85" i="96"/>
  <c r="AW85" i="96"/>
  <c r="BE85" i="96"/>
  <c r="N86" i="96"/>
  <c r="V86" i="96"/>
  <c r="AD86" i="96"/>
  <c r="AL86" i="96"/>
  <c r="AT86" i="96"/>
  <c r="BB86" i="96"/>
  <c r="K87" i="96"/>
  <c r="S87" i="96"/>
  <c r="AA87" i="96"/>
  <c r="AI87" i="96"/>
  <c r="AQ87" i="96"/>
  <c r="AY87" i="96"/>
  <c r="BG87" i="96"/>
  <c r="P88" i="96"/>
  <c r="X88" i="96"/>
  <c r="AF88" i="96"/>
  <c r="AN88" i="96"/>
  <c r="AV88" i="96"/>
  <c r="BD88" i="96"/>
  <c r="BE106" i="96"/>
  <c r="J12" i="97"/>
  <c r="L17" i="97"/>
  <c r="T17" i="97"/>
  <c r="AB17" i="97"/>
  <c r="AJ17" i="97"/>
  <c r="AR17" i="97"/>
  <c r="AZ17" i="97"/>
  <c r="V50" i="97"/>
  <c r="AD50" i="97"/>
  <c r="AL50" i="97"/>
  <c r="AT50" i="97"/>
  <c r="BB50" i="97"/>
  <c r="S51" i="97"/>
  <c r="AA51" i="97"/>
  <c r="AI51" i="97"/>
  <c r="AQ51" i="97"/>
  <c r="AY51" i="97"/>
  <c r="BG51" i="97"/>
  <c r="P52" i="97"/>
  <c r="X52" i="97"/>
  <c r="AF52" i="97"/>
  <c r="AN52" i="97"/>
  <c r="AV52" i="97"/>
  <c r="BD52" i="97"/>
  <c r="M53" i="97"/>
  <c r="U53" i="97"/>
  <c r="AC53" i="97"/>
  <c r="AK53" i="97"/>
  <c r="AS53" i="97"/>
  <c r="BA53" i="97"/>
  <c r="J54" i="97"/>
  <c r="R54" i="97"/>
  <c r="Z54" i="97"/>
  <c r="AH54" i="97"/>
  <c r="AP54" i="97"/>
  <c r="AX54" i="97"/>
  <c r="BF54" i="97"/>
  <c r="O55" i="97"/>
  <c r="W55" i="97"/>
  <c r="AE55" i="97"/>
  <c r="AM55" i="97"/>
  <c r="AU55" i="97"/>
  <c r="BC55" i="97"/>
  <c r="O56" i="97"/>
  <c r="Y56" i="97"/>
  <c r="AJ56" i="97"/>
  <c r="AU56" i="97"/>
  <c r="BE56" i="97"/>
  <c r="BG118" i="97"/>
  <c r="BE120" i="97"/>
  <c r="Q56" i="96"/>
  <c r="Y56" i="96"/>
  <c r="AG56" i="96"/>
  <c r="AO56" i="96"/>
  <c r="AW56" i="96"/>
  <c r="BE56" i="96"/>
  <c r="N57" i="96"/>
  <c r="V57" i="96"/>
  <c r="AD57" i="96"/>
  <c r="AL57" i="96"/>
  <c r="AT57" i="96"/>
  <c r="BB57" i="96"/>
  <c r="K58" i="96"/>
  <c r="S58" i="96"/>
  <c r="AA58" i="96"/>
  <c r="AI58" i="96"/>
  <c r="AQ58" i="96"/>
  <c r="AY58" i="96"/>
  <c r="BG58" i="96"/>
  <c r="AJ79" i="96"/>
  <c r="AR79" i="96"/>
  <c r="AZ79" i="96"/>
  <c r="AG80" i="96"/>
  <c r="AO80" i="96"/>
  <c r="AW80" i="96"/>
  <c r="BE80" i="96"/>
  <c r="AL81" i="96"/>
  <c r="AT81" i="96"/>
  <c r="BB81" i="96"/>
  <c r="AI82" i="96"/>
  <c r="AQ82" i="96"/>
  <c r="AY82" i="96"/>
  <c r="BG82" i="96"/>
  <c r="M84" i="96"/>
  <c r="U84" i="96"/>
  <c r="AC84" i="96"/>
  <c r="AK84" i="96"/>
  <c r="AS84" i="96"/>
  <c r="BA84" i="96"/>
  <c r="J85" i="96"/>
  <c r="R85" i="96"/>
  <c r="Z85" i="96"/>
  <c r="AH85" i="96"/>
  <c r="AP85" i="96"/>
  <c r="AX85" i="96"/>
  <c r="BF85" i="96"/>
  <c r="O86" i="96"/>
  <c r="W86" i="96"/>
  <c r="AE86" i="96"/>
  <c r="AM86" i="96"/>
  <c r="AU86" i="96"/>
  <c r="BC86" i="96"/>
  <c r="L87" i="96"/>
  <c r="T87" i="96"/>
  <c r="AB87" i="96"/>
  <c r="AJ87" i="96"/>
  <c r="AR87" i="96"/>
  <c r="AZ87" i="96"/>
  <c r="Q88" i="96"/>
  <c r="Y88" i="96"/>
  <c r="AG88" i="96"/>
  <c r="AO88" i="96"/>
  <c r="AW88" i="96"/>
  <c r="BE88" i="96"/>
  <c r="K12" i="97"/>
  <c r="M17" i="97"/>
  <c r="U17" i="97"/>
  <c r="AC17" i="97"/>
  <c r="AK17" i="97"/>
  <c r="AS17" i="97"/>
  <c r="BA17" i="97"/>
  <c r="W50" i="97"/>
  <c r="AE50" i="97"/>
  <c r="AM50" i="97"/>
  <c r="AU50" i="97"/>
  <c r="BC50" i="97"/>
  <c r="T51" i="97"/>
  <c r="AB51" i="97"/>
  <c r="AJ51" i="97"/>
  <c r="AR51" i="97"/>
  <c r="AZ51" i="97"/>
  <c r="Q52" i="97"/>
  <c r="Y52" i="97"/>
  <c r="AG52" i="97"/>
  <c r="AO52" i="97"/>
  <c r="AW52" i="97"/>
  <c r="BE52" i="97"/>
  <c r="K54" i="97"/>
  <c r="S54" i="97"/>
  <c r="AA54" i="97"/>
  <c r="AI54" i="97"/>
  <c r="AQ54" i="97"/>
  <c r="AY54" i="97"/>
  <c r="BG54" i="97"/>
  <c r="AW119" i="97"/>
  <c r="AO119" i="97"/>
  <c r="AG119" i="97"/>
  <c r="Y119" i="97"/>
  <c r="Q119" i="97"/>
  <c r="AV119" i="97"/>
  <c r="AN119" i="97"/>
  <c r="AF119" i="97"/>
  <c r="X119" i="97"/>
  <c r="P119" i="97"/>
  <c r="BC119" i="97"/>
  <c r="AU119" i="97"/>
  <c r="AM119" i="97"/>
  <c r="AE119" i="97"/>
  <c r="W119" i="97"/>
  <c r="O119" i="97"/>
  <c r="BB119" i="97"/>
  <c r="AT119" i="97"/>
  <c r="AL119" i="97"/>
  <c r="AD119" i="97"/>
  <c r="V119" i="97"/>
  <c r="N119" i="97"/>
  <c r="BA119" i="97"/>
  <c r="AS119" i="97"/>
  <c r="AK119" i="97"/>
  <c r="AC119" i="97"/>
  <c r="U119" i="97"/>
  <c r="M119" i="97"/>
  <c r="AZ119" i="97"/>
  <c r="AR119" i="97"/>
  <c r="AJ119" i="97"/>
  <c r="AB119" i="97"/>
  <c r="T119" i="97"/>
  <c r="L119" i="97"/>
  <c r="AY119" i="97"/>
  <c r="AQ119" i="97"/>
  <c r="AI119" i="97"/>
  <c r="AA119" i="97"/>
  <c r="S119" i="97"/>
  <c r="K119" i="97"/>
  <c r="AX119" i="97"/>
  <c r="AP119" i="97"/>
  <c r="AH119" i="97"/>
  <c r="Z119" i="97"/>
  <c r="R119" i="97"/>
  <c r="J119" i="97"/>
  <c r="BF120" i="97"/>
  <c r="N17" i="97"/>
  <c r="V17" i="97"/>
  <c r="AD17" i="97"/>
  <c r="AL17" i="97"/>
  <c r="AT17" i="97"/>
  <c r="BB17" i="97"/>
  <c r="P50" i="97"/>
  <c r="X50" i="97"/>
  <c r="AF50" i="97"/>
  <c r="AN50" i="97"/>
  <c r="AV50" i="97"/>
  <c r="BD50" i="97"/>
  <c r="U51" i="97"/>
  <c r="AC51" i="97"/>
  <c r="AK51" i="97"/>
  <c r="AS51" i="97"/>
  <c r="BA51" i="97"/>
  <c r="J52" i="97"/>
  <c r="R52" i="97"/>
  <c r="Z52" i="97"/>
  <c r="AH52" i="97"/>
  <c r="AP52" i="97"/>
  <c r="AX52" i="97"/>
  <c r="BF52" i="97"/>
  <c r="W53" i="97"/>
  <c r="AE53" i="97"/>
  <c r="AM53" i="97"/>
  <c r="AU53" i="97"/>
  <c r="BC53" i="97"/>
  <c r="L54" i="97"/>
  <c r="T54" i="97"/>
  <c r="AB54" i="97"/>
  <c r="AJ54" i="97"/>
  <c r="AR54" i="97"/>
  <c r="AZ54" i="97"/>
  <c r="Q55" i="97"/>
  <c r="Y55" i="97"/>
  <c r="AG55" i="97"/>
  <c r="AO55" i="97"/>
  <c r="AW55" i="97"/>
  <c r="BF55" i="97"/>
  <c r="Q56" i="97"/>
  <c r="AB56" i="97"/>
  <c r="AM56" i="97"/>
  <c r="BD119" i="97"/>
  <c r="BG120" i="97"/>
  <c r="K56" i="96"/>
  <c r="S56" i="96"/>
  <c r="AA56" i="96"/>
  <c r="AI56" i="96"/>
  <c r="AQ56" i="96"/>
  <c r="AY56" i="96"/>
  <c r="BG56" i="96"/>
  <c r="P57" i="96"/>
  <c r="X57" i="96"/>
  <c r="AF57" i="96"/>
  <c r="AN57" i="96"/>
  <c r="AV57" i="96"/>
  <c r="BD57" i="96"/>
  <c r="M58" i="96"/>
  <c r="U58" i="96"/>
  <c r="AC58" i="96"/>
  <c r="AK58" i="96"/>
  <c r="AS58" i="96"/>
  <c r="BA58" i="96"/>
  <c r="AL79" i="96"/>
  <c r="AT79" i="96"/>
  <c r="BB79" i="96"/>
  <c r="AI80" i="96"/>
  <c r="AQ80" i="96"/>
  <c r="AY80" i="96"/>
  <c r="BG80" i="96"/>
  <c r="AF81" i="96"/>
  <c r="AN81" i="96"/>
  <c r="AV81" i="96"/>
  <c r="BD81" i="96"/>
  <c r="AK82" i="96"/>
  <c r="AS82" i="96"/>
  <c r="BA82" i="96"/>
  <c r="O84" i="96"/>
  <c r="W84" i="96"/>
  <c r="AE84" i="96"/>
  <c r="AM84" i="96"/>
  <c r="AU84" i="96"/>
  <c r="BC84" i="96"/>
  <c r="T85" i="96"/>
  <c r="AB85" i="96"/>
  <c r="AJ85" i="96"/>
  <c r="AR85" i="96"/>
  <c r="AZ85" i="96"/>
  <c r="Q86" i="96"/>
  <c r="Y86" i="96"/>
  <c r="AG86" i="96"/>
  <c r="AO86" i="96"/>
  <c r="AW86" i="96"/>
  <c r="BE86" i="96"/>
  <c r="N87" i="96"/>
  <c r="V87" i="96"/>
  <c r="AD87" i="96"/>
  <c r="AL87" i="96"/>
  <c r="AT87" i="96"/>
  <c r="BB87" i="96"/>
  <c r="K88" i="96"/>
  <c r="S88" i="96"/>
  <c r="AA88" i="96"/>
  <c r="AI88" i="96"/>
  <c r="AQ88" i="96"/>
  <c r="AY88" i="96"/>
  <c r="BG88" i="96"/>
  <c r="Q50" i="97"/>
  <c r="Y50" i="97"/>
  <c r="AG50" i="97"/>
  <c r="AO50" i="97"/>
  <c r="AW50" i="97"/>
  <c r="BE50" i="97"/>
  <c r="BE119" i="97"/>
  <c r="AY121" i="97"/>
  <c r="AQ121" i="97"/>
  <c r="AI121" i="97"/>
  <c r="AA121" i="97"/>
  <c r="S121" i="97"/>
  <c r="K121" i="97"/>
  <c r="AX121" i="97"/>
  <c r="AP121" i="97"/>
  <c r="AH121" i="97"/>
  <c r="Z121" i="97"/>
  <c r="R121" i="97"/>
  <c r="J121" i="97"/>
  <c r="AW121" i="97"/>
  <c r="AO121" i="97"/>
  <c r="AG121" i="97"/>
  <c r="Y121" i="97"/>
  <c r="Q121" i="97"/>
  <c r="AV121" i="97"/>
  <c r="AN121" i="97"/>
  <c r="AF121" i="97"/>
  <c r="X121" i="97"/>
  <c r="P121" i="97"/>
  <c r="BC121" i="97"/>
  <c r="AU121" i="97"/>
  <c r="AM121" i="97"/>
  <c r="AE121" i="97"/>
  <c r="W121" i="97"/>
  <c r="O121" i="97"/>
  <c r="BB121" i="97"/>
  <c r="AT121" i="97"/>
  <c r="AL121" i="97"/>
  <c r="AD121" i="97"/>
  <c r="V121" i="97"/>
  <c r="N121" i="97"/>
  <c r="BA121" i="97"/>
  <c r="AS121" i="97"/>
  <c r="AK121" i="97"/>
  <c r="AC121" i="97"/>
  <c r="U121" i="97"/>
  <c r="M121" i="97"/>
  <c r="AZ121" i="97"/>
  <c r="AR121" i="97"/>
  <c r="AJ121" i="97"/>
  <c r="AB121" i="97"/>
  <c r="T121" i="97"/>
  <c r="L121" i="97"/>
  <c r="AJ56" i="96"/>
  <c r="AR56" i="96"/>
  <c r="Q57" i="96"/>
  <c r="Y57" i="96"/>
  <c r="AG57" i="96"/>
  <c r="AO57" i="96"/>
  <c r="AW57" i="96"/>
  <c r="N58" i="96"/>
  <c r="V58" i="96"/>
  <c r="AD58" i="96"/>
  <c r="AL58" i="96"/>
  <c r="AT58" i="96"/>
  <c r="AM79" i="96"/>
  <c r="AU79" i="96"/>
  <c r="AJ80" i="96"/>
  <c r="AR80" i="96"/>
  <c r="AG81" i="96"/>
  <c r="AO81" i="96"/>
  <c r="AW81" i="96"/>
  <c r="AL82" i="96"/>
  <c r="AT82" i="96"/>
  <c r="P84" i="96"/>
  <c r="X84" i="96"/>
  <c r="AF84" i="96"/>
  <c r="AN84" i="96"/>
  <c r="AV84" i="96"/>
  <c r="M85" i="96"/>
  <c r="U85" i="96"/>
  <c r="AC85" i="96"/>
  <c r="AK85" i="96"/>
  <c r="AS85" i="96"/>
  <c r="J86" i="96"/>
  <c r="R86" i="96"/>
  <c r="Z86" i="96"/>
  <c r="AH86" i="96"/>
  <c r="AP86" i="96"/>
  <c r="AX86" i="96"/>
  <c r="O87" i="96"/>
  <c r="W87" i="96"/>
  <c r="AE87" i="96"/>
  <c r="AM87" i="96"/>
  <c r="AU87" i="96"/>
  <c r="L88" i="96"/>
  <c r="T88" i="96"/>
  <c r="AB88" i="96"/>
  <c r="AJ88" i="96"/>
  <c r="AR88" i="96"/>
  <c r="J50" i="97"/>
  <c r="R50" i="97"/>
  <c r="Z50" i="97"/>
  <c r="AH50" i="97"/>
  <c r="AP50" i="97"/>
  <c r="AX50" i="97"/>
  <c r="W51" i="97"/>
  <c r="AE51" i="97"/>
  <c r="AM51" i="97"/>
  <c r="AU51" i="97"/>
  <c r="L52" i="97"/>
  <c r="T52" i="97"/>
  <c r="AB52" i="97"/>
  <c r="AJ52" i="97"/>
  <c r="AR52" i="97"/>
  <c r="Q53" i="97"/>
  <c r="Y53" i="97"/>
  <c r="AG53" i="97"/>
  <c r="AO53" i="97"/>
  <c r="AW53" i="97"/>
  <c r="N54" i="97"/>
  <c r="V54" i="97"/>
  <c r="AD54" i="97"/>
  <c r="AL54" i="97"/>
  <c r="AT54" i="97"/>
  <c r="K55" i="97"/>
  <c r="S55" i="97"/>
  <c r="AA55" i="97"/>
  <c r="AI55" i="97"/>
  <c r="AQ55" i="97"/>
  <c r="AY55" i="97"/>
  <c r="BA56" i="97"/>
  <c r="AS56" i="97"/>
  <c r="AK56" i="97"/>
  <c r="AC56" i="97"/>
  <c r="U56" i="97"/>
  <c r="M56" i="97"/>
  <c r="BG56" i="97"/>
  <c r="AY56" i="97"/>
  <c r="AQ56" i="97"/>
  <c r="AI56" i="97"/>
  <c r="AA56" i="97"/>
  <c r="S56" i="97"/>
  <c r="K56" i="97"/>
  <c r="T56" i="97"/>
  <c r="AE56" i="97"/>
  <c r="AO56" i="97"/>
  <c r="AZ56" i="97"/>
  <c r="AZ118" i="97"/>
  <c r="AR118" i="97"/>
  <c r="AJ118" i="97"/>
  <c r="AB118" i="97"/>
  <c r="T118" i="97"/>
  <c r="L118" i="97"/>
  <c r="AY118" i="97"/>
  <c r="AQ118" i="97"/>
  <c r="AI118" i="97"/>
  <c r="AA118" i="97"/>
  <c r="S118" i="97"/>
  <c r="K118" i="97"/>
  <c r="AX118" i="97"/>
  <c r="AP118" i="97"/>
  <c r="AH118" i="97"/>
  <c r="Z118" i="97"/>
  <c r="R118" i="97"/>
  <c r="J118" i="97"/>
  <c r="AW118" i="97"/>
  <c r="AO118" i="97"/>
  <c r="AG118" i="97"/>
  <c r="Y118" i="97"/>
  <c r="Q118" i="97"/>
  <c r="AV118" i="97"/>
  <c r="AN118" i="97"/>
  <c r="AF118" i="97"/>
  <c r="X118" i="97"/>
  <c r="P118" i="97"/>
  <c r="BC118" i="97"/>
  <c r="AU118" i="97"/>
  <c r="AM118" i="97"/>
  <c r="AE118" i="97"/>
  <c r="W118" i="97"/>
  <c r="O118" i="97"/>
  <c r="BB118" i="97"/>
  <c r="AT118" i="97"/>
  <c r="AL118" i="97"/>
  <c r="AD118" i="97"/>
  <c r="V118" i="97"/>
  <c r="N118" i="97"/>
  <c r="BA118" i="97"/>
  <c r="AS118" i="97"/>
  <c r="AK118" i="97"/>
  <c r="AC118" i="97"/>
  <c r="U118" i="97"/>
  <c r="M118" i="97"/>
  <c r="BF119" i="97"/>
  <c r="BD121" i="97"/>
  <c r="AJ57" i="97"/>
  <c r="AR57" i="97"/>
  <c r="AZ57" i="97"/>
  <c r="Q58" i="97"/>
  <c r="Y58" i="97"/>
  <c r="AG58" i="97"/>
  <c r="AO58" i="97"/>
  <c r="AW58" i="97"/>
  <c r="BE58" i="97"/>
  <c r="N59" i="97"/>
  <c r="V59" i="97"/>
  <c r="AD59" i="97"/>
  <c r="AL59" i="97"/>
  <c r="AT59" i="97"/>
  <c r="BB59" i="97"/>
  <c r="AH79" i="97"/>
  <c r="AP79" i="97"/>
  <c r="AX79" i="97"/>
  <c r="BF79" i="97"/>
  <c r="AE80" i="97"/>
  <c r="AM80" i="97"/>
  <c r="AU80" i="97"/>
  <c r="BC80" i="97"/>
  <c r="Q82" i="97"/>
  <c r="Y82" i="97"/>
  <c r="AG82" i="97"/>
  <c r="AO82" i="97"/>
  <c r="AW82" i="97"/>
  <c r="BE82" i="97"/>
  <c r="N83" i="97"/>
  <c r="V83" i="97"/>
  <c r="AD83" i="97"/>
  <c r="AL83" i="97"/>
  <c r="AT83" i="97"/>
  <c r="BB83" i="97"/>
  <c r="K84" i="97"/>
  <c r="S84" i="97"/>
  <c r="AA84" i="97"/>
  <c r="AI84" i="97"/>
  <c r="AQ84" i="97"/>
  <c r="AY84" i="97"/>
  <c r="BG84" i="97"/>
  <c r="P85" i="97"/>
  <c r="X85" i="97"/>
  <c r="AF85" i="97"/>
  <c r="AN85" i="97"/>
  <c r="AV85" i="97"/>
  <c r="BD85" i="97"/>
  <c r="M86" i="97"/>
  <c r="U86" i="97"/>
  <c r="AC86" i="97"/>
  <c r="AK86" i="97"/>
  <c r="AS86" i="97"/>
  <c r="BA86" i="97"/>
  <c r="J87" i="97"/>
  <c r="R87" i="97"/>
  <c r="Z87" i="97"/>
  <c r="AH87" i="97"/>
  <c r="AP87" i="97"/>
  <c r="AX87" i="97"/>
  <c r="BF87" i="97"/>
  <c r="O88" i="97"/>
  <c r="W88" i="97"/>
  <c r="AE88" i="97"/>
  <c r="AM88" i="97"/>
  <c r="AU88" i="97"/>
  <c r="BC88" i="97"/>
  <c r="BD106" i="97"/>
  <c r="AK57" i="97"/>
  <c r="AS57" i="97"/>
  <c r="BA57" i="97"/>
  <c r="J58" i="97"/>
  <c r="R58" i="97"/>
  <c r="Z58" i="97"/>
  <c r="AH58" i="97"/>
  <c r="AP58" i="97"/>
  <c r="AX58" i="97"/>
  <c r="BF58" i="97"/>
  <c r="AE59" i="97"/>
  <c r="AM59" i="97"/>
  <c r="AU59" i="97"/>
  <c r="BC59" i="97"/>
  <c r="AE75" i="97"/>
  <c r="AI79" i="97"/>
  <c r="AQ79" i="97"/>
  <c r="AY79" i="97"/>
  <c r="BG79" i="97"/>
  <c r="AF80" i="97"/>
  <c r="AN80" i="97"/>
  <c r="AV80" i="97"/>
  <c r="BD80" i="97"/>
  <c r="Q85" i="97"/>
  <c r="Y85" i="97"/>
  <c r="AG85" i="97"/>
  <c r="AO85" i="97"/>
  <c r="AW85" i="97"/>
  <c r="BE85" i="97"/>
  <c r="N86" i="97"/>
  <c r="V86" i="97"/>
  <c r="AD86" i="97"/>
  <c r="AL86" i="97"/>
  <c r="AT86" i="97"/>
  <c r="BB86" i="97"/>
  <c r="K87" i="97"/>
  <c r="S87" i="97"/>
  <c r="AA87" i="97"/>
  <c r="AI87" i="97"/>
  <c r="AQ87" i="97"/>
  <c r="AY87" i="97"/>
  <c r="BG87" i="97"/>
  <c r="P88" i="97"/>
  <c r="X88" i="97"/>
  <c r="AF88" i="97"/>
  <c r="AN88" i="97"/>
  <c r="AV88" i="97"/>
  <c r="BD88" i="97"/>
  <c r="BE106" i="97"/>
  <c r="AJ79" i="97"/>
  <c r="AR79" i="97"/>
  <c r="AZ79" i="97"/>
  <c r="AG80" i="97"/>
  <c r="AO80" i="97"/>
  <c r="AW80" i="97"/>
  <c r="BE80" i="97"/>
  <c r="Q88" i="97"/>
  <c r="Y88" i="97"/>
  <c r="AG88" i="97"/>
  <c r="AO88" i="97"/>
  <c r="AW88" i="97"/>
  <c r="BE88" i="97"/>
  <c r="Z106" i="97"/>
  <c r="BF106" i="97"/>
  <c r="AE57" i="97"/>
  <c r="AM57" i="97"/>
  <c r="AU57" i="97"/>
  <c r="BC57" i="97"/>
  <c r="L58" i="97"/>
  <c r="T58" i="97"/>
  <c r="AB58" i="97"/>
  <c r="AJ58" i="97"/>
  <c r="AR58" i="97"/>
  <c r="AZ58" i="97"/>
  <c r="Q59" i="97"/>
  <c r="Y59" i="97"/>
  <c r="AG59" i="97"/>
  <c r="AO59" i="97"/>
  <c r="AW59" i="97"/>
  <c r="BE59" i="97"/>
  <c r="AK79" i="97"/>
  <c r="AS79" i="97"/>
  <c r="BA79" i="97"/>
  <c r="AH80" i="97"/>
  <c r="AP80" i="97"/>
  <c r="AX80" i="97"/>
  <c r="BF80" i="97"/>
  <c r="Q83" i="97"/>
  <c r="Y83" i="97"/>
  <c r="AG83" i="97"/>
  <c r="AO83" i="97"/>
  <c r="AW83" i="97"/>
  <c r="BE83" i="97"/>
  <c r="N84" i="97"/>
  <c r="V84" i="97"/>
  <c r="AD84" i="97"/>
  <c r="AL84" i="97"/>
  <c r="AT84" i="97"/>
  <c r="BB84" i="97"/>
  <c r="K85" i="97"/>
  <c r="S85" i="97"/>
  <c r="AA85" i="97"/>
  <c r="AI85" i="97"/>
  <c r="AQ85" i="97"/>
  <c r="AY85" i="97"/>
  <c r="BG85" i="97"/>
  <c r="P86" i="97"/>
  <c r="X86" i="97"/>
  <c r="AF86" i="97"/>
  <c r="AN86" i="97"/>
  <c r="AV86" i="97"/>
  <c r="BD86" i="97"/>
  <c r="M87" i="97"/>
  <c r="U87" i="97"/>
  <c r="AC87" i="97"/>
  <c r="AK87" i="97"/>
  <c r="AS87" i="97"/>
  <c r="BA87" i="97"/>
  <c r="J88" i="97"/>
  <c r="R88" i="97"/>
  <c r="Z88" i="97"/>
  <c r="AH88" i="97"/>
  <c r="AP88" i="97"/>
  <c r="AX88" i="97"/>
  <c r="BF88" i="97"/>
  <c r="BG106" i="97"/>
  <c r="P57" i="97"/>
  <c r="X57" i="97"/>
  <c r="AF57" i="97"/>
  <c r="AN57" i="97"/>
  <c r="AV57" i="97"/>
  <c r="BD57" i="97"/>
  <c r="M58" i="97"/>
  <c r="U58" i="97"/>
  <c r="AC58" i="97"/>
  <c r="AK58" i="97"/>
  <c r="AS58" i="97"/>
  <c r="BA58" i="97"/>
  <c r="J59" i="97"/>
  <c r="R59" i="97"/>
  <c r="Z59" i="97"/>
  <c r="AH59" i="97"/>
  <c r="AP59" i="97"/>
  <c r="AX59" i="97"/>
  <c r="BF59" i="97"/>
  <c r="AL79" i="97"/>
  <c r="AT79" i="97"/>
  <c r="BB79" i="97"/>
  <c r="AI80" i="97"/>
  <c r="AQ80" i="97"/>
  <c r="AY80" i="97"/>
  <c r="BG80" i="97"/>
  <c r="Q86" i="97"/>
  <c r="Y86" i="97"/>
  <c r="AG86" i="97"/>
  <c r="AO86" i="97"/>
  <c r="AW86" i="97"/>
  <c r="BE86" i="97"/>
  <c r="N87" i="97"/>
  <c r="V87" i="97"/>
  <c r="AD87" i="97"/>
  <c r="AL87" i="97"/>
  <c r="AT87" i="97"/>
  <c r="BB87" i="97"/>
  <c r="K88" i="97"/>
  <c r="S88" i="97"/>
  <c r="AA88" i="97"/>
  <c r="AI88" i="97"/>
  <c r="AQ88" i="97"/>
  <c r="AY88" i="97"/>
  <c r="BG88" i="97"/>
  <c r="Q57" i="97"/>
  <c r="Y57" i="97"/>
  <c r="AG57" i="97"/>
  <c r="AO57" i="97"/>
  <c r="AW57" i="97"/>
  <c r="BE57" i="97"/>
  <c r="N58" i="97"/>
  <c r="V58" i="97"/>
  <c r="AD58" i="97"/>
  <c r="AL58" i="97"/>
  <c r="AT58" i="97"/>
  <c r="BB58" i="97"/>
  <c r="K59" i="97"/>
  <c r="S59" i="97"/>
  <c r="AA59" i="97"/>
  <c r="AI59" i="97"/>
  <c r="AQ59" i="97"/>
  <c r="AY59" i="97"/>
  <c r="BG59" i="97"/>
  <c r="AM79" i="97"/>
  <c r="AU79" i="97"/>
  <c r="BC79" i="97"/>
  <c r="AJ80" i="97"/>
  <c r="AR80" i="97"/>
  <c r="AZ80" i="97"/>
  <c r="Q81" i="97"/>
  <c r="Y81" i="97"/>
  <c r="AG81" i="97"/>
  <c r="AO81" i="97"/>
  <c r="AW81" i="97"/>
  <c r="N82" i="97"/>
  <c r="V82" i="97"/>
  <c r="AD82" i="97"/>
  <c r="AL82" i="97"/>
  <c r="AT82" i="97"/>
  <c r="K83" i="97"/>
  <c r="S83" i="97"/>
  <c r="AA83" i="97"/>
  <c r="AI83" i="97"/>
  <c r="AQ83" i="97"/>
  <c r="AY83" i="97"/>
  <c r="P84" i="97"/>
  <c r="X84" i="97"/>
  <c r="AF84" i="97"/>
  <c r="AN84" i="97"/>
  <c r="AV84" i="97"/>
  <c r="BD84" i="97"/>
  <c r="M85" i="97"/>
  <c r="U85" i="97"/>
  <c r="AC85" i="97"/>
  <c r="AK85" i="97"/>
  <c r="AS85" i="97"/>
  <c r="BA85" i="97"/>
  <c r="J86" i="97"/>
  <c r="R86" i="97"/>
  <c r="Z86" i="97"/>
  <c r="AH86" i="97"/>
  <c r="AP86" i="97"/>
  <c r="AX86" i="97"/>
  <c r="BF86" i="97"/>
  <c r="O87" i="97"/>
  <c r="W87" i="97"/>
  <c r="AE87" i="97"/>
  <c r="AM87" i="97"/>
  <c r="AU87" i="97"/>
  <c r="BC87" i="97"/>
  <c r="L88" i="97"/>
  <c r="T88" i="97"/>
  <c r="AB88" i="97"/>
  <c r="AJ88" i="97"/>
  <c r="AR88" i="97"/>
  <c r="AZ88" i="97"/>
  <c r="J57" i="97"/>
  <c r="R57" i="97"/>
  <c r="Z57" i="97"/>
  <c r="AH57" i="97"/>
  <c r="AP57" i="97"/>
  <c r="AX57" i="97"/>
  <c r="O58" i="97"/>
  <c r="W58" i="97"/>
  <c r="AE58" i="97"/>
  <c r="AM58" i="97"/>
  <c r="AU58" i="97"/>
  <c r="L59" i="97"/>
  <c r="T59" i="97"/>
  <c r="AB59" i="97"/>
  <c r="AJ59" i="97"/>
  <c r="AR59" i="97"/>
  <c r="AN79" i="97"/>
  <c r="AV79" i="97"/>
  <c r="BD79" i="97"/>
  <c r="AK80" i="97"/>
  <c r="AS80" i="97"/>
  <c r="BA80" i="97"/>
  <c r="Q84" i="97"/>
  <c r="Y84" i="97"/>
  <c r="AG84" i="97"/>
  <c r="AO84" i="97"/>
  <c r="AW84" i="97"/>
  <c r="N85" i="97"/>
  <c r="V85" i="97"/>
  <c r="AD85" i="97"/>
  <c r="AL85" i="97"/>
  <c r="AT85" i="97"/>
  <c r="K86" i="97"/>
  <c r="S86" i="97"/>
  <c r="AA86" i="97"/>
  <c r="AI86" i="97"/>
  <c r="AQ86" i="97"/>
  <c r="AY86" i="97"/>
  <c r="P87" i="97"/>
  <c r="X87" i="97"/>
  <c r="AF87" i="97"/>
  <c r="AN87" i="97"/>
  <c r="AV87" i="97"/>
  <c r="BD87" i="97"/>
  <c r="M88" i="97"/>
  <c r="U88" i="97"/>
  <c r="AC88" i="97"/>
  <c r="AK88" i="97"/>
  <c r="AS88" i="97"/>
  <c r="BA88" i="97"/>
  <c r="AG79" i="97"/>
  <c r="AO79" i="97"/>
  <c r="AW79" i="97"/>
  <c r="AL80" i="97"/>
  <c r="AT80" i="97"/>
  <c r="Q87" i="97"/>
  <c r="Y87" i="97"/>
  <c r="AG87" i="97"/>
  <c r="AO87" i="97"/>
  <c r="AW87" i="97"/>
  <c r="N88" i="97"/>
  <c r="V88" i="97"/>
  <c r="AD88" i="97"/>
  <c r="AL88" i="97"/>
  <c r="AT88" i="97"/>
  <c r="G36" i="95"/>
  <c r="G65" i="95" s="1"/>
  <c r="G65" i="18"/>
  <c r="F36" i="18"/>
  <c r="G36" i="18"/>
  <c r="I14" i="21"/>
  <c r="BC106" i="95"/>
  <c r="BC22" i="95" s="1"/>
  <c r="BB106" i="95"/>
  <c r="BB22" i="95" s="1"/>
  <c r="BA106" i="95"/>
  <c r="BA22" i="95" s="1"/>
  <c r="AZ106" i="95"/>
  <c r="AZ22" i="95" s="1"/>
  <c r="AY106" i="95"/>
  <c r="AY22" i="95" s="1"/>
  <c r="AX106" i="95"/>
  <c r="AX22" i="95" s="1"/>
  <c r="AW106" i="95"/>
  <c r="AW22" i="95" s="1"/>
  <c r="AV106" i="95"/>
  <c r="AV22" i="95" s="1"/>
  <c r="AU106" i="95"/>
  <c r="AU22" i="95" s="1"/>
  <c r="AT106" i="95"/>
  <c r="AT22" i="95" s="1"/>
  <c r="AS106" i="95"/>
  <c r="AS22" i="95" s="1"/>
  <c r="AR106" i="95"/>
  <c r="AR22" i="95" s="1"/>
  <c r="AQ106" i="95"/>
  <c r="AQ22" i="95" s="1"/>
  <c r="AP106" i="95"/>
  <c r="AP22" i="95" s="1"/>
  <c r="AO106" i="95"/>
  <c r="AO22" i="95" s="1"/>
  <c r="AN106" i="95"/>
  <c r="AN22" i="95" s="1"/>
  <c r="AM106" i="95"/>
  <c r="AM22" i="95" s="1"/>
  <c r="AL106" i="95"/>
  <c r="AL22" i="95" s="1"/>
  <c r="AK106" i="95"/>
  <c r="AK22" i="95" s="1"/>
  <c r="AJ106" i="95"/>
  <c r="AJ22" i="95" s="1"/>
  <c r="AI106" i="95"/>
  <c r="AI22" i="95" s="1"/>
  <c r="AH106" i="95"/>
  <c r="AH22" i="95" s="1"/>
  <c r="AG106" i="95"/>
  <c r="AG22" i="95" s="1"/>
  <c r="AF106" i="95"/>
  <c r="AF22" i="95" s="1"/>
  <c r="AE106" i="95"/>
  <c r="AE22" i="95" s="1"/>
  <c r="AD106" i="95"/>
  <c r="AD22" i="95" s="1"/>
  <c r="AC106" i="95"/>
  <c r="AC22" i="95" s="1"/>
  <c r="AB106" i="95"/>
  <c r="AB22" i="95" s="1"/>
  <c r="AA106" i="95"/>
  <c r="AA22" i="95" s="1"/>
  <c r="Z106" i="95"/>
  <c r="Z22" i="95" s="1"/>
  <c r="Y106" i="95"/>
  <c r="Y22" i="95" s="1"/>
  <c r="X106" i="95"/>
  <c r="X22" i="95" s="1"/>
  <c r="W106" i="95"/>
  <c r="W22" i="95" s="1"/>
  <c r="V106" i="95"/>
  <c r="V22" i="95" s="1"/>
  <c r="U106" i="95"/>
  <c r="U22" i="95" s="1"/>
  <c r="T106" i="95"/>
  <c r="T22" i="95" s="1"/>
  <c r="S106" i="95"/>
  <c r="S22" i="95" s="1"/>
  <c r="R106" i="95"/>
  <c r="R22" i="95" s="1"/>
  <c r="Q106" i="95"/>
  <c r="Q22" i="95" s="1"/>
  <c r="P106" i="95"/>
  <c r="P22" i="95" s="1"/>
  <c r="O106" i="95"/>
  <c r="O22" i="95" s="1"/>
  <c r="N106" i="95"/>
  <c r="N22" i="95" s="1"/>
  <c r="M106" i="95"/>
  <c r="M22" i="95" s="1"/>
  <c r="L106" i="95"/>
  <c r="L22" i="95" s="1"/>
  <c r="K106" i="95"/>
  <c r="K22" i="95" s="1"/>
  <c r="J106" i="95"/>
  <c r="J22" i="95" s="1"/>
  <c r="H121" i="95"/>
  <c r="AT121" i="95" s="1"/>
  <c r="H120" i="95"/>
  <c r="H119" i="95"/>
  <c r="AZ119" i="95" s="1"/>
  <c r="O118" i="95"/>
  <c r="H88" i="95"/>
  <c r="H87" i="95"/>
  <c r="H86" i="95"/>
  <c r="H85" i="95"/>
  <c r="H84" i="95"/>
  <c r="H83" i="95"/>
  <c r="BG75" i="95"/>
  <c r="BF75" i="95"/>
  <c r="BE75" i="95"/>
  <c r="BD75" i="95"/>
  <c r="BC75" i="95"/>
  <c r="BB75" i="95"/>
  <c r="BA75" i="95"/>
  <c r="AZ75" i="95"/>
  <c r="AY75" i="95"/>
  <c r="AX75" i="95"/>
  <c r="AW75" i="95"/>
  <c r="AV75" i="95"/>
  <c r="AU75" i="95"/>
  <c r="AT75" i="95"/>
  <c r="AS75" i="95"/>
  <c r="AR75" i="95"/>
  <c r="AQ75" i="95"/>
  <c r="AP75" i="95"/>
  <c r="AO75" i="95"/>
  <c r="AN75" i="95"/>
  <c r="AM75" i="95"/>
  <c r="AL75" i="95"/>
  <c r="AK75" i="95"/>
  <c r="AJ75" i="95"/>
  <c r="AI75" i="95"/>
  <c r="AH75" i="95"/>
  <c r="AG75" i="95"/>
  <c r="AF75" i="95"/>
  <c r="AE75" i="95"/>
  <c r="AD21" i="95"/>
  <c r="AC21" i="95"/>
  <c r="AB21" i="95"/>
  <c r="AA21" i="95"/>
  <c r="Z21" i="95"/>
  <c r="Y21" i="95"/>
  <c r="X21" i="95"/>
  <c r="W21" i="95"/>
  <c r="V21" i="95"/>
  <c r="U21" i="95"/>
  <c r="F65" i="95"/>
  <c r="H59" i="95"/>
  <c r="H58" i="95"/>
  <c r="H57" i="95"/>
  <c r="H56" i="95"/>
  <c r="H55" i="95"/>
  <c r="H54" i="95"/>
  <c r="BF53" i="95"/>
  <c r="BD53" i="95"/>
  <c r="AT53" i="95"/>
  <c r="AS53" i="95"/>
  <c r="AF53" i="95"/>
  <c r="AE53" i="95"/>
  <c r="U53" i="95"/>
  <c r="R53" i="95"/>
  <c r="AZ53" i="95"/>
  <c r="BG52" i="95"/>
  <c r="BE52" i="95"/>
  <c r="BD52" i="95"/>
  <c r="AV52" i="95"/>
  <c r="AH52" i="95"/>
  <c r="AC52" i="95"/>
  <c r="U52" i="95"/>
  <c r="R52" i="95"/>
  <c r="Q52" i="95"/>
  <c r="AP52" i="95"/>
  <c r="BF51" i="95"/>
  <c r="BE50" i="95"/>
  <c r="BC50" i="95"/>
  <c r="AT50" i="95"/>
  <c r="AP50" i="95"/>
  <c r="AG50" i="95"/>
  <c r="AD50" i="95"/>
  <c r="T50" i="95"/>
  <c r="R50" i="95"/>
  <c r="J50" i="95"/>
  <c r="BG50" i="95"/>
  <c r="F50" i="95"/>
  <c r="BG46" i="95"/>
  <c r="BF46" i="95"/>
  <c r="BE46" i="95"/>
  <c r="BD46" i="95"/>
  <c r="BC46" i="95"/>
  <c r="BB46" i="95"/>
  <c r="BA46" i="95"/>
  <c r="AZ46" i="95"/>
  <c r="AY46" i="95"/>
  <c r="AX46" i="95"/>
  <c r="AW46" i="95"/>
  <c r="AV46" i="95"/>
  <c r="AU46" i="95"/>
  <c r="AT46" i="95"/>
  <c r="AS46" i="95"/>
  <c r="AR46" i="95"/>
  <c r="AQ46" i="95"/>
  <c r="AP46" i="95"/>
  <c r="AO46" i="95"/>
  <c r="AN46" i="95"/>
  <c r="AM46" i="95"/>
  <c r="AL46" i="95"/>
  <c r="AK46" i="95"/>
  <c r="AJ46" i="95"/>
  <c r="AI46" i="95"/>
  <c r="AH46" i="95"/>
  <c r="AG46" i="95"/>
  <c r="AF46" i="95"/>
  <c r="AE46" i="95"/>
  <c r="AD46" i="95"/>
  <c r="AC46" i="95"/>
  <c r="AB46" i="95"/>
  <c r="AA46" i="95"/>
  <c r="Z46" i="95"/>
  <c r="Y46" i="95"/>
  <c r="X46" i="95"/>
  <c r="W46" i="95"/>
  <c r="V46" i="95"/>
  <c r="U46" i="95"/>
  <c r="T46" i="95"/>
  <c r="S46" i="95"/>
  <c r="R46" i="95"/>
  <c r="Q46" i="95"/>
  <c r="P46" i="95"/>
  <c r="BG9" i="95"/>
  <c r="BF9" i="95"/>
  <c r="BE9" i="95"/>
  <c r="BD9" i="95"/>
  <c r="BC9" i="95"/>
  <c r="BC17" i="95" s="1"/>
  <c r="BB9" i="95"/>
  <c r="BB17" i="95" s="1"/>
  <c r="BA9" i="95"/>
  <c r="BA17" i="95" s="1"/>
  <c r="AZ9" i="95"/>
  <c r="AZ17" i="95" s="1"/>
  <c r="AY9" i="95"/>
  <c r="AX9" i="95"/>
  <c r="AX17" i="95" s="1"/>
  <c r="AW9" i="95"/>
  <c r="AW17" i="95" s="1"/>
  <c r="AV9" i="95"/>
  <c r="AU9" i="95"/>
  <c r="AU17" i="95" s="1"/>
  <c r="AT9" i="95"/>
  <c r="AS9" i="95"/>
  <c r="AR9" i="95"/>
  <c r="AR17" i="95" s="1"/>
  <c r="AQ9" i="95"/>
  <c r="AP9" i="95"/>
  <c r="AP17" i="95" s="1"/>
  <c r="AO9" i="95"/>
  <c r="AO17" i="95" s="1"/>
  <c r="AN9" i="95"/>
  <c r="AM9" i="95"/>
  <c r="AM17" i="95" s="1"/>
  <c r="AL9" i="95"/>
  <c r="AL17" i="95" s="1"/>
  <c r="AK9" i="95"/>
  <c r="AJ9" i="95"/>
  <c r="AJ17" i="95" s="1"/>
  <c r="AI9" i="95"/>
  <c r="AH9" i="95"/>
  <c r="AG9" i="95"/>
  <c r="AG17" i="95" s="1"/>
  <c r="AF9" i="95"/>
  <c r="AF17" i="95" s="1"/>
  <c r="AE9" i="95"/>
  <c r="AE17" i="95" s="1"/>
  <c r="AD9" i="95"/>
  <c r="AD17" i="95" s="1"/>
  <c r="AC9" i="95"/>
  <c r="AB9" i="95"/>
  <c r="AB17" i="95" s="1"/>
  <c r="AA9" i="95"/>
  <c r="Z9" i="95"/>
  <c r="Y9" i="95"/>
  <c r="X9" i="95"/>
  <c r="W9" i="95"/>
  <c r="W17" i="95" s="1"/>
  <c r="V9" i="95"/>
  <c r="V17" i="95" s="1"/>
  <c r="U9" i="95"/>
  <c r="U17" i="95" s="1"/>
  <c r="T9" i="95"/>
  <c r="T17" i="95" s="1"/>
  <c r="S9" i="95"/>
  <c r="R9" i="95"/>
  <c r="Q9" i="95"/>
  <c r="P9" i="95"/>
  <c r="O9" i="95"/>
  <c r="O17" i="95" s="1"/>
  <c r="N9" i="95"/>
  <c r="N17" i="95" s="1"/>
  <c r="M9" i="95"/>
  <c r="L9" i="95"/>
  <c r="K9" i="95"/>
  <c r="K13" i="95" s="1"/>
  <c r="J9" i="95"/>
  <c r="J17" i="95" s="1"/>
  <c r="B9" i="95"/>
  <c r="BG7" i="95"/>
  <c r="BG8" i="95" s="1"/>
  <c r="BG10" i="95" s="1"/>
  <c r="BF7" i="95"/>
  <c r="BF8" i="95" s="1"/>
  <c r="BF10" i="95" s="1"/>
  <c r="BE7" i="95"/>
  <c r="BE8" i="95" s="1"/>
  <c r="BE10" i="95" s="1"/>
  <c r="BD7" i="95"/>
  <c r="BC7" i="95"/>
  <c r="BC8" i="95" s="1"/>
  <c r="BC10" i="95" s="1"/>
  <c r="BB7" i="95"/>
  <c r="BB8" i="95" s="1"/>
  <c r="BB10" i="95" s="1"/>
  <c r="BA7" i="95"/>
  <c r="BA8" i="95" s="1"/>
  <c r="BA10" i="95" s="1"/>
  <c r="AZ7" i="95"/>
  <c r="AZ8" i="95" s="1"/>
  <c r="AZ10" i="95" s="1"/>
  <c r="AZ16" i="95" s="1"/>
  <c r="AY7" i="95"/>
  <c r="AY8" i="95" s="1"/>
  <c r="AY10" i="95" s="1"/>
  <c r="AY16" i="95" s="1"/>
  <c r="AX7" i="95"/>
  <c r="AX8" i="95" s="1"/>
  <c r="AX10" i="95" s="1"/>
  <c r="AW7" i="95"/>
  <c r="AW8" i="95" s="1"/>
  <c r="AW10" i="95" s="1"/>
  <c r="AV7" i="95"/>
  <c r="AV8" i="95" s="1"/>
  <c r="AV10" i="95" s="1"/>
  <c r="AU7" i="95"/>
  <c r="AT7" i="95"/>
  <c r="AT8" i="95" s="1"/>
  <c r="AT10" i="95" s="1"/>
  <c r="AT16" i="95" s="1"/>
  <c r="AS7" i="95"/>
  <c r="AS8" i="95" s="1"/>
  <c r="AS10" i="95" s="1"/>
  <c r="AR7" i="95"/>
  <c r="AR8" i="95" s="1"/>
  <c r="AR10" i="95" s="1"/>
  <c r="AR16" i="95" s="1"/>
  <c r="AQ7" i="95"/>
  <c r="AQ8" i="95" s="1"/>
  <c r="AQ10" i="95" s="1"/>
  <c r="AQ16" i="95" s="1"/>
  <c r="AP7" i="95"/>
  <c r="AP8" i="95" s="1"/>
  <c r="AP10" i="95" s="1"/>
  <c r="AO7" i="95"/>
  <c r="AO8" i="95" s="1"/>
  <c r="AO10" i="95" s="1"/>
  <c r="AN7" i="95"/>
  <c r="AN8" i="95" s="1"/>
  <c r="AN10" i="95" s="1"/>
  <c r="AM7" i="95"/>
  <c r="AL7" i="95"/>
  <c r="AL8" i="95" s="1"/>
  <c r="AL10" i="95" s="1"/>
  <c r="AL16" i="95" s="1"/>
  <c r="AK7" i="95"/>
  <c r="AK8" i="95" s="1"/>
  <c r="AK10" i="95" s="1"/>
  <c r="AJ7" i="95"/>
  <c r="AJ8" i="95" s="1"/>
  <c r="AJ10" i="95" s="1"/>
  <c r="AJ16" i="95" s="1"/>
  <c r="AI7" i="95"/>
  <c r="AI8" i="95" s="1"/>
  <c r="AI10" i="95" s="1"/>
  <c r="AI16" i="95" s="1"/>
  <c r="AH7" i="95"/>
  <c r="AH8" i="95" s="1"/>
  <c r="AH10" i="95" s="1"/>
  <c r="AG7" i="95"/>
  <c r="AG8" i="95" s="1"/>
  <c r="AG10" i="95" s="1"/>
  <c r="AF7" i="95"/>
  <c r="AE7" i="95"/>
  <c r="AD7" i="95"/>
  <c r="AD8" i="95" s="1"/>
  <c r="AD10" i="95" s="1"/>
  <c r="AD16" i="95" s="1"/>
  <c r="AC7" i="95"/>
  <c r="AC8" i="95" s="1"/>
  <c r="AC10" i="95" s="1"/>
  <c r="AB7" i="95"/>
  <c r="AB8" i="95" s="1"/>
  <c r="AB10" i="95" s="1"/>
  <c r="AB16" i="95" s="1"/>
  <c r="AA7" i="95"/>
  <c r="AA8" i="95" s="1"/>
  <c r="AA10" i="95" s="1"/>
  <c r="AA16" i="95" s="1"/>
  <c r="Z7" i="95"/>
  <c r="Z8" i="95" s="1"/>
  <c r="Z10" i="95" s="1"/>
  <c r="Y7" i="95"/>
  <c r="Y8" i="95" s="1"/>
  <c r="Y10" i="95" s="1"/>
  <c r="X7" i="95"/>
  <c r="W7" i="95"/>
  <c r="V7" i="95"/>
  <c r="V8" i="95" s="1"/>
  <c r="V10" i="95" s="1"/>
  <c r="V16" i="95" s="1"/>
  <c r="U7" i="95"/>
  <c r="U8" i="95" s="1"/>
  <c r="U10" i="95" s="1"/>
  <c r="T7" i="95"/>
  <c r="T8" i="95" s="1"/>
  <c r="T10" i="95" s="1"/>
  <c r="T16" i="95" s="1"/>
  <c r="S7" i="95"/>
  <c r="S8" i="95" s="1"/>
  <c r="S10" i="95" s="1"/>
  <c r="S16" i="95" s="1"/>
  <c r="R7" i="95"/>
  <c r="R8" i="95" s="1"/>
  <c r="R10" i="95" s="1"/>
  <c r="Q7" i="95"/>
  <c r="Q8" i="95" s="1"/>
  <c r="Q10" i="95" s="1"/>
  <c r="P7" i="95"/>
  <c r="O7" i="95"/>
  <c r="N7" i="95"/>
  <c r="N8" i="95" s="1"/>
  <c r="N10" i="95" s="1"/>
  <c r="N16" i="95" s="1"/>
  <c r="M7" i="95"/>
  <c r="M8" i="95" s="1"/>
  <c r="M10" i="95" s="1"/>
  <c r="L7" i="95"/>
  <c r="L8" i="95" s="1"/>
  <c r="L10" i="95" s="1"/>
  <c r="L16" i="95" s="1"/>
  <c r="K7" i="95"/>
  <c r="K8" i="95" s="1"/>
  <c r="K10" i="95" s="1"/>
  <c r="J7" i="95"/>
  <c r="J8" i="95" s="1"/>
  <c r="J10" i="95" s="1"/>
  <c r="AT6" i="95"/>
  <c r="V6" i="95"/>
  <c r="B4" i="95"/>
  <c r="B3" i="95"/>
  <c r="B2" i="95"/>
  <c r="F65" i="18"/>
  <c r="F79" i="18"/>
  <c r="F50" i="18"/>
  <c r="AI117" i="95"/>
  <c r="BC110" i="95"/>
  <c r="BC60" i="96" l="1"/>
  <c r="AV60" i="96"/>
  <c r="AE89" i="96"/>
  <c r="AE27" i="96" s="1"/>
  <c r="BC89" i="96"/>
  <c r="BC27" i="96" s="1"/>
  <c r="BE89" i="97"/>
  <c r="BE27" i="97" s="1"/>
  <c r="BF88" i="95"/>
  <c r="W88" i="95"/>
  <c r="V88" i="95"/>
  <c r="U88" i="95"/>
  <c r="T88" i="95"/>
  <c r="K88" i="95"/>
  <c r="L88" i="95"/>
  <c r="M88" i="95"/>
  <c r="N88" i="95"/>
  <c r="O88" i="95"/>
  <c r="AB88" i="95"/>
  <c r="S88" i="95"/>
  <c r="P88" i="95"/>
  <c r="Q88" i="95"/>
  <c r="R88" i="95"/>
  <c r="AD88" i="95"/>
  <c r="AC88" i="95"/>
  <c r="BG88" i="95"/>
  <c r="AN88" i="95"/>
  <c r="BE88" i="95"/>
  <c r="BD88" i="95"/>
  <c r="BC88" i="95"/>
  <c r="BB88" i="95"/>
  <c r="BA88" i="95"/>
  <c r="AZ88" i="95"/>
  <c r="AY88" i="95"/>
  <c r="AX88" i="95"/>
  <c r="AW88" i="95"/>
  <c r="AV88" i="95"/>
  <c r="AU88" i="95"/>
  <c r="AT88" i="95"/>
  <c r="AS88" i="95"/>
  <c r="AR88" i="95"/>
  <c r="AQ88" i="95"/>
  <c r="AP88" i="95"/>
  <c r="AO88" i="95"/>
  <c r="J88" i="95"/>
  <c r="AM88" i="95"/>
  <c r="AL88" i="95"/>
  <c r="AK88" i="95"/>
  <c r="AJ88" i="95"/>
  <c r="AI88" i="95"/>
  <c r="AH88" i="95"/>
  <c r="AG88" i="95"/>
  <c r="AF88" i="95"/>
  <c r="AE88" i="95"/>
  <c r="Y88" i="95"/>
  <c r="X88" i="95"/>
  <c r="AA88" i="95"/>
  <c r="Z88" i="95"/>
  <c r="AI87" i="95"/>
  <c r="AJ87" i="95"/>
  <c r="AK87" i="95"/>
  <c r="AL87" i="95"/>
  <c r="AM87" i="95"/>
  <c r="AN87" i="95"/>
  <c r="AO87" i="95"/>
  <c r="AP87" i="95"/>
  <c r="AQ87" i="95"/>
  <c r="AR87" i="95"/>
  <c r="AS87" i="95"/>
  <c r="AT87" i="95"/>
  <c r="AU87" i="95"/>
  <c r="AV87" i="95"/>
  <c r="AF87" i="95"/>
  <c r="AW87" i="95"/>
  <c r="AX87" i="95"/>
  <c r="AY87" i="95"/>
  <c r="AZ87" i="95"/>
  <c r="BA87" i="95"/>
  <c r="BC87" i="95"/>
  <c r="BD87" i="95"/>
  <c r="BE87" i="95"/>
  <c r="BF87" i="95"/>
  <c r="BG87" i="95"/>
  <c r="BB87" i="95"/>
  <c r="AG87" i="95"/>
  <c r="AH87" i="95"/>
  <c r="M87" i="95"/>
  <c r="J87" i="95"/>
  <c r="K87" i="95"/>
  <c r="L87" i="95"/>
  <c r="AE87" i="95"/>
  <c r="N87" i="95"/>
  <c r="O87" i="95"/>
  <c r="P87" i="95"/>
  <c r="Q87" i="95"/>
  <c r="R87" i="95"/>
  <c r="S87" i="95"/>
  <c r="T87" i="95"/>
  <c r="U87" i="95"/>
  <c r="V87" i="95"/>
  <c r="W87" i="95"/>
  <c r="X87" i="95"/>
  <c r="Y87" i="95"/>
  <c r="Z87" i="95"/>
  <c r="AA87" i="95"/>
  <c r="AB87" i="95"/>
  <c r="AC87" i="95"/>
  <c r="AD87" i="95"/>
  <c r="AF86" i="95"/>
  <c r="AG86" i="95"/>
  <c r="AH86" i="95"/>
  <c r="AI86" i="95"/>
  <c r="AJ86" i="95"/>
  <c r="AK86" i="95"/>
  <c r="AL86" i="95"/>
  <c r="AM86" i="95"/>
  <c r="AN86" i="95"/>
  <c r="AO86" i="95"/>
  <c r="AP86" i="95"/>
  <c r="AQ86" i="95"/>
  <c r="AR86" i="95"/>
  <c r="J86" i="95"/>
  <c r="AT86" i="95"/>
  <c r="AU86" i="95"/>
  <c r="AV86" i="95"/>
  <c r="AW86" i="95"/>
  <c r="AX86" i="95"/>
  <c r="AY86" i="95"/>
  <c r="AZ86" i="95"/>
  <c r="BA86" i="95"/>
  <c r="BB86" i="95"/>
  <c r="BC86" i="95"/>
  <c r="BD86" i="95"/>
  <c r="BE86" i="95"/>
  <c r="BF86" i="95"/>
  <c r="BG86" i="95"/>
  <c r="K86" i="95"/>
  <c r="L86" i="95"/>
  <c r="M86" i="95"/>
  <c r="N86" i="95"/>
  <c r="O86" i="95"/>
  <c r="P86" i="95"/>
  <c r="Q86" i="95"/>
  <c r="R86" i="95"/>
  <c r="S86" i="95"/>
  <c r="T86" i="95"/>
  <c r="U86" i="95"/>
  <c r="V86" i="95"/>
  <c r="W86" i="95"/>
  <c r="X86" i="95"/>
  <c r="Y86" i="95"/>
  <c r="Z86" i="95"/>
  <c r="AA86" i="95"/>
  <c r="AB86" i="95"/>
  <c r="AC86" i="95"/>
  <c r="AD86" i="95"/>
  <c r="AE86" i="95"/>
  <c r="AS86" i="95"/>
  <c r="T85" i="95"/>
  <c r="Q85" i="95"/>
  <c r="O85" i="95"/>
  <c r="L85" i="95"/>
  <c r="J85" i="95"/>
  <c r="BG85" i="95"/>
  <c r="BF85" i="95"/>
  <c r="BE85" i="95"/>
  <c r="BD85" i="95"/>
  <c r="BB85" i="95"/>
  <c r="BA85" i="95"/>
  <c r="AY85" i="95"/>
  <c r="AW85" i="95"/>
  <c r="AU85" i="95"/>
  <c r="AS85" i="95"/>
  <c r="AO85" i="95"/>
  <c r="AM85" i="95"/>
  <c r="AK85" i="95"/>
  <c r="AI85" i="95"/>
  <c r="AG85" i="95"/>
  <c r="AE85" i="95"/>
  <c r="AB85" i="95"/>
  <c r="Y85" i="95"/>
  <c r="W85" i="95"/>
  <c r="S85" i="95"/>
  <c r="P85" i="95"/>
  <c r="N85" i="95"/>
  <c r="AD85" i="95"/>
  <c r="AA85" i="95"/>
  <c r="U85" i="95"/>
  <c r="R85" i="95"/>
  <c r="M85" i="95"/>
  <c r="K85" i="95"/>
  <c r="AQ85" i="95"/>
  <c r="BC85" i="95"/>
  <c r="AZ85" i="95"/>
  <c r="AX85" i="95"/>
  <c r="AV85" i="95"/>
  <c r="AT85" i="95"/>
  <c r="AR85" i="95"/>
  <c r="AP85" i="95"/>
  <c r="AN85" i="95"/>
  <c r="AL85" i="95"/>
  <c r="AJ85" i="95"/>
  <c r="AH85" i="95"/>
  <c r="AF85" i="95"/>
  <c r="AC85" i="95"/>
  <c r="Z85" i="95"/>
  <c r="X85" i="95"/>
  <c r="V85" i="95"/>
  <c r="BE84" i="95"/>
  <c r="BG84" i="95"/>
  <c r="BD84" i="95"/>
  <c r="BB84" i="95"/>
  <c r="AZ84" i="95"/>
  <c r="AX84" i="95"/>
  <c r="AV84" i="95"/>
  <c r="AT84" i="95"/>
  <c r="AD84" i="95"/>
  <c r="AB84" i="95"/>
  <c r="L84" i="95"/>
  <c r="T84" i="95"/>
  <c r="BF84" i="95"/>
  <c r="AU84" i="95"/>
  <c r="AR84" i="95"/>
  <c r="AP84" i="95"/>
  <c r="AN84" i="95"/>
  <c r="AL84" i="95"/>
  <c r="AJ84" i="95"/>
  <c r="AH84" i="95"/>
  <c r="AF84" i="95"/>
  <c r="K84" i="95"/>
  <c r="M84" i="95"/>
  <c r="N84" i="95"/>
  <c r="O84" i="95"/>
  <c r="P84" i="95"/>
  <c r="Q84" i="95"/>
  <c r="R84" i="95"/>
  <c r="S84" i="95"/>
  <c r="U84" i="95"/>
  <c r="V84" i="95"/>
  <c r="W84" i="95"/>
  <c r="Y84" i="95"/>
  <c r="Z84" i="95"/>
  <c r="AE84" i="95"/>
  <c r="X84" i="95"/>
  <c r="J84" i="95"/>
  <c r="AA84" i="95"/>
  <c r="AC84" i="95"/>
  <c r="AG84" i="95"/>
  <c r="AI84" i="95"/>
  <c r="AK84" i="95"/>
  <c r="AM84" i="95"/>
  <c r="AO84" i="95"/>
  <c r="AQ84" i="95"/>
  <c r="AS84" i="95"/>
  <c r="AW84" i="95"/>
  <c r="AY84" i="95"/>
  <c r="BA84" i="95"/>
  <c r="BC84" i="95"/>
  <c r="Y83" i="95"/>
  <c r="AU83" i="95"/>
  <c r="BA83" i="95"/>
  <c r="BF83" i="95"/>
  <c r="AL83" i="95"/>
  <c r="AF83" i="95"/>
  <c r="Z83" i="95"/>
  <c r="U83" i="95"/>
  <c r="BG83" i="95"/>
  <c r="BD83" i="95"/>
  <c r="BB83" i="95"/>
  <c r="AZ83" i="95"/>
  <c r="AT83" i="95"/>
  <c r="AW83" i="95"/>
  <c r="AO83" i="95"/>
  <c r="AM83" i="95"/>
  <c r="AH83" i="95"/>
  <c r="AE83" i="95"/>
  <c r="AB83" i="95"/>
  <c r="AD83" i="95"/>
  <c r="T83" i="95"/>
  <c r="X83" i="95"/>
  <c r="AA83" i="95"/>
  <c r="AC83" i="95"/>
  <c r="AG83" i="95"/>
  <c r="V83" i="95"/>
  <c r="AN83" i="95"/>
  <c r="AY83" i="95"/>
  <c r="AK83" i="95"/>
  <c r="W83" i="95"/>
  <c r="AV83" i="95"/>
  <c r="AX83" i="95"/>
  <c r="BC83" i="95"/>
  <c r="BE83" i="95"/>
  <c r="S83" i="95"/>
  <c r="J83" i="95"/>
  <c r="K83" i="95"/>
  <c r="L83" i="95"/>
  <c r="M83" i="95"/>
  <c r="N83" i="95"/>
  <c r="O83" i="95"/>
  <c r="P83" i="95"/>
  <c r="Q83" i="95"/>
  <c r="R83" i="95"/>
  <c r="AI83" i="95"/>
  <c r="AP83" i="95"/>
  <c r="AQ83" i="95"/>
  <c r="AR83" i="95"/>
  <c r="AS83" i="95"/>
  <c r="AJ83" i="95"/>
  <c r="F79" i="95"/>
  <c r="F94" i="95"/>
  <c r="F110" i="95" s="1"/>
  <c r="BG59" i="95"/>
  <c r="AZ59" i="95"/>
  <c r="AR59" i="95"/>
  <c r="M59" i="95"/>
  <c r="W59" i="95"/>
  <c r="V59" i="95"/>
  <c r="BC59" i="95"/>
  <c r="AM59" i="95"/>
  <c r="AD59" i="95"/>
  <c r="U59" i="95"/>
  <c r="P59" i="95"/>
  <c r="AT59" i="95"/>
  <c r="BB59" i="95"/>
  <c r="BA59" i="95"/>
  <c r="BD59" i="95"/>
  <c r="AF59" i="95"/>
  <c r="AV59" i="95"/>
  <c r="AS59" i="95"/>
  <c r="AB59" i="95"/>
  <c r="AL59" i="95"/>
  <c r="AE59" i="95"/>
  <c r="T59" i="95"/>
  <c r="O59" i="95"/>
  <c r="L59" i="95"/>
  <c r="AU59" i="95"/>
  <c r="AN59" i="95"/>
  <c r="AJ59" i="95"/>
  <c r="AC59" i="95"/>
  <c r="N59" i="95"/>
  <c r="X59" i="95"/>
  <c r="AK59" i="95"/>
  <c r="BG58" i="95"/>
  <c r="AG58" i="95"/>
  <c r="AI58" i="95"/>
  <c r="AQ58" i="95"/>
  <c r="K58" i="95"/>
  <c r="BE57" i="95"/>
  <c r="J57" i="95"/>
  <c r="AP57" i="95"/>
  <c r="R57" i="95"/>
  <c r="BF57" i="95"/>
  <c r="AY57" i="95"/>
  <c r="AB57" i="95"/>
  <c r="AR57" i="95"/>
  <c r="AJ57" i="95"/>
  <c r="K57" i="95"/>
  <c r="N57" i="95"/>
  <c r="AI57" i="95"/>
  <c r="AH57" i="95"/>
  <c r="BG57" i="95"/>
  <c r="BB57" i="95"/>
  <c r="AT57" i="95"/>
  <c r="AQ57" i="95"/>
  <c r="AD57" i="95"/>
  <c r="AA57" i="95"/>
  <c r="V57" i="95"/>
  <c r="AL57" i="95"/>
  <c r="AZ57" i="95"/>
  <c r="AX57" i="95"/>
  <c r="Z57" i="95"/>
  <c r="T57" i="95"/>
  <c r="L57" i="95"/>
  <c r="S57" i="95"/>
  <c r="V56" i="95"/>
  <c r="AW56" i="95"/>
  <c r="AT56" i="95"/>
  <c r="AG56" i="95"/>
  <c r="W56" i="95"/>
  <c r="AL56" i="95"/>
  <c r="BC56" i="95"/>
  <c r="Y56" i="95"/>
  <c r="AO56" i="95"/>
  <c r="AD56" i="95"/>
  <c r="BE56" i="95"/>
  <c r="O56" i="95"/>
  <c r="AU56" i="95"/>
  <c r="N56" i="95"/>
  <c r="AO55" i="95"/>
  <c r="AH55" i="95"/>
  <c r="BF55" i="95"/>
  <c r="AP55" i="95"/>
  <c r="X55" i="95"/>
  <c r="AG55" i="95"/>
  <c r="AX55" i="95"/>
  <c r="R55" i="95"/>
  <c r="Q55" i="95"/>
  <c r="BE55" i="95"/>
  <c r="L55" i="95"/>
  <c r="AB55" i="95"/>
  <c r="AJ55" i="95"/>
  <c r="AZ55" i="95"/>
  <c r="P55" i="95"/>
  <c r="BE54" i="95"/>
  <c r="W54" i="95"/>
  <c r="R54" i="95"/>
  <c r="M54" i="95"/>
  <c r="J54" i="95"/>
  <c r="AJ54" i="95"/>
  <c r="AX54" i="95"/>
  <c r="BC54" i="95"/>
  <c r="AU54" i="95"/>
  <c r="AQ54" i="95"/>
  <c r="AK54" i="95"/>
  <c r="AH54" i="95"/>
  <c r="AC54" i="95"/>
  <c r="K54" i="95"/>
  <c r="BF54" i="95"/>
  <c r="AY54" i="95"/>
  <c r="AS54" i="95"/>
  <c r="AM54" i="95"/>
  <c r="AI54" i="95"/>
  <c r="AB54" i="95"/>
  <c r="T54" i="95"/>
  <c r="Z54" i="95"/>
  <c r="U54" i="95"/>
  <c r="S54" i="95"/>
  <c r="O54" i="95"/>
  <c r="L54" i="95"/>
  <c r="N54" i="95"/>
  <c r="AA54" i="95"/>
  <c r="BG54" i="95"/>
  <c r="AZ54" i="95"/>
  <c r="BA54" i="95"/>
  <c r="AR54" i="95"/>
  <c r="AP54" i="95"/>
  <c r="AE54" i="95"/>
  <c r="L17" i="95"/>
  <c r="L13" i="95"/>
  <c r="X60" i="96"/>
  <c r="X26" i="96" s="1"/>
  <c r="BC26" i="96"/>
  <c r="AV26" i="96"/>
  <c r="BC82" i="95"/>
  <c r="AU82" i="95"/>
  <c r="AM82" i="95"/>
  <c r="AE82" i="95"/>
  <c r="W82" i="95"/>
  <c r="O82" i="95"/>
  <c r="AN82" i="95"/>
  <c r="BB82" i="95"/>
  <c r="AT82" i="95"/>
  <c r="AL82" i="95"/>
  <c r="AD82" i="95"/>
  <c r="V82" i="95"/>
  <c r="N82" i="95"/>
  <c r="P82" i="95"/>
  <c r="BA82" i="95"/>
  <c r="AS82" i="95"/>
  <c r="AK82" i="95"/>
  <c r="AC82" i="95"/>
  <c r="U82" i="95"/>
  <c r="M82" i="95"/>
  <c r="AZ82" i="95"/>
  <c r="AR82" i="95"/>
  <c r="AJ82" i="95"/>
  <c r="AB82" i="95"/>
  <c r="T82" i="95"/>
  <c r="L82" i="95"/>
  <c r="X82" i="95"/>
  <c r="BG82" i="95"/>
  <c r="AY82" i="95"/>
  <c r="AQ82" i="95"/>
  <c r="AI82" i="95"/>
  <c r="AA82" i="95"/>
  <c r="S82" i="95"/>
  <c r="K82" i="95"/>
  <c r="BD82" i="95"/>
  <c r="BF82" i="95"/>
  <c r="AX82" i="95"/>
  <c r="AP82" i="95"/>
  <c r="AH82" i="95"/>
  <c r="Z82" i="95"/>
  <c r="R82" i="95"/>
  <c r="J82" i="95"/>
  <c r="AV82" i="95"/>
  <c r="BE82" i="95"/>
  <c r="AW82" i="95"/>
  <c r="AO82" i="95"/>
  <c r="AG82" i="95"/>
  <c r="Y82" i="95"/>
  <c r="Q82" i="95"/>
  <c r="AF82" i="95"/>
  <c r="BE81" i="95"/>
  <c r="AW81" i="95"/>
  <c r="AO81" i="95"/>
  <c r="AG81" i="95"/>
  <c r="Y81" i="95"/>
  <c r="Q81" i="95"/>
  <c r="BD81" i="95"/>
  <c r="AV81" i="95"/>
  <c r="AN81" i="95"/>
  <c r="AF81" i="95"/>
  <c r="X81" i="95"/>
  <c r="P81" i="95"/>
  <c r="BC81" i="95"/>
  <c r="AU81" i="95"/>
  <c r="AM81" i="95"/>
  <c r="AE81" i="95"/>
  <c r="W81" i="95"/>
  <c r="O81" i="95"/>
  <c r="BB81" i="95"/>
  <c r="AT81" i="95"/>
  <c r="AL81" i="95"/>
  <c r="AD81" i="95"/>
  <c r="V81" i="95"/>
  <c r="N81" i="95"/>
  <c r="BA81" i="95"/>
  <c r="AS81" i="95"/>
  <c r="AK81" i="95"/>
  <c r="AC81" i="95"/>
  <c r="U81" i="95"/>
  <c r="M81" i="95"/>
  <c r="AZ81" i="95"/>
  <c r="AR81" i="95"/>
  <c r="AJ81" i="95"/>
  <c r="AB81" i="95"/>
  <c r="T81" i="95"/>
  <c r="L81" i="95"/>
  <c r="BG81" i="95"/>
  <c r="AY81" i="95"/>
  <c r="AQ81" i="95"/>
  <c r="AI81" i="95"/>
  <c r="AA81" i="95"/>
  <c r="S81" i="95"/>
  <c r="K81" i="95"/>
  <c r="BF81" i="95"/>
  <c r="AX81" i="95"/>
  <c r="AP81" i="95"/>
  <c r="AH81" i="95"/>
  <c r="Z81" i="95"/>
  <c r="R81" i="95"/>
  <c r="J81" i="95"/>
  <c r="V53" i="95"/>
  <c r="AH53" i="95"/>
  <c r="AU53" i="95"/>
  <c r="J53" i="95"/>
  <c r="W53" i="95"/>
  <c r="AK53" i="95"/>
  <c r="AV53" i="95"/>
  <c r="M53" i="95"/>
  <c r="X53" i="95"/>
  <c r="AL53" i="95"/>
  <c r="AX53" i="95"/>
  <c r="N53" i="95"/>
  <c r="Z53" i="95"/>
  <c r="AM53" i="95"/>
  <c r="BA53" i="95"/>
  <c r="O53" i="95"/>
  <c r="AC53" i="95"/>
  <c r="AN53" i="95"/>
  <c r="BB53" i="95"/>
  <c r="BF60" i="97"/>
  <c r="BF26" i="97" s="1"/>
  <c r="AU60" i="96"/>
  <c r="AU26" i="96" s="1"/>
  <c r="P53" i="95"/>
  <c r="AD53" i="95"/>
  <c r="AP53" i="95"/>
  <c r="BC53" i="95"/>
  <c r="AM60" i="96"/>
  <c r="AM26" i="96" s="1"/>
  <c r="BE120" i="95"/>
  <c r="T119" i="95"/>
  <c r="BD119" i="95"/>
  <c r="BE119" i="95"/>
  <c r="W60" i="96"/>
  <c r="W26" i="96" s="1"/>
  <c r="BE117" i="95"/>
  <c r="BF117" i="95"/>
  <c r="BG117" i="95"/>
  <c r="K115" i="95"/>
  <c r="BG115" i="95"/>
  <c r="BE115" i="95"/>
  <c r="X113" i="95"/>
  <c r="AM112" i="95"/>
  <c r="AH111" i="95"/>
  <c r="AA110" i="97"/>
  <c r="J26" i="97"/>
  <c r="AU89" i="96"/>
  <c r="AU27" i="96" s="1"/>
  <c r="AN60" i="96"/>
  <c r="AN26" i="96" s="1"/>
  <c r="BB60" i="96"/>
  <c r="M27" i="96"/>
  <c r="BA89" i="96"/>
  <c r="BA27" i="96" s="1"/>
  <c r="AS89" i="96"/>
  <c r="AS27" i="96" s="1"/>
  <c r="AK89" i="96"/>
  <c r="AK27" i="96" s="1"/>
  <c r="P60" i="96"/>
  <c r="P26" i="96" s="1"/>
  <c r="K23" i="99"/>
  <c r="L20" i="99"/>
  <c r="L21" i="99"/>
  <c r="L22" i="99"/>
  <c r="N32" i="13"/>
  <c r="N13" i="95" s="1"/>
  <c r="M13" i="99"/>
  <c r="O26" i="96"/>
  <c r="U27" i="96"/>
  <c r="AE60" i="96"/>
  <c r="AE26" i="96" s="1"/>
  <c r="AO89" i="97"/>
  <c r="AO27" i="97" s="1"/>
  <c r="AF60" i="96"/>
  <c r="AF26" i="96" s="1"/>
  <c r="AP60" i="97"/>
  <c r="AP26" i="97" s="1"/>
  <c r="BD60" i="96"/>
  <c r="BD26" i="96" s="1"/>
  <c r="AD27" i="97"/>
  <c r="U27" i="97"/>
  <c r="BA89" i="97"/>
  <c r="BA27" i="97" s="1"/>
  <c r="BG89" i="97"/>
  <c r="BG27" i="97" s="1"/>
  <c r="W27" i="96"/>
  <c r="BF112" i="95"/>
  <c r="AE112" i="95"/>
  <c r="BG112" i="95"/>
  <c r="BD112" i="95"/>
  <c r="AS51" i="95"/>
  <c r="AA51" i="95"/>
  <c r="AK51" i="95"/>
  <c r="AU51" i="95"/>
  <c r="BG51" i="95"/>
  <c r="P51" i="95"/>
  <c r="AB51" i="95"/>
  <c r="AL51" i="95"/>
  <c r="AV51" i="95"/>
  <c r="W51" i="95"/>
  <c r="BC51" i="95"/>
  <c r="S51" i="95"/>
  <c r="AC51" i="95"/>
  <c r="AM51" i="95"/>
  <c r="AY51" i="95"/>
  <c r="T51" i="95"/>
  <c r="AD51" i="95"/>
  <c r="AN51" i="95"/>
  <c r="AZ51" i="95"/>
  <c r="U51" i="95"/>
  <c r="AE51" i="95"/>
  <c r="AQ51" i="95"/>
  <c r="BA51" i="95"/>
  <c r="V51" i="95"/>
  <c r="AF51" i="95"/>
  <c r="AR51" i="95"/>
  <c r="BB51" i="95"/>
  <c r="BG80" i="95"/>
  <c r="AY80" i="95"/>
  <c r="AQ80" i="95"/>
  <c r="AI80" i="95"/>
  <c r="AF80" i="95"/>
  <c r="AT80" i="95"/>
  <c r="BF80" i="95"/>
  <c r="AX80" i="95"/>
  <c r="AP80" i="95"/>
  <c r="AH80" i="95"/>
  <c r="AN80" i="95"/>
  <c r="BE80" i="95"/>
  <c r="AW80" i="95"/>
  <c r="AO80" i="95"/>
  <c r="AG80" i="95"/>
  <c r="AV80" i="95"/>
  <c r="BD80" i="95"/>
  <c r="AR80" i="95"/>
  <c r="BC80" i="95"/>
  <c r="AU80" i="95"/>
  <c r="AM80" i="95"/>
  <c r="AE80" i="95"/>
  <c r="AL80" i="95"/>
  <c r="AZ80" i="95"/>
  <c r="BB80" i="95"/>
  <c r="BA80" i="95"/>
  <c r="AS80" i="95"/>
  <c r="AK80" i="95"/>
  <c r="AJ80" i="95"/>
  <c r="AI51" i="95"/>
  <c r="X51" i="95"/>
  <c r="AJ51" i="95"/>
  <c r="AT51" i="95"/>
  <c r="BD51" i="95"/>
  <c r="AE89" i="97"/>
  <c r="AE27" i="97" s="1"/>
  <c r="AC27" i="96"/>
  <c r="S50" i="95"/>
  <c r="AE50" i="95"/>
  <c r="AQ50" i="95"/>
  <c r="BD50" i="95"/>
  <c r="V50" i="95"/>
  <c r="AH50" i="95"/>
  <c r="AU50" i="95"/>
  <c r="BF50" i="95"/>
  <c r="X50" i="95"/>
  <c r="AJ50" i="95"/>
  <c r="AV50" i="95"/>
  <c r="Y50" i="95"/>
  <c r="AL50" i="95"/>
  <c r="AW50" i="95"/>
  <c r="AA50" i="95"/>
  <c r="AM50" i="95"/>
  <c r="AY50" i="95"/>
  <c r="P50" i="95"/>
  <c r="AB50" i="95"/>
  <c r="AN50" i="95"/>
  <c r="AZ50" i="95"/>
  <c r="AE110" i="95"/>
  <c r="BA110" i="95"/>
  <c r="L110" i="95"/>
  <c r="AA106" i="97"/>
  <c r="X60" i="97"/>
  <c r="X26" i="97" s="1"/>
  <c r="AR89" i="96"/>
  <c r="AR27" i="96" s="1"/>
  <c r="AQ89" i="96"/>
  <c r="AQ27" i="96" s="1"/>
  <c r="AC60" i="97"/>
  <c r="AC26" i="97" s="1"/>
  <c r="AB60" i="97"/>
  <c r="AB26" i="97" s="1"/>
  <c r="AO89" i="96"/>
  <c r="AA60" i="97"/>
  <c r="AA26" i="97" s="1"/>
  <c r="AS60" i="96"/>
  <c r="AS26" i="96" s="1"/>
  <c r="BG60" i="96"/>
  <c r="BG26" i="96" s="1"/>
  <c r="R60" i="96"/>
  <c r="R26" i="96" s="1"/>
  <c r="Q60" i="96"/>
  <c r="BD89" i="97"/>
  <c r="BD27" i="97" s="1"/>
  <c r="V27" i="97"/>
  <c r="M27" i="97"/>
  <c r="AZ89" i="97"/>
  <c r="AZ27" i="97" s="1"/>
  <c r="AY89" i="97"/>
  <c r="AY27" i="97" s="1"/>
  <c r="BF89" i="97"/>
  <c r="BF27" i="97" s="1"/>
  <c r="AH60" i="97"/>
  <c r="AH26" i="97" s="1"/>
  <c r="O27" i="96"/>
  <c r="AG60" i="97"/>
  <c r="AG26" i="97" s="1"/>
  <c r="V27" i="96"/>
  <c r="P60" i="97"/>
  <c r="P26" i="97" s="1"/>
  <c r="BC60" i="97"/>
  <c r="BC26" i="97" s="1"/>
  <c r="AJ89" i="96"/>
  <c r="AJ27" i="96" s="1"/>
  <c r="BB60" i="97"/>
  <c r="BB26" i="97" s="1"/>
  <c r="AI89" i="96"/>
  <c r="AI27" i="96" s="1"/>
  <c r="U60" i="97"/>
  <c r="U26" i="97" s="1"/>
  <c r="BF89" i="96"/>
  <c r="BF27" i="96" s="1"/>
  <c r="T60" i="97"/>
  <c r="T26" i="97" s="1"/>
  <c r="AG89" i="96"/>
  <c r="S60" i="97"/>
  <c r="S26" i="97" s="1"/>
  <c r="BD89" i="96"/>
  <c r="BD27" i="96" s="1"/>
  <c r="AK60" i="96"/>
  <c r="AK26" i="96" s="1"/>
  <c r="AY60" i="96"/>
  <c r="AY26" i="96" s="1"/>
  <c r="BE8" i="96"/>
  <c r="AF89" i="96"/>
  <c r="AF27" i="96" s="1"/>
  <c r="J26" i="96"/>
  <c r="N6" i="96"/>
  <c r="AO60" i="97"/>
  <c r="AO26" i="97" s="1"/>
  <c r="AW89" i="97"/>
  <c r="AW27" i="97" s="1"/>
  <c r="AV89" i="97"/>
  <c r="AV27" i="97" s="1"/>
  <c r="N27" i="97"/>
  <c r="AF79" i="97"/>
  <c r="AF89" i="97" s="1"/>
  <c r="AF27" i="97" s="1"/>
  <c r="AF75" i="97"/>
  <c r="AR89" i="97"/>
  <c r="AR27" i="97" s="1"/>
  <c r="AQ89" i="97"/>
  <c r="AQ27" i="97" s="1"/>
  <c r="AX89" i="97"/>
  <c r="AX27" i="97" s="1"/>
  <c r="Z60" i="97"/>
  <c r="Z26" i="97" s="1"/>
  <c r="Y60" i="97"/>
  <c r="Y26" i="97" s="1"/>
  <c r="N27" i="96"/>
  <c r="AU60" i="97"/>
  <c r="AU26" i="97" s="1"/>
  <c r="AB27" i="96"/>
  <c r="AT60" i="97"/>
  <c r="AT26" i="97" s="1"/>
  <c r="AA27" i="96"/>
  <c r="M26" i="97"/>
  <c r="AX89" i="96"/>
  <c r="AX27" i="96" s="1"/>
  <c r="L26" i="97"/>
  <c r="K26" i="97"/>
  <c r="AV89" i="96"/>
  <c r="AV27" i="96" s="1"/>
  <c r="AT60" i="96"/>
  <c r="AC60" i="96"/>
  <c r="AC26" i="96" s="1"/>
  <c r="AZ60" i="96"/>
  <c r="AZ26" i="96" s="1"/>
  <c r="AQ60" i="96"/>
  <c r="AQ26" i="96" s="1"/>
  <c r="AW8" i="96"/>
  <c r="AW16" i="96" s="1"/>
  <c r="AL6" i="96"/>
  <c r="AN89" i="97"/>
  <c r="AN27" i="97" s="1"/>
  <c r="BC89" i="97"/>
  <c r="BC27" i="97" s="1"/>
  <c r="AJ89" i="97"/>
  <c r="AJ27" i="97" s="1"/>
  <c r="AI89" i="97"/>
  <c r="AI27" i="97" s="1"/>
  <c r="AP89" i="97"/>
  <c r="AP27" i="97" s="1"/>
  <c r="R60" i="97"/>
  <c r="R26" i="97" s="1"/>
  <c r="Q60" i="97"/>
  <c r="Q26" i="97" s="1"/>
  <c r="AM60" i="97"/>
  <c r="AM26" i="97" s="1"/>
  <c r="T27" i="96"/>
  <c r="AL60" i="97"/>
  <c r="AL26" i="97" s="1"/>
  <c r="AA106" i="96"/>
  <c r="AA110" i="96"/>
  <c r="S27" i="96"/>
  <c r="AP89" i="96"/>
  <c r="AP27" i="96" s="1"/>
  <c r="AN89" i="96"/>
  <c r="AN27" i="96" s="1"/>
  <c r="AL60" i="96"/>
  <c r="AL26" i="96" s="1"/>
  <c r="U60" i="96"/>
  <c r="U26" i="96" s="1"/>
  <c r="AR60" i="96"/>
  <c r="AR26" i="96" s="1"/>
  <c r="AI60" i="96"/>
  <c r="AI26" i="96" s="1"/>
  <c r="AO8" i="96"/>
  <c r="AO16" i="96" s="1"/>
  <c r="BF60" i="96"/>
  <c r="BF26" i="96" s="1"/>
  <c r="BE60" i="96"/>
  <c r="X27" i="97"/>
  <c r="AU89" i="97"/>
  <c r="AU27" i="97" s="1"/>
  <c r="AB27" i="97"/>
  <c r="AA27" i="97"/>
  <c r="AH89" i="97"/>
  <c r="AH27" i="97" s="1"/>
  <c r="BD60" i="97"/>
  <c r="BD26" i="97" s="1"/>
  <c r="AE60" i="97"/>
  <c r="AE26" i="97" s="1"/>
  <c r="L27" i="96"/>
  <c r="AD60" i="97"/>
  <c r="AD26" i="97" s="1"/>
  <c r="K27" i="96"/>
  <c r="AH89" i="96"/>
  <c r="AH27" i="96" s="1"/>
  <c r="BG60" i="97"/>
  <c r="BG26" i="97" s="1"/>
  <c r="X27" i="96"/>
  <c r="AD60" i="96"/>
  <c r="M26" i="96"/>
  <c r="AJ60" i="96"/>
  <c r="AJ26" i="96" s="1"/>
  <c r="AA60" i="96"/>
  <c r="AA26" i="96" s="1"/>
  <c r="AG8" i="96"/>
  <c r="AX60" i="96"/>
  <c r="AX26" i="96" s="1"/>
  <c r="AW60" i="96"/>
  <c r="K22" i="96"/>
  <c r="L11" i="96"/>
  <c r="L12" i="96"/>
  <c r="K21" i="96"/>
  <c r="K20" i="96"/>
  <c r="AG89" i="97"/>
  <c r="AG27" i="97" s="1"/>
  <c r="Y27" i="97"/>
  <c r="P27" i="97"/>
  <c r="AM89" i="97"/>
  <c r="AM27" i="97" s="1"/>
  <c r="BB89" i="97"/>
  <c r="BB27" i="97" s="1"/>
  <c r="AS89" i="97"/>
  <c r="AS27" i="97" s="1"/>
  <c r="T27" i="97"/>
  <c r="S27" i="97"/>
  <c r="Z27" i="97"/>
  <c r="BB89" i="96"/>
  <c r="AV60" i="97"/>
  <c r="AV26" i="97" s="1"/>
  <c r="W60" i="97"/>
  <c r="W26" i="97" s="1"/>
  <c r="V60" i="97"/>
  <c r="V26" i="97" s="1"/>
  <c r="BA60" i="97"/>
  <c r="BA26" i="97" s="1"/>
  <c r="Z27" i="96"/>
  <c r="AZ60" i="97"/>
  <c r="AZ26" i="97" s="1"/>
  <c r="AY60" i="97"/>
  <c r="AY26" i="97" s="1"/>
  <c r="P27" i="96"/>
  <c r="V60" i="96"/>
  <c r="V26" i="96" s="1"/>
  <c r="AB60" i="96"/>
  <c r="AB26" i="96" s="1"/>
  <c r="S60" i="96"/>
  <c r="S26" i="96" s="1"/>
  <c r="Y8" i="96"/>
  <c r="Y16" i="96" s="1"/>
  <c r="AP60" i="96"/>
  <c r="AP26" i="96" s="1"/>
  <c r="AO60" i="96"/>
  <c r="AT6" i="96"/>
  <c r="AD6" i="96"/>
  <c r="BB6" i="96"/>
  <c r="Q27" i="97"/>
  <c r="W27" i="97"/>
  <c r="AT89" i="97"/>
  <c r="AT27" i="97" s="1"/>
  <c r="AK89" i="97"/>
  <c r="AK27" i="97" s="1"/>
  <c r="L27" i="97"/>
  <c r="K27" i="97"/>
  <c r="R27" i="97"/>
  <c r="BE60" i="97"/>
  <c r="BE26" i="97" s="1"/>
  <c r="AT89" i="96"/>
  <c r="AT27" i="96" s="1"/>
  <c r="AN60" i="97"/>
  <c r="AN26" i="97" s="1"/>
  <c r="O26" i="97"/>
  <c r="N26" i="97"/>
  <c r="BG89" i="96"/>
  <c r="BG27" i="96" s="1"/>
  <c r="AS60" i="97"/>
  <c r="AS26" i="97" s="1"/>
  <c r="R27" i="96"/>
  <c r="AR60" i="97"/>
  <c r="AR26" i="97" s="1"/>
  <c r="BE89" i="96"/>
  <c r="AQ60" i="97"/>
  <c r="AQ26" i="97" s="1"/>
  <c r="T60" i="96"/>
  <c r="T26" i="96" s="1"/>
  <c r="K26" i="96"/>
  <c r="Q8" i="96"/>
  <c r="Q16" i="96" s="1"/>
  <c r="AH60" i="96"/>
  <c r="AH26" i="96" s="1"/>
  <c r="AG60" i="96"/>
  <c r="J23" i="96"/>
  <c r="O27" i="97"/>
  <c r="AL89" i="97"/>
  <c r="AL27" i="97" s="1"/>
  <c r="AC27" i="97"/>
  <c r="J27" i="97"/>
  <c r="AX60" i="97"/>
  <c r="AX26" i="97" s="1"/>
  <c r="AM89" i="96"/>
  <c r="AM27" i="96" s="1"/>
  <c r="AW60" i="97"/>
  <c r="AW26" i="97" s="1"/>
  <c r="AL89" i="96"/>
  <c r="AF60" i="97"/>
  <c r="AF26" i="97" s="1"/>
  <c r="AZ89" i="96"/>
  <c r="AZ27" i="96" s="1"/>
  <c r="AY89" i="96"/>
  <c r="AY27" i="96" s="1"/>
  <c r="AK60" i="97"/>
  <c r="AK26" i="97" s="1"/>
  <c r="J27" i="96"/>
  <c r="AJ60" i="97"/>
  <c r="AJ26" i="97" s="1"/>
  <c r="AW89" i="96"/>
  <c r="AI60" i="97"/>
  <c r="AI26" i="97" s="1"/>
  <c r="K20" i="97"/>
  <c r="K22" i="97"/>
  <c r="L11" i="97"/>
  <c r="K21" i="97"/>
  <c r="BA60" i="96"/>
  <c r="BA26" i="96" s="1"/>
  <c r="L26" i="96"/>
  <c r="Z60" i="96"/>
  <c r="Z26" i="96" s="1"/>
  <c r="J23" i="97"/>
  <c r="Y60" i="96"/>
  <c r="N6" i="95"/>
  <c r="M16" i="95"/>
  <c r="M6" i="95"/>
  <c r="U16" i="95"/>
  <c r="U6" i="95"/>
  <c r="AC16" i="95"/>
  <c r="AC6" i="95"/>
  <c r="AK16" i="95"/>
  <c r="AK6" i="95"/>
  <c r="AS16" i="95"/>
  <c r="AS6" i="95"/>
  <c r="BA16" i="95"/>
  <c r="BA6" i="95"/>
  <c r="BB16" i="95"/>
  <c r="BB6" i="95"/>
  <c r="AD6" i="95"/>
  <c r="BC16" i="95"/>
  <c r="BC6" i="95"/>
  <c r="AL6" i="95"/>
  <c r="AN16" i="95"/>
  <c r="AN6" i="95"/>
  <c r="AV16" i="95"/>
  <c r="AV6" i="95"/>
  <c r="K11" i="95"/>
  <c r="K16" i="95"/>
  <c r="Q6" i="95"/>
  <c r="Q16" i="95"/>
  <c r="Y6" i="95"/>
  <c r="Y16" i="95"/>
  <c r="AG6" i="95"/>
  <c r="AG16" i="95"/>
  <c r="AO6" i="95"/>
  <c r="AO16" i="95"/>
  <c r="AW6" i="95"/>
  <c r="AW16" i="95"/>
  <c r="BE6" i="95"/>
  <c r="BE16" i="95"/>
  <c r="J6" i="95"/>
  <c r="J16" i="95"/>
  <c r="R16" i="95"/>
  <c r="R6" i="95"/>
  <c r="Z16" i="95"/>
  <c r="Z6" i="95"/>
  <c r="AH16" i="95"/>
  <c r="AH6" i="95"/>
  <c r="AP16" i="95"/>
  <c r="AP6" i="95"/>
  <c r="AX16" i="95"/>
  <c r="AX6" i="95"/>
  <c r="BF16" i="95"/>
  <c r="BF6" i="95"/>
  <c r="BG16" i="95"/>
  <c r="BG6" i="95"/>
  <c r="K17" i="95"/>
  <c r="AQ17" i="95"/>
  <c r="K6" i="95"/>
  <c r="S6" i="95"/>
  <c r="AA6" i="95"/>
  <c r="AI6" i="95"/>
  <c r="AQ6" i="95"/>
  <c r="AY6" i="95"/>
  <c r="O8" i="95"/>
  <c r="O10" i="95" s="1"/>
  <c r="W8" i="95"/>
  <c r="W10" i="95" s="1"/>
  <c r="W16" i="95" s="1"/>
  <c r="AE8" i="95"/>
  <c r="AE10" i="95" s="1"/>
  <c r="AE16" i="95" s="1"/>
  <c r="AM8" i="95"/>
  <c r="AM10" i="95" s="1"/>
  <c r="AM16" i="95" s="1"/>
  <c r="AU8" i="95"/>
  <c r="AU10" i="95" s="1"/>
  <c r="M13" i="95"/>
  <c r="M17" i="95"/>
  <c r="X17" i="95"/>
  <c r="AH17" i="95"/>
  <c r="AS17" i="95"/>
  <c r="BD17" i="95"/>
  <c r="AF52" i="95"/>
  <c r="L6" i="95"/>
  <c r="T6" i="95"/>
  <c r="AB6" i="95"/>
  <c r="AJ6" i="95"/>
  <c r="AR6" i="95"/>
  <c r="AZ6" i="95"/>
  <c r="P8" i="95"/>
  <c r="P10" i="95" s="1"/>
  <c r="P16" i="95" s="1"/>
  <c r="X8" i="95"/>
  <c r="X10" i="95" s="1"/>
  <c r="AF8" i="95"/>
  <c r="AF10" i="95" s="1"/>
  <c r="AF16" i="95" s="1"/>
  <c r="BD8" i="95"/>
  <c r="BD10" i="95" s="1"/>
  <c r="BD16" i="95" s="1"/>
  <c r="Y17" i="95"/>
  <c r="AI17" i="95"/>
  <c r="AT17" i="95"/>
  <c r="BE17" i="95"/>
  <c r="P17" i="95"/>
  <c r="Z17" i="95"/>
  <c r="AK17" i="95"/>
  <c r="AV17" i="95"/>
  <c r="BF17" i="95"/>
  <c r="J12" i="95"/>
  <c r="Q17" i="95"/>
  <c r="AA17" i="95"/>
  <c r="BG17" i="95"/>
  <c r="BC52" i="95"/>
  <c r="AU52" i="95"/>
  <c r="AM52" i="95"/>
  <c r="AE52" i="95"/>
  <c r="W52" i="95"/>
  <c r="O52" i="95"/>
  <c r="BB52" i="95"/>
  <c r="AT52" i="95"/>
  <c r="AL52" i="95"/>
  <c r="AD52" i="95"/>
  <c r="V52" i="95"/>
  <c r="N52" i="95"/>
  <c r="AZ52" i="95"/>
  <c r="AR52" i="95"/>
  <c r="AJ52" i="95"/>
  <c r="AB52" i="95"/>
  <c r="T52" i="95"/>
  <c r="L52" i="95"/>
  <c r="BF52" i="95"/>
  <c r="AS52" i="95"/>
  <c r="AG52" i="95"/>
  <c r="S52" i="95"/>
  <c r="BA52" i="95"/>
  <c r="AO52" i="95"/>
  <c r="AA52" i="95"/>
  <c r="P52" i="95"/>
  <c r="AY52" i="95"/>
  <c r="AN52" i="95"/>
  <c r="Z52" i="95"/>
  <c r="M52" i="95"/>
  <c r="AX52" i="95"/>
  <c r="AK52" i="95"/>
  <c r="Y52" i="95"/>
  <c r="K52" i="95"/>
  <c r="AW52" i="95"/>
  <c r="AI52" i="95"/>
  <c r="X52" i="95"/>
  <c r="J52" i="95"/>
  <c r="AQ52" i="95"/>
  <c r="K12" i="95"/>
  <c r="R17" i="95"/>
  <c r="AC17" i="95"/>
  <c r="AN17" i="95"/>
  <c r="J13" i="95"/>
  <c r="S17" i="95"/>
  <c r="AY17" i="95"/>
  <c r="W50" i="95"/>
  <c r="AF50" i="95"/>
  <c r="AO50" i="95"/>
  <c r="AX50" i="95"/>
  <c r="T55" i="95"/>
  <c r="BA56" i="95"/>
  <c r="AS56" i="95"/>
  <c r="AK56" i="95"/>
  <c r="AC56" i="95"/>
  <c r="U56" i="95"/>
  <c r="M56" i="95"/>
  <c r="AZ56" i="95"/>
  <c r="AR56" i="95"/>
  <c r="AJ56" i="95"/>
  <c r="AB56" i="95"/>
  <c r="T56" i="95"/>
  <c r="L56" i="95"/>
  <c r="BG56" i="95"/>
  <c r="AY56" i="95"/>
  <c r="AQ56" i="95"/>
  <c r="AI56" i="95"/>
  <c r="AA56" i="95"/>
  <c r="S56" i="95"/>
  <c r="K56" i="95"/>
  <c r="BF56" i="95"/>
  <c r="AX56" i="95"/>
  <c r="AP56" i="95"/>
  <c r="AH56" i="95"/>
  <c r="Z56" i="95"/>
  <c r="R56" i="95"/>
  <c r="J56" i="95"/>
  <c r="BD56" i="95"/>
  <c r="AV56" i="95"/>
  <c r="AN56" i="95"/>
  <c r="AF56" i="95"/>
  <c r="X56" i="95"/>
  <c r="P56" i="95"/>
  <c r="AE56" i="95"/>
  <c r="BB56" i="95"/>
  <c r="Q58" i="95"/>
  <c r="AW58" i="95"/>
  <c r="S58" i="95"/>
  <c r="AY58" i="95"/>
  <c r="BD55" i="95"/>
  <c r="AV55" i="95"/>
  <c r="AN55" i="95"/>
  <c r="AF55" i="95"/>
  <c r="BC55" i="95"/>
  <c r="AU55" i="95"/>
  <c r="AM55" i="95"/>
  <c r="AE55" i="95"/>
  <c r="W55" i="95"/>
  <c r="O55" i="95"/>
  <c r="BB55" i="95"/>
  <c r="AT55" i="95"/>
  <c r="AL55" i="95"/>
  <c r="AD55" i="95"/>
  <c r="V55" i="95"/>
  <c r="N55" i="95"/>
  <c r="BA55" i="95"/>
  <c r="AS55" i="95"/>
  <c r="AK55" i="95"/>
  <c r="AC55" i="95"/>
  <c r="U55" i="95"/>
  <c r="M55" i="95"/>
  <c r="BG55" i="95"/>
  <c r="AY55" i="95"/>
  <c r="AQ55" i="95"/>
  <c r="AI55" i="95"/>
  <c r="AA55" i="95"/>
  <c r="S55" i="95"/>
  <c r="K55" i="95"/>
  <c r="Y55" i="95"/>
  <c r="AR55" i="95"/>
  <c r="Y58" i="95"/>
  <c r="BE58" i="95"/>
  <c r="BA50" i="95"/>
  <c r="AS50" i="95"/>
  <c r="AK50" i="95"/>
  <c r="AC50" i="95"/>
  <c r="U50" i="95"/>
  <c r="Q50" i="95"/>
  <c r="Z50" i="95"/>
  <c r="AI50" i="95"/>
  <c r="AR50" i="95"/>
  <c r="BB50" i="95"/>
  <c r="J55" i="95"/>
  <c r="Z55" i="95"/>
  <c r="AW55" i="95"/>
  <c r="Q56" i="95"/>
  <c r="AM56" i="95"/>
  <c r="AA58" i="95"/>
  <c r="BD58" i="95"/>
  <c r="AV58" i="95"/>
  <c r="AN58" i="95"/>
  <c r="AF58" i="95"/>
  <c r="X58" i="95"/>
  <c r="P58" i="95"/>
  <c r="BC58" i="95"/>
  <c r="AU58" i="95"/>
  <c r="AM58" i="95"/>
  <c r="AE58" i="95"/>
  <c r="W58" i="95"/>
  <c r="O58" i="95"/>
  <c r="BB58" i="95"/>
  <c r="AT58" i="95"/>
  <c r="AL58" i="95"/>
  <c r="AD58" i="95"/>
  <c r="V58" i="95"/>
  <c r="N58" i="95"/>
  <c r="BA58" i="95"/>
  <c r="AS58" i="95"/>
  <c r="AK58" i="95"/>
  <c r="AC58" i="95"/>
  <c r="U58" i="95"/>
  <c r="M58" i="95"/>
  <c r="AZ58" i="95"/>
  <c r="AR58" i="95"/>
  <c r="AJ58" i="95"/>
  <c r="AB58" i="95"/>
  <c r="T58" i="95"/>
  <c r="L58" i="95"/>
  <c r="BF58" i="95"/>
  <c r="AX58" i="95"/>
  <c r="AP58" i="95"/>
  <c r="AH58" i="95"/>
  <c r="Z58" i="95"/>
  <c r="R58" i="95"/>
  <c r="J58" i="95"/>
  <c r="AO58" i="95"/>
  <c r="Q53" i="95"/>
  <c r="Y53" i="95"/>
  <c r="AG53" i="95"/>
  <c r="AO53" i="95"/>
  <c r="AW53" i="95"/>
  <c r="BE53" i="95"/>
  <c r="V54" i="95"/>
  <c r="AD54" i="95"/>
  <c r="AL54" i="95"/>
  <c r="AT54" i="95"/>
  <c r="BB54" i="95"/>
  <c r="M57" i="95"/>
  <c r="U57" i="95"/>
  <c r="AC57" i="95"/>
  <c r="AK57" i="95"/>
  <c r="AS57" i="95"/>
  <c r="BA57" i="95"/>
  <c r="R111" i="95"/>
  <c r="J111" i="95"/>
  <c r="BC111" i="95"/>
  <c r="AL111" i="95"/>
  <c r="AD111" i="95"/>
  <c r="V111" i="95"/>
  <c r="AZ111" i="95"/>
  <c r="AR111" i="95"/>
  <c r="T111" i="95"/>
  <c r="AG111" i="95"/>
  <c r="K111" i="95"/>
  <c r="AY111" i="95"/>
  <c r="BB116" i="95"/>
  <c r="AT116" i="95"/>
  <c r="AL116" i="95"/>
  <c r="AD116" i="95"/>
  <c r="V116" i="95"/>
  <c r="N116" i="95"/>
  <c r="BA116" i="95"/>
  <c r="AS116" i="95"/>
  <c r="AK116" i="95"/>
  <c r="AC116" i="95"/>
  <c r="U116" i="95"/>
  <c r="M116" i="95"/>
  <c r="AZ116" i="95"/>
  <c r="AR116" i="95"/>
  <c r="AJ116" i="95"/>
  <c r="AB116" i="95"/>
  <c r="T116" i="95"/>
  <c r="L116" i="95"/>
  <c r="AY116" i="95"/>
  <c r="AQ116" i="95"/>
  <c r="AI116" i="95"/>
  <c r="AA116" i="95"/>
  <c r="S116" i="95"/>
  <c r="K116" i="95"/>
  <c r="AX116" i="95"/>
  <c r="AP116" i="95"/>
  <c r="AH116" i="95"/>
  <c r="Z116" i="95"/>
  <c r="R116" i="95"/>
  <c r="J116" i="95"/>
  <c r="AW116" i="95"/>
  <c r="AO116" i="95"/>
  <c r="AG116" i="95"/>
  <c r="Y116" i="95"/>
  <c r="Q116" i="95"/>
  <c r="AV116" i="95"/>
  <c r="AN116" i="95"/>
  <c r="AF116" i="95"/>
  <c r="X116" i="95"/>
  <c r="P116" i="95"/>
  <c r="BC116" i="95"/>
  <c r="AU116" i="95"/>
  <c r="AM116" i="95"/>
  <c r="AE116" i="95"/>
  <c r="W116" i="95"/>
  <c r="O116" i="95"/>
  <c r="BG120" i="95"/>
  <c r="Q51" i="95"/>
  <c r="Y51" i="95"/>
  <c r="AG51" i="95"/>
  <c r="AO51" i="95"/>
  <c r="AW51" i="95"/>
  <c r="BE51" i="95"/>
  <c r="K53" i="95"/>
  <c r="S53" i="95"/>
  <c r="AA53" i="95"/>
  <c r="AI53" i="95"/>
  <c r="AQ53" i="95"/>
  <c r="AY53" i="95"/>
  <c r="BG53" i="95"/>
  <c r="P54" i="95"/>
  <c r="X54" i="95"/>
  <c r="AF54" i="95"/>
  <c r="AN54" i="95"/>
  <c r="AV54" i="95"/>
  <c r="BD54" i="95"/>
  <c r="O57" i="95"/>
  <c r="W57" i="95"/>
  <c r="AE57" i="95"/>
  <c r="AM57" i="95"/>
  <c r="AU57" i="95"/>
  <c r="BC57" i="95"/>
  <c r="Q59" i="95"/>
  <c r="Y59" i="95"/>
  <c r="AG59" i="95"/>
  <c r="AO59" i="95"/>
  <c r="AW59" i="95"/>
  <c r="BE59" i="95"/>
  <c r="Z113" i="95"/>
  <c r="R113" i="95"/>
  <c r="J113" i="95"/>
  <c r="BC113" i="95"/>
  <c r="O113" i="95"/>
  <c r="BB113" i="95"/>
  <c r="AT113" i="95"/>
  <c r="AL113" i="95"/>
  <c r="AS113" i="95"/>
  <c r="AK113" i="95"/>
  <c r="AC113" i="95"/>
  <c r="U113" i="95"/>
  <c r="AB113" i="95"/>
  <c r="T113" i="95"/>
  <c r="L113" i="95"/>
  <c r="AO113" i="95"/>
  <c r="P113" i="95"/>
  <c r="AG113" i="95"/>
  <c r="K113" i="95"/>
  <c r="AY113" i="95"/>
  <c r="Y113" i="95"/>
  <c r="AQ113" i="95"/>
  <c r="J51" i="95"/>
  <c r="R51" i="95"/>
  <c r="Z51" i="95"/>
  <c r="AH51" i="95"/>
  <c r="AP51" i="95"/>
  <c r="AX51" i="95"/>
  <c r="L53" i="95"/>
  <c r="T53" i="95"/>
  <c r="AB53" i="95"/>
  <c r="AJ53" i="95"/>
  <c r="AR53" i="95"/>
  <c r="Q54" i="95"/>
  <c r="Y54" i="95"/>
  <c r="AG54" i="95"/>
  <c r="AO54" i="95"/>
  <c r="AW54" i="95"/>
  <c r="P57" i="95"/>
  <c r="X57" i="95"/>
  <c r="AF57" i="95"/>
  <c r="AN57" i="95"/>
  <c r="AV57" i="95"/>
  <c r="BD57" i="95"/>
  <c r="J59" i="95"/>
  <c r="R59" i="95"/>
  <c r="Z59" i="95"/>
  <c r="AH59" i="95"/>
  <c r="AP59" i="95"/>
  <c r="AX59" i="95"/>
  <c r="BF59" i="95"/>
  <c r="BD113" i="95"/>
  <c r="Q57" i="95"/>
  <c r="Y57" i="95"/>
  <c r="AG57" i="95"/>
  <c r="AO57" i="95"/>
  <c r="AW57" i="95"/>
  <c r="K59" i="95"/>
  <c r="S59" i="95"/>
  <c r="AA59" i="95"/>
  <c r="AI59" i="95"/>
  <c r="AQ59" i="95"/>
  <c r="AY59" i="95"/>
  <c r="BG111" i="95"/>
  <c r="AV120" i="95"/>
  <c r="AN120" i="95"/>
  <c r="AF120" i="95"/>
  <c r="X120" i="95"/>
  <c r="P120" i="95"/>
  <c r="BC120" i="95"/>
  <c r="AU120" i="95"/>
  <c r="AM120" i="95"/>
  <c r="AE120" i="95"/>
  <c r="W120" i="95"/>
  <c r="O120" i="95"/>
  <c r="BB120" i="95"/>
  <c r="AT120" i="95"/>
  <c r="AL120" i="95"/>
  <c r="AD120" i="95"/>
  <c r="V120" i="95"/>
  <c r="N120" i="95"/>
  <c r="BA120" i="95"/>
  <c r="AS120" i="95"/>
  <c r="AK120" i="95"/>
  <c r="AC120" i="95"/>
  <c r="U120" i="95"/>
  <c r="M120" i="95"/>
  <c r="AZ120" i="95"/>
  <c r="AR120" i="95"/>
  <c r="AJ120" i="95"/>
  <c r="AB120" i="95"/>
  <c r="T120" i="95"/>
  <c r="L120" i="95"/>
  <c r="AY120" i="95"/>
  <c r="AQ120" i="95"/>
  <c r="AI120" i="95"/>
  <c r="AA120" i="95"/>
  <c r="S120" i="95"/>
  <c r="K120" i="95"/>
  <c r="AX120" i="95"/>
  <c r="AP120" i="95"/>
  <c r="AH120" i="95"/>
  <c r="Z120" i="95"/>
  <c r="R120" i="95"/>
  <c r="J120" i="95"/>
  <c r="Y120" i="95"/>
  <c r="Q120" i="95"/>
  <c r="AW120" i="95"/>
  <c r="AO120" i="95"/>
  <c r="AG120" i="95"/>
  <c r="BD116" i="95"/>
  <c r="BA121" i="95"/>
  <c r="AS121" i="95"/>
  <c r="AK121" i="95"/>
  <c r="AC121" i="95"/>
  <c r="U121" i="95"/>
  <c r="M121" i="95"/>
  <c r="AZ121" i="95"/>
  <c r="AR121" i="95"/>
  <c r="AJ121" i="95"/>
  <c r="AB121" i="95"/>
  <c r="T121" i="95"/>
  <c r="L121" i="95"/>
  <c r="AY121" i="95"/>
  <c r="AQ121" i="95"/>
  <c r="AI121" i="95"/>
  <c r="AA121" i="95"/>
  <c r="S121" i="95"/>
  <c r="K121" i="95"/>
  <c r="AX121" i="95"/>
  <c r="AP121" i="95"/>
  <c r="AH121" i="95"/>
  <c r="Z121" i="95"/>
  <c r="R121" i="95"/>
  <c r="J121" i="95"/>
  <c r="AW121" i="95"/>
  <c r="AO121" i="95"/>
  <c r="AG121" i="95"/>
  <c r="Y121" i="95"/>
  <c r="Q121" i="95"/>
  <c r="AV121" i="95"/>
  <c r="AN121" i="95"/>
  <c r="AF121" i="95"/>
  <c r="X121" i="95"/>
  <c r="P121" i="95"/>
  <c r="BC121" i="95"/>
  <c r="AU121" i="95"/>
  <c r="AM121" i="95"/>
  <c r="AE121" i="95"/>
  <c r="W121" i="95"/>
  <c r="O121" i="95"/>
  <c r="M110" i="95"/>
  <c r="AJ110" i="95"/>
  <c r="M112" i="95"/>
  <c r="AJ112" i="95"/>
  <c r="BC112" i="95"/>
  <c r="K117" i="95"/>
  <c r="AB119" i="95"/>
  <c r="BB121" i="95"/>
  <c r="BB110" i="95"/>
  <c r="AT110" i="95"/>
  <c r="AL110" i="95"/>
  <c r="AD110" i="95"/>
  <c r="V110" i="95"/>
  <c r="N110" i="95"/>
  <c r="AY110" i="95"/>
  <c r="AQ110" i="95"/>
  <c r="AI110" i="95"/>
  <c r="AA110" i="95"/>
  <c r="S110" i="95"/>
  <c r="K110" i="95"/>
  <c r="AX110" i="95"/>
  <c r="AP110" i="95"/>
  <c r="AH110" i="95"/>
  <c r="Z110" i="95"/>
  <c r="R110" i="95"/>
  <c r="J110" i="95"/>
  <c r="AW110" i="95"/>
  <c r="AO110" i="95"/>
  <c r="AG110" i="95"/>
  <c r="Y110" i="95"/>
  <c r="Q110" i="95"/>
  <c r="AV110" i="95"/>
  <c r="AN110" i="95"/>
  <c r="AF110" i="95"/>
  <c r="X110" i="95"/>
  <c r="P110" i="95"/>
  <c r="BE116" i="95"/>
  <c r="BB118" i="95"/>
  <c r="AT118" i="95"/>
  <c r="AL118" i="95"/>
  <c r="AD118" i="95"/>
  <c r="V118" i="95"/>
  <c r="N118" i="95"/>
  <c r="BA118" i="95"/>
  <c r="AS118" i="95"/>
  <c r="AK118" i="95"/>
  <c r="AC118" i="95"/>
  <c r="U118" i="95"/>
  <c r="M118" i="95"/>
  <c r="AZ118" i="95"/>
  <c r="AR118" i="95"/>
  <c r="AJ118" i="95"/>
  <c r="AB118" i="95"/>
  <c r="T118" i="95"/>
  <c r="L118" i="95"/>
  <c r="AY118" i="95"/>
  <c r="AQ118" i="95"/>
  <c r="AI118" i="95"/>
  <c r="AA118" i="95"/>
  <c r="S118" i="95"/>
  <c r="K118" i="95"/>
  <c r="AX118" i="95"/>
  <c r="AP118" i="95"/>
  <c r="AH118" i="95"/>
  <c r="Z118" i="95"/>
  <c r="R118" i="95"/>
  <c r="J118" i="95"/>
  <c r="AW118" i="95"/>
  <c r="AO118" i="95"/>
  <c r="AG118" i="95"/>
  <c r="Y118" i="95"/>
  <c r="Q118" i="95"/>
  <c r="AV118" i="95"/>
  <c r="AN118" i="95"/>
  <c r="AF118" i="95"/>
  <c r="X118" i="95"/>
  <c r="P118" i="95"/>
  <c r="BF119" i="95"/>
  <c r="BD121" i="95"/>
  <c r="O110" i="95"/>
  <c r="AK110" i="95"/>
  <c r="O112" i="95"/>
  <c r="S117" i="95"/>
  <c r="W118" i="95"/>
  <c r="AJ119" i="95"/>
  <c r="BD110" i="95"/>
  <c r="AX115" i="95"/>
  <c r="AP115" i="95"/>
  <c r="AH115" i="95"/>
  <c r="Z115" i="95"/>
  <c r="R115" i="95"/>
  <c r="J115" i="95"/>
  <c r="AW115" i="95"/>
  <c r="AO115" i="95"/>
  <c r="AG115" i="95"/>
  <c r="Y115" i="95"/>
  <c r="Q115" i="95"/>
  <c r="AV115" i="95"/>
  <c r="AN115" i="95"/>
  <c r="AF115" i="95"/>
  <c r="X115" i="95"/>
  <c r="P115" i="95"/>
  <c r="BC115" i="95"/>
  <c r="AU115" i="95"/>
  <c r="AM115" i="95"/>
  <c r="AE115" i="95"/>
  <c r="W115" i="95"/>
  <c r="O115" i="95"/>
  <c r="BB115" i="95"/>
  <c r="AT115" i="95"/>
  <c r="AL115" i="95"/>
  <c r="AD115" i="95"/>
  <c r="V115" i="95"/>
  <c r="N115" i="95"/>
  <c r="BA115" i="95"/>
  <c r="AS115" i="95"/>
  <c r="AK115" i="95"/>
  <c r="AC115" i="95"/>
  <c r="U115" i="95"/>
  <c r="M115" i="95"/>
  <c r="AZ115" i="95"/>
  <c r="AR115" i="95"/>
  <c r="AJ115" i="95"/>
  <c r="AB115" i="95"/>
  <c r="T115" i="95"/>
  <c r="L115" i="95"/>
  <c r="BF116" i="95"/>
  <c r="BD118" i="95"/>
  <c r="BG119" i="95"/>
  <c r="BE121" i="95"/>
  <c r="T110" i="95"/>
  <c r="AM110" i="95"/>
  <c r="T112" i="95"/>
  <c r="S115" i="95"/>
  <c r="AA117" i="95"/>
  <c r="AE118" i="95"/>
  <c r="AR119" i="95"/>
  <c r="BE110" i="95"/>
  <c r="BB112" i="95"/>
  <c r="AL112" i="95"/>
  <c r="AY112" i="95"/>
  <c r="AQ112" i="95"/>
  <c r="AI112" i="95"/>
  <c r="S112" i="95"/>
  <c r="AH112" i="95"/>
  <c r="Z112" i="95"/>
  <c r="R112" i="95"/>
  <c r="AW112" i="95"/>
  <c r="Y112" i="95"/>
  <c r="Q112" i="95"/>
  <c r="AV112" i="95"/>
  <c r="AN112" i="95"/>
  <c r="X112" i="95"/>
  <c r="BF113" i="95"/>
  <c r="BD115" i="95"/>
  <c r="BG116" i="95"/>
  <c r="BE118" i="95"/>
  <c r="BF121" i="95"/>
  <c r="BD106" i="95"/>
  <c r="BD22" i="95" s="1"/>
  <c r="U110" i="95"/>
  <c r="AR110" i="95"/>
  <c r="AR112" i="95"/>
  <c r="AA115" i="95"/>
  <c r="AM118" i="95"/>
  <c r="N121" i="95"/>
  <c r="BF106" i="95"/>
  <c r="BF22" i="95" s="1"/>
  <c r="BF110" i="95"/>
  <c r="AX117" i="95"/>
  <c r="AP117" i="95"/>
  <c r="AH117" i="95"/>
  <c r="Z117" i="95"/>
  <c r="R117" i="95"/>
  <c r="J117" i="95"/>
  <c r="AW117" i="95"/>
  <c r="AO117" i="95"/>
  <c r="AG117" i="95"/>
  <c r="Y117" i="95"/>
  <c r="Q117" i="95"/>
  <c r="AV117" i="95"/>
  <c r="AN117" i="95"/>
  <c r="AF117" i="95"/>
  <c r="X117" i="95"/>
  <c r="P117" i="95"/>
  <c r="BC117" i="95"/>
  <c r="AU117" i="95"/>
  <c r="AM117" i="95"/>
  <c r="AE117" i="95"/>
  <c r="W117" i="95"/>
  <c r="O117" i="95"/>
  <c r="BB117" i="95"/>
  <c r="AT117" i="95"/>
  <c r="AL117" i="95"/>
  <c r="AD117" i="95"/>
  <c r="V117" i="95"/>
  <c r="N117" i="95"/>
  <c r="BA117" i="95"/>
  <c r="AS117" i="95"/>
  <c r="AK117" i="95"/>
  <c r="AC117" i="95"/>
  <c r="U117" i="95"/>
  <c r="M117" i="95"/>
  <c r="AZ117" i="95"/>
  <c r="AR117" i="95"/>
  <c r="AJ117" i="95"/>
  <c r="AB117" i="95"/>
  <c r="T117" i="95"/>
  <c r="L117" i="95"/>
  <c r="BF118" i="95"/>
  <c r="BD120" i="95"/>
  <c r="BG121" i="95"/>
  <c r="BE106" i="95"/>
  <c r="BE22" i="95" s="1"/>
  <c r="W110" i="95"/>
  <c r="AS110" i="95"/>
  <c r="W112" i="95"/>
  <c r="AS112" i="95"/>
  <c r="AI115" i="95"/>
  <c r="AQ117" i="95"/>
  <c r="AU118" i="95"/>
  <c r="V121" i="95"/>
  <c r="BG110" i="95"/>
  <c r="BF115" i="95"/>
  <c r="BD117" i="95"/>
  <c r="BG118" i="95"/>
  <c r="BG106" i="95"/>
  <c r="BG22" i="95" s="1"/>
  <c r="AB110" i="95"/>
  <c r="AU110" i="95"/>
  <c r="AB112" i="95"/>
  <c r="AU112" i="95"/>
  <c r="AQ115" i="95"/>
  <c r="AY117" i="95"/>
  <c r="BC118" i="95"/>
  <c r="AD121" i="95"/>
  <c r="AY119" i="95"/>
  <c r="AQ119" i="95"/>
  <c r="AI119" i="95"/>
  <c r="AA119" i="95"/>
  <c r="S119" i="95"/>
  <c r="K119" i="95"/>
  <c r="AX119" i="95"/>
  <c r="AP119" i="95"/>
  <c r="AH119" i="95"/>
  <c r="Z119" i="95"/>
  <c r="R119" i="95"/>
  <c r="J119" i="95"/>
  <c r="AW119" i="95"/>
  <c r="AO119" i="95"/>
  <c r="AG119" i="95"/>
  <c r="Y119" i="95"/>
  <c r="Q119" i="95"/>
  <c r="AV119" i="95"/>
  <c r="AN119" i="95"/>
  <c r="AF119" i="95"/>
  <c r="X119" i="95"/>
  <c r="P119" i="95"/>
  <c r="BC119" i="95"/>
  <c r="AU119" i="95"/>
  <c r="AM119" i="95"/>
  <c r="AE119" i="95"/>
  <c r="W119" i="95"/>
  <c r="O119" i="95"/>
  <c r="BB119" i="95"/>
  <c r="AT119" i="95"/>
  <c r="AL119" i="95"/>
  <c r="AD119" i="95"/>
  <c r="V119" i="95"/>
  <c r="N119" i="95"/>
  <c r="BA119" i="95"/>
  <c r="AS119" i="95"/>
  <c r="AK119" i="95"/>
  <c r="AC119" i="95"/>
  <c r="U119" i="95"/>
  <c r="M119" i="95"/>
  <c r="BF120" i="95"/>
  <c r="AC110" i="95"/>
  <c r="AZ110" i="95"/>
  <c r="AC112" i="95"/>
  <c r="AZ112" i="95"/>
  <c r="AY115" i="95"/>
  <c r="L119" i="95"/>
  <c r="AL121" i="95"/>
  <c r="AJ60" i="95" l="1"/>
  <c r="AJ26" i="95" s="1"/>
  <c r="BF60" i="95"/>
  <c r="BF26" i="95" s="1"/>
  <c r="AC114" i="95"/>
  <c r="AZ114" i="95"/>
  <c r="BC89" i="95"/>
  <c r="AU89" i="95"/>
  <c r="AM89" i="95"/>
  <c r="BA89" i="95"/>
  <c r="BA27" i="95" s="1"/>
  <c r="AJ89" i="95"/>
  <c r="AQ89" i="95"/>
  <c r="AQ27" i="95" s="1"/>
  <c r="AT89" i="95"/>
  <c r="AT27" i="95" s="1"/>
  <c r="BF89" i="95"/>
  <c r="AP89" i="95"/>
  <c r="AP27" i="95" s="1"/>
  <c r="AD27" i="95"/>
  <c r="V27" i="95"/>
  <c r="AI89" i="95"/>
  <c r="AI27" i="95" s="1"/>
  <c r="AX89" i="95"/>
  <c r="AX27" i="95" s="1"/>
  <c r="BE89" i="95"/>
  <c r="BE27" i="95" s="1"/>
  <c r="AZ60" i="95"/>
  <c r="AZ26" i="95" s="1"/>
  <c r="X60" i="95"/>
  <c r="AM114" i="95"/>
  <c r="O114" i="95"/>
  <c r="AK114" i="95"/>
  <c r="U114" i="95"/>
  <c r="BB89" i="95"/>
  <c r="AS89" i="95"/>
  <c r="AY89" i="95"/>
  <c r="AY27" i="95" s="1"/>
  <c r="S27" i="95"/>
  <c r="K27" i="95"/>
  <c r="R27" i="95"/>
  <c r="J27" i="95"/>
  <c r="T27" i="95"/>
  <c r="N27" i="95"/>
  <c r="AR89" i="95"/>
  <c r="AR27" i="95" s="1"/>
  <c r="M27" i="95"/>
  <c r="AZ89" i="95"/>
  <c r="AZ27" i="95" s="1"/>
  <c r="L27" i="95"/>
  <c r="AK89" i="95"/>
  <c r="AK27" i="95" s="1"/>
  <c r="U27" i="95"/>
  <c r="BC60" i="95"/>
  <c r="BC26" i="95" s="1"/>
  <c r="AA60" i="95"/>
  <c r="AA26" i="95" s="1"/>
  <c r="AD60" i="95"/>
  <c r="AD26" i="95" s="1"/>
  <c r="AW60" i="95"/>
  <c r="AW26" i="95" s="1"/>
  <c r="BE60" i="95"/>
  <c r="BE26" i="95" s="1"/>
  <c r="BG60" i="95"/>
  <c r="BG26" i="95" s="1"/>
  <c r="R60" i="95"/>
  <c r="R26" i="95" s="1"/>
  <c r="BE114" i="95"/>
  <c r="AI114" i="95"/>
  <c r="AH114" i="95"/>
  <c r="S114" i="95"/>
  <c r="AA114" i="95"/>
  <c r="M114" i="95"/>
  <c r="AJ114" i="95"/>
  <c r="AR114" i="95"/>
  <c r="BB114" i="95"/>
  <c r="AT114" i="95"/>
  <c r="AL114" i="95"/>
  <c r="AL122" i="95" s="1"/>
  <c r="AL28" i="95" s="1"/>
  <c r="AD114" i="95"/>
  <c r="AY114" i="95"/>
  <c r="AY122" i="95" s="1"/>
  <c r="AY28" i="95" s="1"/>
  <c r="AQ114" i="95"/>
  <c r="AQ122" i="95" s="1"/>
  <c r="AQ28" i="95" s="1"/>
  <c r="Z114" i="95"/>
  <c r="R114" i="95"/>
  <c r="R122" i="95" s="1"/>
  <c r="R28" i="95" s="1"/>
  <c r="J114" i="95"/>
  <c r="AW114" i="95"/>
  <c r="Q114" i="95"/>
  <c r="AV114" i="95"/>
  <c r="AN114" i="95"/>
  <c r="AF114" i="95"/>
  <c r="X114" i="95"/>
  <c r="AB27" i="95"/>
  <c r="AA27" i="95"/>
  <c r="N26" i="96"/>
  <c r="AL27" i="96"/>
  <c r="BE16" i="96"/>
  <c r="BE6" i="96"/>
  <c r="BB27" i="95"/>
  <c r="AS27" i="95"/>
  <c r="AC27" i="95"/>
  <c r="AJ27" i="95"/>
  <c r="BC27" i="95"/>
  <c r="BF27" i="95"/>
  <c r="AG16" i="96"/>
  <c r="AG6" i="96"/>
  <c r="O16" i="95"/>
  <c r="O6" i="95"/>
  <c r="AU16" i="95"/>
  <c r="AU6" i="95"/>
  <c r="X16" i="95"/>
  <c r="X6" i="95"/>
  <c r="BG89" i="95"/>
  <c r="BG27" i="95" s="1"/>
  <c r="AL89" i="95"/>
  <c r="AL27" i="95" s="1"/>
  <c r="AD27" i="96"/>
  <c r="Z27" i="95"/>
  <c r="AN60" i="95"/>
  <c r="AN26" i="95" s="1"/>
  <c r="J26" i="95"/>
  <c r="AP60" i="95"/>
  <c r="AP26" i="95" s="1"/>
  <c r="AG60" i="95"/>
  <c r="AG26" i="95" s="1"/>
  <c r="AY60" i="95"/>
  <c r="AY26" i="95" s="1"/>
  <c r="AM60" i="95"/>
  <c r="AT60" i="95"/>
  <c r="AT26" i="95" s="1"/>
  <c r="AW111" i="95"/>
  <c r="AO111" i="95"/>
  <c r="AK111" i="95"/>
  <c r="AM111" i="95"/>
  <c r="BD111" i="95"/>
  <c r="BF111" i="95"/>
  <c r="AF111" i="95"/>
  <c r="L111" i="95"/>
  <c r="N111" i="95"/>
  <c r="AU111" i="95"/>
  <c r="Q111" i="95"/>
  <c r="AP111" i="95"/>
  <c r="AN111" i="95"/>
  <c r="U111" i="95"/>
  <c r="BB111" i="95"/>
  <c r="AX111" i="95"/>
  <c r="BE111" i="95"/>
  <c r="M111" i="95"/>
  <c r="AT111" i="95"/>
  <c r="AA111" i="95"/>
  <c r="S111" i="95"/>
  <c r="AC111" i="95"/>
  <c r="AE111" i="95"/>
  <c r="AH60" i="95"/>
  <c r="AH26" i="95" s="1"/>
  <c r="BB26" i="96"/>
  <c r="Y60" i="95"/>
  <c r="Y26" i="95" s="1"/>
  <c r="BE117" i="97"/>
  <c r="X117" i="97"/>
  <c r="BB117" i="97"/>
  <c r="AK117" i="97"/>
  <c r="T117" i="97"/>
  <c r="AX117" i="97"/>
  <c r="AG117" i="97"/>
  <c r="P117" i="97"/>
  <c r="AT117" i="97"/>
  <c r="AC117" i="97"/>
  <c r="L117" i="97"/>
  <c r="AP117" i="97"/>
  <c r="Y117" i="97"/>
  <c r="BF117" i="97"/>
  <c r="BC117" i="97"/>
  <c r="AL117" i="97"/>
  <c r="U117" i="97"/>
  <c r="AY117" i="97"/>
  <c r="AH117" i="97"/>
  <c r="Q117" i="97"/>
  <c r="AU117" i="97"/>
  <c r="AD117" i="97"/>
  <c r="M117" i="97"/>
  <c r="AQ117" i="97"/>
  <c r="Z117" i="97"/>
  <c r="AM117" i="97"/>
  <c r="V117" i="97"/>
  <c r="AZ117" i="97"/>
  <c r="AI117" i="97"/>
  <c r="R117" i="97"/>
  <c r="BG117" i="97"/>
  <c r="AV117" i="97"/>
  <c r="AE117" i="97"/>
  <c r="N117" i="97"/>
  <c r="AR117" i="97"/>
  <c r="AA117" i="97"/>
  <c r="J117" i="97"/>
  <c r="AN117" i="97"/>
  <c r="W117" i="97"/>
  <c r="BA117" i="97"/>
  <c r="AJ117" i="97"/>
  <c r="S117" i="97"/>
  <c r="AW117" i="97"/>
  <c r="BD117" i="97"/>
  <c r="AF117" i="97"/>
  <c r="O117" i="97"/>
  <c r="AS117" i="97"/>
  <c r="AB117" i="97"/>
  <c r="K117" i="97"/>
  <c r="AO117" i="97"/>
  <c r="AD117" i="96"/>
  <c r="M117" i="96"/>
  <c r="AQ117" i="96"/>
  <c r="Z117" i="96"/>
  <c r="AV117" i="96"/>
  <c r="AE117" i="96"/>
  <c r="BF117" i="96"/>
  <c r="V117" i="96"/>
  <c r="AZ117" i="96"/>
  <c r="AI117" i="96"/>
  <c r="R117" i="96"/>
  <c r="AN117" i="96"/>
  <c r="W117" i="96"/>
  <c r="BD117" i="96"/>
  <c r="N117" i="96"/>
  <c r="AR117" i="96"/>
  <c r="AA117" i="96"/>
  <c r="J117" i="96"/>
  <c r="AF117" i="96"/>
  <c r="O117" i="96"/>
  <c r="BG117" i="96"/>
  <c r="BA117" i="96"/>
  <c r="AJ117" i="96"/>
  <c r="S117" i="96"/>
  <c r="AW117" i="96"/>
  <c r="X117" i="96"/>
  <c r="AS117" i="96"/>
  <c r="AB117" i="96"/>
  <c r="K117" i="96"/>
  <c r="AO117" i="96"/>
  <c r="P117" i="96"/>
  <c r="BE117" i="96"/>
  <c r="BB117" i="96"/>
  <c r="AK117" i="96"/>
  <c r="T117" i="96"/>
  <c r="AX117" i="96"/>
  <c r="AG117" i="96"/>
  <c r="BC117" i="96"/>
  <c r="AT117" i="96"/>
  <c r="AC117" i="96"/>
  <c r="L117" i="96"/>
  <c r="AP117" i="96"/>
  <c r="Y117" i="96"/>
  <c r="AU117" i="96"/>
  <c r="AL117" i="96"/>
  <c r="U117" i="96"/>
  <c r="AY117" i="96"/>
  <c r="AH117" i="96"/>
  <c r="Q117" i="96"/>
  <c r="AM117" i="96"/>
  <c r="AO117" i="99"/>
  <c r="AX117" i="99"/>
  <c r="AM117" i="99"/>
  <c r="V117" i="99"/>
  <c r="AZ117" i="99"/>
  <c r="AQ117" i="99"/>
  <c r="K117" i="99"/>
  <c r="AP117" i="99"/>
  <c r="AE117" i="99"/>
  <c r="N117" i="99"/>
  <c r="AR117" i="99"/>
  <c r="X117" i="99"/>
  <c r="AY117" i="99"/>
  <c r="AH117" i="99"/>
  <c r="W117" i="99"/>
  <c r="BA117" i="99"/>
  <c r="AJ117" i="99"/>
  <c r="BG117" i="99"/>
  <c r="AF117" i="99"/>
  <c r="BD117" i="99"/>
  <c r="BE117" i="99"/>
  <c r="Z117" i="99"/>
  <c r="O117" i="99"/>
  <c r="AS117" i="99"/>
  <c r="AB117" i="99"/>
  <c r="AN117" i="99"/>
  <c r="AW117" i="99"/>
  <c r="BF117" i="99"/>
  <c r="R117" i="99"/>
  <c r="BB117" i="99"/>
  <c r="AK117" i="99"/>
  <c r="T117" i="99"/>
  <c r="Q117" i="99"/>
  <c r="AA117" i="99"/>
  <c r="S117" i="99"/>
  <c r="J117" i="99"/>
  <c r="AT117" i="99"/>
  <c r="AC117" i="99"/>
  <c r="L117" i="99"/>
  <c r="AI117" i="99"/>
  <c r="BC117" i="99"/>
  <c r="AL117" i="99"/>
  <c r="U117" i="99"/>
  <c r="AV117" i="99"/>
  <c r="P117" i="99"/>
  <c r="AU117" i="99"/>
  <c r="AD117" i="99"/>
  <c r="M117" i="99"/>
  <c r="Y117" i="99"/>
  <c r="AG117" i="99"/>
  <c r="BE116" i="96"/>
  <c r="BF116" i="96"/>
  <c r="J116" i="96"/>
  <c r="AN116" i="96"/>
  <c r="W116" i="96"/>
  <c r="BA116" i="96"/>
  <c r="AJ116" i="96"/>
  <c r="S116" i="96"/>
  <c r="N116" i="96"/>
  <c r="AW116" i="96"/>
  <c r="AF116" i="96"/>
  <c r="O116" i="96"/>
  <c r="AS116" i="96"/>
  <c r="AB116" i="96"/>
  <c r="K116" i="96"/>
  <c r="AA116" i="96"/>
  <c r="AO116" i="96"/>
  <c r="X116" i="96"/>
  <c r="BB116" i="96"/>
  <c r="AK116" i="96"/>
  <c r="T116" i="96"/>
  <c r="AR116" i="96"/>
  <c r="AX116" i="96"/>
  <c r="AG116" i="96"/>
  <c r="P116" i="96"/>
  <c r="AT116" i="96"/>
  <c r="AC116" i="96"/>
  <c r="L116" i="96"/>
  <c r="AE116" i="96"/>
  <c r="AP116" i="96"/>
  <c r="Y116" i="96"/>
  <c r="BC116" i="96"/>
  <c r="AL116" i="96"/>
  <c r="U116" i="96"/>
  <c r="AY116" i="96"/>
  <c r="BG116" i="96"/>
  <c r="AH116" i="96"/>
  <c r="Q116" i="96"/>
  <c r="AU116" i="96"/>
  <c r="AD116" i="96"/>
  <c r="M116" i="96"/>
  <c r="AQ116" i="96"/>
  <c r="R116" i="96"/>
  <c r="Z116" i="96"/>
  <c r="BD116" i="96"/>
  <c r="AM116" i="96"/>
  <c r="V116" i="96"/>
  <c r="AZ116" i="96"/>
  <c r="AI116" i="96"/>
  <c r="AV116" i="96"/>
  <c r="T116" i="97"/>
  <c r="AX116" i="97"/>
  <c r="AG116" i="97"/>
  <c r="BC116" i="97"/>
  <c r="AL116" i="97"/>
  <c r="U116" i="97"/>
  <c r="BE116" i="97"/>
  <c r="AT116" i="97"/>
  <c r="BG116" i="97"/>
  <c r="L116" i="97"/>
  <c r="AP116" i="97"/>
  <c r="Y116" i="97"/>
  <c r="AU116" i="97"/>
  <c r="AD116" i="97"/>
  <c r="M116" i="97"/>
  <c r="AY116" i="97"/>
  <c r="AH116" i="97"/>
  <c r="Q116" i="97"/>
  <c r="AM116" i="97"/>
  <c r="V116" i="97"/>
  <c r="AB116" i="97"/>
  <c r="AQ116" i="97"/>
  <c r="Z116" i="97"/>
  <c r="AV116" i="97"/>
  <c r="AE116" i="97"/>
  <c r="N116" i="97"/>
  <c r="P116" i="97"/>
  <c r="AZ116" i="97"/>
  <c r="AI116" i="97"/>
  <c r="R116" i="97"/>
  <c r="AN116" i="97"/>
  <c r="W116" i="97"/>
  <c r="BA116" i="97"/>
  <c r="AC116" i="97"/>
  <c r="AR116" i="97"/>
  <c r="AA116" i="97"/>
  <c r="J116" i="97"/>
  <c r="AF116" i="97"/>
  <c r="O116" i="97"/>
  <c r="AS116" i="97"/>
  <c r="BD116" i="97"/>
  <c r="K116" i="97"/>
  <c r="BF116" i="97"/>
  <c r="AJ116" i="97"/>
  <c r="S116" i="97"/>
  <c r="AW116" i="97"/>
  <c r="X116" i="97"/>
  <c r="BB116" i="97"/>
  <c r="AK116" i="97"/>
  <c r="AO116" i="97"/>
  <c r="AU116" i="99"/>
  <c r="AZ116" i="99"/>
  <c r="AC116" i="99"/>
  <c r="BD116" i="99"/>
  <c r="BG116" i="99"/>
  <c r="AB116" i="99"/>
  <c r="BB116" i="99"/>
  <c r="AI116" i="99"/>
  <c r="R116" i="99"/>
  <c r="AN116" i="99"/>
  <c r="AE116" i="99"/>
  <c r="AJ116" i="99"/>
  <c r="AQ116" i="99"/>
  <c r="BE116" i="99"/>
  <c r="AT116" i="99"/>
  <c r="AA116" i="99"/>
  <c r="J116" i="99"/>
  <c r="AF116" i="99"/>
  <c r="BA116" i="99"/>
  <c r="BC116" i="99"/>
  <c r="T116" i="99"/>
  <c r="W116" i="99"/>
  <c r="AL116" i="99"/>
  <c r="S116" i="99"/>
  <c r="AW116" i="99"/>
  <c r="X116" i="99"/>
  <c r="Z116" i="99"/>
  <c r="AM116" i="99"/>
  <c r="AS116" i="99"/>
  <c r="AD116" i="99"/>
  <c r="K116" i="99"/>
  <c r="AO116" i="99"/>
  <c r="P116" i="99"/>
  <c r="U116" i="99"/>
  <c r="V116" i="99"/>
  <c r="AX116" i="99"/>
  <c r="AG116" i="99"/>
  <c r="O116" i="99"/>
  <c r="AR116" i="99"/>
  <c r="N116" i="99"/>
  <c r="AP116" i="99"/>
  <c r="Y116" i="99"/>
  <c r="AV116" i="99"/>
  <c r="M116" i="99"/>
  <c r="AK116" i="99"/>
  <c r="BF116" i="99"/>
  <c r="AY116" i="99"/>
  <c r="AH116" i="99"/>
  <c r="Q116" i="99"/>
  <c r="L116" i="99"/>
  <c r="BD115" i="97"/>
  <c r="AF115" i="97"/>
  <c r="O115" i="97"/>
  <c r="AS115" i="97"/>
  <c r="AB115" i="97"/>
  <c r="K115" i="97"/>
  <c r="AO115" i="97"/>
  <c r="BF115" i="97"/>
  <c r="BG115" i="97"/>
  <c r="X115" i="97"/>
  <c r="BB115" i="97"/>
  <c r="AK115" i="97"/>
  <c r="T115" i="97"/>
  <c r="AX115" i="97"/>
  <c r="AG115" i="97"/>
  <c r="P115" i="97"/>
  <c r="AT115" i="97"/>
  <c r="AC115" i="97"/>
  <c r="L115" i="97"/>
  <c r="AP115" i="97"/>
  <c r="Y115" i="97"/>
  <c r="BC115" i="97"/>
  <c r="AL115" i="97"/>
  <c r="U115" i="97"/>
  <c r="AY115" i="97"/>
  <c r="AH115" i="97"/>
  <c r="Q115" i="97"/>
  <c r="AU115" i="97"/>
  <c r="AD115" i="97"/>
  <c r="M115" i="97"/>
  <c r="AQ115" i="97"/>
  <c r="Z115" i="97"/>
  <c r="AM115" i="97"/>
  <c r="V115" i="97"/>
  <c r="AZ115" i="97"/>
  <c r="AI115" i="97"/>
  <c r="R115" i="97"/>
  <c r="AV115" i="97"/>
  <c r="AE115" i="97"/>
  <c r="N115" i="97"/>
  <c r="AR115" i="97"/>
  <c r="AA115" i="97"/>
  <c r="J115" i="97"/>
  <c r="BE115" i="97"/>
  <c r="AN115" i="97"/>
  <c r="W115" i="97"/>
  <c r="BA115" i="97"/>
  <c r="AJ115" i="97"/>
  <c r="S115" i="97"/>
  <c r="AW115" i="97"/>
  <c r="BB115" i="96"/>
  <c r="AK115" i="96"/>
  <c r="T115" i="96"/>
  <c r="AX115" i="96"/>
  <c r="AG115" i="96"/>
  <c r="BC115" i="96"/>
  <c r="BE115" i="96"/>
  <c r="AT115" i="96"/>
  <c r="AC115" i="96"/>
  <c r="L115" i="96"/>
  <c r="AP115" i="96"/>
  <c r="Y115" i="96"/>
  <c r="AU115" i="96"/>
  <c r="AL115" i="96"/>
  <c r="U115" i="96"/>
  <c r="AY115" i="96"/>
  <c r="AH115" i="96"/>
  <c r="Q115" i="96"/>
  <c r="AM115" i="96"/>
  <c r="AD115" i="96"/>
  <c r="M115" i="96"/>
  <c r="AQ115" i="96"/>
  <c r="Z115" i="96"/>
  <c r="AV115" i="96"/>
  <c r="AE115" i="96"/>
  <c r="BD115" i="96"/>
  <c r="BF115" i="96"/>
  <c r="V115" i="96"/>
  <c r="AZ115" i="96"/>
  <c r="AI115" i="96"/>
  <c r="R115" i="96"/>
  <c r="AN115" i="96"/>
  <c r="W115" i="96"/>
  <c r="N115" i="96"/>
  <c r="AR115" i="96"/>
  <c r="AA115" i="96"/>
  <c r="J115" i="96"/>
  <c r="AF115" i="96"/>
  <c r="O115" i="96"/>
  <c r="BA115" i="96"/>
  <c r="AJ115" i="96"/>
  <c r="S115" i="96"/>
  <c r="AW115" i="96"/>
  <c r="X115" i="96"/>
  <c r="AS115" i="96"/>
  <c r="AB115" i="96"/>
  <c r="K115" i="96"/>
  <c r="AO115" i="96"/>
  <c r="P115" i="96"/>
  <c r="BG115" i="96"/>
  <c r="BE115" i="99"/>
  <c r="AP115" i="99"/>
  <c r="AE115" i="99"/>
  <c r="N115" i="99"/>
  <c r="AR115" i="99"/>
  <c r="X115" i="99"/>
  <c r="AF115" i="99"/>
  <c r="AH115" i="99"/>
  <c r="W115" i="99"/>
  <c r="BA115" i="99"/>
  <c r="AJ115" i="99"/>
  <c r="AN115" i="99"/>
  <c r="AW115" i="99"/>
  <c r="Z115" i="99"/>
  <c r="O115" i="99"/>
  <c r="AS115" i="99"/>
  <c r="AB115" i="99"/>
  <c r="Q115" i="99"/>
  <c r="AA115" i="99"/>
  <c r="R115" i="99"/>
  <c r="BB115" i="99"/>
  <c r="AK115" i="99"/>
  <c r="T115" i="99"/>
  <c r="AI115" i="99"/>
  <c r="BG115" i="99"/>
  <c r="J115" i="99"/>
  <c r="AT115" i="99"/>
  <c r="AC115" i="99"/>
  <c r="L115" i="99"/>
  <c r="P115" i="99"/>
  <c r="BC115" i="99"/>
  <c r="AL115" i="99"/>
  <c r="U115" i="99"/>
  <c r="AV115" i="99"/>
  <c r="AG115" i="99"/>
  <c r="AO115" i="99"/>
  <c r="BF115" i="99"/>
  <c r="AU115" i="99"/>
  <c r="AD115" i="99"/>
  <c r="M115" i="99"/>
  <c r="Y115" i="99"/>
  <c r="K115" i="99"/>
  <c r="BD115" i="99"/>
  <c r="AX115" i="99"/>
  <c r="AM115" i="99"/>
  <c r="V115" i="99"/>
  <c r="AZ115" i="99"/>
  <c r="AQ115" i="99"/>
  <c r="AY115" i="99"/>
  <c r="S115" i="99"/>
  <c r="R114" i="96"/>
  <c r="AN114" i="96"/>
  <c r="W114" i="96"/>
  <c r="BA114" i="96"/>
  <c r="AJ114" i="96"/>
  <c r="S114" i="96"/>
  <c r="BE114" i="96"/>
  <c r="J114" i="96"/>
  <c r="AF114" i="96"/>
  <c r="O114" i="96"/>
  <c r="AS114" i="96"/>
  <c r="AB114" i="96"/>
  <c r="K114" i="96"/>
  <c r="BG114" i="96"/>
  <c r="AW114" i="96"/>
  <c r="X114" i="96"/>
  <c r="BB114" i="96"/>
  <c r="AK114" i="96"/>
  <c r="T114" i="96"/>
  <c r="AO114" i="96"/>
  <c r="P114" i="96"/>
  <c r="AT114" i="96"/>
  <c r="AC114" i="96"/>
  <c r="L114" i="96"/>
  <c r="AX114" i="96"/>
  <c r="AG114" i="96"/>
  <c r="BC114" i="96"/>
  <c r="AL114" i="96"/>
  <c r="U114" i="96"/>
  <c r="AY114" i="96"/>
  <c r="BF114" i="96"/>
  <c r="N114" i="96"/>
  <c r="AP114" i="96"/>
  <c r="Y114" i="96"/>
  <c r="AU114" i="96"/>
  <c r="AD114" i="96"/>
  <c r="M114" i="96"/>
  <c r="AQ114" i="96"/>
  <c r="AE114" i="96"/>
  <c r="AH114" i="96"/>
  <c r="Q114" i="96"/>
  <c r="AM114" i="96"/>
  <c r="V114" i="96"/>
  <c r="AZ114" i="96"/>
  <c r="AI114" i="96"/>
  <c r="BD114" i="96"/>
  <c r="Z114" i="96"/>
  <c r="AV114" i="96"/>
  <c r="AR114" i="96"/>
  <c r="AA114" i="96"/>
  <c r="BD114" i="97"/>
  <c r="AQ114" i="97"/>
  <c r="Z114" i="97"/>
  <c r="AV114" i="97"/>
  <c r="AE114" i="97"/>
  <c r="N114" i="97"/>
  <c r="AM114" i="97"/>
  <c r="AZ114" i="97"/>
  <c r="AI114" i="97"/>
  <c r="R114" i="97"/>
  <c r="AN114" i="97"/>
  <c r="W114" i="97"/>
  <c r="BA114" i="97"/>
  <c r="BF114" i="97"/>
  <c r="AR114" i="97"/>
  <c r="AA114" i="97"/>
  <c r="J114" i="97"/>
  <c r="AF114" i="97"/>
  <c r="O114" i="97"/>
  <c r="AS114" i="97"/>
  <c r="AJ114" i="97"/>
  <c r="S114" i="97"/>
  <c r="AW114" i="97"/>
  <c r="X114" i="97"/>
  <c r="BB114" i="97"/>
  <c r="AK114" i="97"/>
  <c r="BG114" i="97"/>
  <c r="AY114" i="97"/>
  <c r="AB114" i="97"/>
  <c r="K114" i="97"/>
  <c r="AO114" i="97"/>
  <c r="P114" i="97"/>
  <c r="AT114" i="97"/>
  <c r="AC114" i="97"/>
  <c r="V114" i="97"/>
  <c r="T114" i="97"/>
  <c r="AX114" i="97"/>
  <c r="AG114" i="97"/>
  <c r="BC114" i="97"/>
  <c r="AL114" i="97"/>
  <c r="U114" i="97"/>
  <c r="BE114" i="97"/>
  <c r="Q114" i="97"/>
  <c r="L114" i="97"/>
  <c r="AP114" i="97"/>
  <c r="Y114" i="97"/>
  <c r="AU114" i="97"/>
  <c r="AD114" i="97"/>
  <c r="M114" i="97"/>
  <c r="AH114" i="97"/>
  <c r="AU114" i="95"/>
  <c r="Y114" i="95"/>
  <c r="AP114" i="95"/>
  <c r="BA114" i="95"/>
  <c r="W114" i="95"/>
  <c r="T114" i="95"/>
  <c r="BG114" i="95"/>
  <c r="AS114" i="99"/>
  <c r="AZ114" i="99"/>
  <c r="AC114" i="99"/>
  <c r="BD114" i="99"/>
  <c r="AK114" i="99"/>
  <c r="AT114" i="99"/>
  <c r="AA114" i="99"/>
  <c r="J114" i="99"/>
  <c r="AF114" i="99"/>
  <c r="AE114" i="99"/>
  <c r="BB114" i="99"/>
  <c r="BE114" i="99"/>
  <c r="AL114" i="99"/>
  <c r="S114" i="99"/>
  <c r="AW114" i="99"/>
  <c r="X114" i="99"/>
  <c r="BA114" i="99"/>
  <c r="O114" i="99"/>
  <c r="BF114" i="99"/>
  <c r="U114" i="99"/>
  <c r="W114" i="99"/>
  <c r="AD114" i="99"/>
  <c r="K114" i="99"/>
  <c r="AO114" i="99"/>
  <c r="P114" i="99"/>
  <c r="M114" i="99"/>
  <c r="R114" i="99"/>
  <c r="BG114" i="99"/>
  <c r="AR114" i="99"/>
  <c r="V114" i="99"/>
  <c r="AX114" i="99"/>
  <c r="AG114" i="99"/>
  <c r="AJ114" i="99"/>
  <c r="AU114" i="99"/>
  <c r="N114" i="99"/>
  <c r="AP114" i="99"/>
  <c r="Y114" i="99"/>
  <c r="BC114" i="99"/>
  <c r="AI114" i="99"/>
  <c r="AY114" i="99"/>
  <c r="AH114" i="99"/>
  <c r="Q114" i="99"/>
  <c r="AN114" i="99"/>
  <c r="T114" i="99"/>
  <c r="AQ114" i="99"/>
  <c r="Z114" i="99"/>
  <c r="AV114" i="99"/>
  <c r="AB114" i="99"/>
  <c r="AM114" i="99"/>
  <c r="L114" i="99"/>
  <c r="AB114" i="95"/>
  <c r="AG114" i="95"/>
  <c r="AX114" i="95"/>
  <c r="N114" i="95"/>
  <c r="BF114" i="95"/>
  <c r="P114" i="95"/>
  <c r="AO114" i="95"/>
  <c r="K114" i="95"/>
  <c r="V114" i="95"/>
  <c r="AS114" i="95"/>
  <c r="AS122" i="95" s="1"/>
  <c r="AS28" i="95" s="1"/>
  <c r="BC114" i="95"/>
  <c r="BC122" i="95" s="1"/>
  <c r="BC28" i="95" s="1"/>
  <c r="AE114" i="95"/>
  <c r="L114" i="95"/>
  <c r="BD114" i="95"/>
  <c r="AV113" i="95"/>
  <c r="AI113" i="95"/>
  <c r="AJ113" i="95"/>
  <c r="BA113" i="95"/>
  <c r="W113" i="95"/>
  <c r="AH113" i="95"/>
  <c r="AA113" i="95"/>
  <c r="Q113" i="95"/>
  <c r="AR113" i="95"/>
  <c r="N113" i="95"/>
  <c r="AE113" i="95"/>
  <c r="AP113" i="95"/>
  <c r="AW113" i="95"/>
  <c r="AN113" i="95"/>
  <c r="AZ113" i="95"/>
  <c r="V113" i="95"/>
  <c r="AM113" i="95"/>
  <c r="AX113" i="95"/>
  <c r="BG113" i="95"/>
  <c r="BG122" i="95" s="1"/>
  <c r="BG28" i="95" s="1"/>
  <c r="AF113" i="95"/>
  <c r="S113" i="95"/>
  <c r="M113" i="95"/>
  <c r="AD113" i="95"/>
  <c r="AU113" i="95"/>
  <c r="BE113" i="95"/>
  <c r="BF113" i="97"/>
  <c r="AN113" i="97"/>
  <c r="W113" i="97"/>
  <c r="BA113" i="97"/>
  <c r="AJ113" i="97"/>
  <c r="S113" i="97"/>
  <c r="AW113" i="97"/>
  <c r="AF113" i="97"/>
  <c r="O113" i="97"/>
  <c r="AS113" i="97"/>
  <c r="AB113" i="97"/>
  <c r="K113" i="97"/>
  <c r="AO113" i="97"/>
  <c r="BD113" i="97"/>
  <c r="X113" i="97"/>
  <c r="BB113" i="97"/>
  <c r="AK113" i="97"/>
  <c r="T113" i="97"/>
  <c r="AX113" i="97"/>
  <c r="AG113" i="97"/>
  <c r="P113" i="97"/>
  <c r="AT113" i="97"/>
  <c r="AC113" i="97"/>
  <c r="L113" i="97"/>
  <c r="AP113" i="97"/>
  <c r="Y113" i="97"/>
  <c r="BC113" i="97"/>
  <c r="AL113" i="97"/>
  <c r="U113" i="97"/>
  <c r="AY113" i="97"/>
  <c r="AH113" i="97"/>
  <c r="Q113" i="97"/>
  <c r="BE113" i="97"/>
  <c r="AU113" i="97"/>
  <c r="AD113" i="97"/>
  <c r="M113" i="97"/>
  <c r="AQ113" i="97"/>
  <c r="Z113" i="97"/>
  <c r="BG113" i="97"/>
  <c r="AM113" i="97"/>
  <c r="V113" i="97"/>
  <c r="AZ113" i="97"/>
  <c r="AI113" i="97"/>
  <c r="R113" i="97"/>
  <c r="AV113" i="97"/>
  <c r="AE113" i="97"/>
  <c r="N113" i="97"/>
  <c r="AR113" i="97"/>
  <c r="AA113" i="97"/>
  <c r="J113" i="97"/>
  <c r="AO113" i="99"/>
  <c r="AP113" i="99"/>
  <c r="AE113" i="99"/>
  <c r="N113" i="99"/>
  <c r="AR113" i="99"/>
  <c r="X113" i="99"/>
  <c r="AF113" i="99"/>
  <c r="Z113" i="99"/>
  <c r="R113" i="99"/>
  <c r="BD113" i="99"/>
  <c r="AH113" i="99"/>
  <c r="W113" i="99"/>
  <c r="BA113" i="99"/>
  <c r="AJ113" i="99"/>
  <c r="AN113" i="99"/>
  <c r="AW113" i="99"/>
  <c r="AB113" i="99"/>
  <c r="AK113" i="99"/>
  <c r="S113" i="99"/>
  <c r="J113" i="99"/>
  <c r="AT113" i="99"/>
  <c r="AC113" i="99"/>
  <c r="L113" i="99"/>
  <c r="P113" i="99"/>
  <c r="BE113" i="99"/>
  <c r="Q113" i="99"/>
  <c r="AI113" i="99"/>
  <c r="BC113" i="99"/>
  <c r="AL113" i="99"/>
  <c r="U113" i="99"/>
  <c r="AV113" i="99"/>
  <c r="AG113" i="99"/>
  <c r="O113" i="99"/>
  <c r="AU113" i="99"/>
  <c r="AD113" i="99"/>
  <c r="M113" i="99"/>
  <c r="Y113" i="99"/>
  <c r="K113" i="99"/>
  <c r="BG113" i="99"/>
  <c r="AS113" i="99"/>
  <c r="BB113" i="99"/>
  <c r="AX113" i="99"/>
  <c r="AM113" i="99"/>
  <c r="V113" i="99"/>
  <c r="AZ113" i="99"/>
  <c r="AQ113" i="99"/>
  <c r="AY113" i="99"/>
  <c r="AA113" i="99"/>
  <c r="BF113" i="99"/>
  <c r="T113" i="99"/>
  <c r="AP112" i="95"/>
  <c r="N112" i="95"/>
  <c r="U112" i="95"/>
  <c r="AG112" i="95"/>
  <c r="AX112" i="95"/>
  <c r="V112" i="95"/>
  <c r="L112" i="95"/>
  <c r="P112" i="95"/>
  <c r="AO112" i="95"/>
  <c r="K112" i="95"/>
  <c r="AD112" i="95"/>
  <c r="BE112" i="95"/>
  <c r="AQ112" i="97"/>
  <c r="Z112" i="97"/>
  <c r="AV112" i="97"/>
  <c r="AE112" i="97"/>
  <c r="N112" i="97"/>
  <c r="BG112" i="97"/>
  <c r="AZ112" i="97"/>
  <c r="AI112" i="97"/>
  <c r="R112" i="97"/>
  <c r="AN112" i="97"/>
  <c r="W112" i="97"/>
  <c r="BA112" i="97"/>
  <c r="BF112" i="97"/>
  <c r="AR112" i="97"/>
  <c r="AA112" i="97"/>
  <c r="J112" i="97"/>
  <c r="AF112" i="97"/>
  <c r="O112" i="97"/>
  <c r="AS112" i="97"/>
  <c r="BE112" i="97"/>
  <c r="AJ112" i="97"/>
  <c r="S112" i="97"/>
  <c r="AW112" i="97"/>
  <c r="X112" i="97"/>
  <c r="BB112" i="97"/>
  <c r="AK112" i="97"/>
  <c r="AB112" i="97"/>
  <c r="K112" i="97"/>
  <c r="AO112" i="97"/>
  <c r="P112" i="97"/>
  <c r="AT112" i="97"/>
  <c r="AC112" i="97"/>
  <c r="T112" i="97"/>
  <c r="AX112" i="97"/>
  <c r="AG112" i="97"/>
  <c r="BC112" i="97"/>
  <c r="AL112" i="97"/>
  <c r="U112" i="97"/>
  <c r="L112" i="97"/>
  <c r="AP112" i="97"/>
  <c r="Y112" i="97"/>
  <c r="AU112" i="97"/>
  <c r="AD112" i="97"/>
  <c r="M112" i="97"/>
  <c r="BD112" i="97"/>
  <c r="AY112" i="97"/>
  <c r="AH112" i="97"/>
  <c r="Q112" i="97"/>
  <c r="AM112" i="97"/>
  <c r="V112" i="97"/>
  <c r="AF112" i="95"/>
  <c r="J112" i="95"/>
  <c r="AA112" i="95"/>
  <c r="AT112" i="95"/>
  <c r="AK112" i="95"/>
  <c r="BA112" i="95"/>
  <c r="AM112" i="99"/>
  <c r="AZ112" i="99"/>
  <c r="AC112" i="99"/>
  <c r="BF112" i="99"/>
  <c r="BB112" i="99"/>
  <c r="AI112" i="99"/>
  <c r="R112" i="99"/>
  <c r="AN112" i="99"/>
  <c r="BG112" i="99"/>
  <c r="AT112" i="99"/>
  <c r="AA112" i="99"/>
  <c r="J112" i="99"/>
  <c r="AF112" i="99"/>
  <c r="U112" i="99"/>
  <c r="BE112" i="99"/>
  <c r="AL112" i="99"/>
  <c r="S112" i="99"/>
  <c r="AW112" i="99"/>
  <c r="X112" i="99"/>
  <c r="AR112" i="99"/>
  <c r="AB112" i="99"/>
  <c r="AD112" i="99"/>
  <c r="K112" i="99"/>
  <c r="AO112" i="99"/>
  <c r="P112" i="99"/>
  <c r="AU112" i="99"/>
  <c r="AJ112" i="99"/>
  <c r="V112" i="99"/>
  <c r="AX112" i="99"/>
  <c r="AG112" i="99"/>
  <c r="W112" i="99"/>
  <c r="N112" i="99"/>
  <c r="AP112" i="99"/>
  <c r="Y112" i="99"/>
  <c r="AS112" i="99"/>
  <c r="L112" i="99"/>
  <c r="BC112" i="99"/>
  <c r="M112" i="99"/>
  <c r="O112" i="99"/>
  <c r="AY112" i="99"/>
  <c r="AH112" i="99"/>
  <c r="Q112" i="99"/>
  <c r="AE112" i="99"/>
  <c r="AK112" i="99"/>
  <c r="T112" i="99"/>
  <c r="AQ112" i="99"/>
  <c r="Z112" i="99"/>
  <c r="AV112" i="99"/>
  <c r="BD112" i="99"/>
  <c r="BA112" i="99"/>
  <c r="AQ111" i="95"/>
  <c r="Y111" i="95"/>
  <c r="P111" i="95"/>
  <c r="AB111" i="95"/>
  <c r="AS111" i="95"/>
  <c r="O111" i="95"/>
  <c r="Z111" i="95"/>
  <c r="X111" i="95"/>
  <c r="AV111" i="95"/>
  <c r="AI111" i="95"/>
  <c r="AJ111" i="95"/>
  <c r="BA111" i="95"/>
  <c r="W111" i="95"/>
  <c r="R111" i="99"/>
  <c r="BB111" i="99"/>
  <c r="AK111" i="99"/>
  <c r="T111" i="99"/>
  <c r="AI111" i="99"/>
  <c r="J111" i="99"/>
  <c r="AT111" i="99"/>
  <c r="AC111" i="99"/>
  <c r="L111" i="99"/>
  <c r="P111" i="99"/>
  <c r="BC111" i="99"/>
  <c r="AL111" i="99"/>
  <c r="U111" i="99"/>
  <c r="AV111" i="99"/>
  <c r="AG111" i="99"/>
  <c r="BD111" i="99"/>
  <c r="AO111" i="99"/>
  <c r="AU111" i="99"/>
  <c r="AD111" i="99"/>
  <c r="M111" i="99"/>
  <c r="Y111" i="99"/>
  <c r="K111" i="99"/>
  <c r="S111" i="99"/>
  <c r="BF111" i="99"/>
  <c r="AX111" i="99"/>
  <c r="AM111" i="99"/>
  <c r="V111" i="99"/>
  <c r="AZ111" i="99"/>
  <c r="AQ111" i="99"/>
  <c r="AY111" i="99"/>
  <c r="AP111" i="99"/>
  <c r="AE111" i="99"/>
  <c r="N111" i="99"/>
  <c r="AR111" i="99"/>
  <c r="X111" i="99"/>
  <c r="AF111" i="99"/>
  <c r="BE111" i="99"/>
  <c r="BG111" i="99"/>
  <c r="AH111" i="99"/>
  <c r="W111" i="99"/>
  <c r="BA111" i="99"/>
  <c r="AJ111" i="99"/>
  <c r="AN111" i="99"/>
  <c r="AW111" i="99"/>
  <c r="Z111" i="99"/>
  <c r="O111" i="99"/>
  <c r="AS111" i="99"/>
  <c r="AB111" i="99"/>
  <c r="Q111" i="99"/>
  <c r="AA111" i="99"/>
  <c r="BE111" i="96"/>
  <c r="BF111" i="96"/>
  <c r="BG111" i="96"/>
  <c r="AS111" i="96"/>
  <c r="AB111" i="96"/>
  <c r="K111" i="96"/>
  <c r="AO111" i="96"/>
  <c r="P111" i="96"/>
  <c r="BB111" i="96"/>
  <c r="AK111" i="96"/>
  <c r="T111" i="96"/>
  <c r="AX111" i="96"/>
  <c r="AG111" i="96"/>
  <c r="BC111" i="96"/>
  <c r="AT111" i="96"/>
  <c r="AC111" i="96"/>
  <c r="L111" i="96"/>
  <c r="AP111" i="96"/>
  <c r="Y111" i="96"/>
  <c r="AU111" i="96"/>
  <c r="AL111" i="96"/>
  <c r="U111" i="96"/>
  <c r="AY111" i="96"/>
  <c r="AH111" i="96"/>
  <c r="Q111" i="96"/>
  <c r="AM111" i="96"/>
  <c r="AD111" i="96"/>
  <c r="M111" i="96"/>
  <c r="AQ111" i="96"/>
  <c r="Z111" i="96"/>
  <c r="AV111" i="96"/>
  <c r="AE111" i="96"/>
  <c r="V111" i="96"/>
  <c r="AZ111" i="96"/>
  <c r="AI111" i="96"/>
  <c r="R111" i="96"/>
  <c r="AN111" i="96"/>
  <c r="W111" i="96"/>
  <c r="BD111" i="96"/>
  <c r="N111" i="96"/>
  <c r="AR111" i="96"/>
  <c r="AA111" i="96"/>
  <c r="J111" i="96"/>
  <c r="AF111" i="96"/>
  <c r="O111" i="96"/>
  <c r="BA111" i="96"/>
  <c r="AJ111" i="96"/>
  <c r="S111" i="96"/>
  <c r="AW111" i="96"/>
  <c r="X111" i="96"/>
  <c r="BG111" i="97"/>
  <c r="BC111" i="97"/>
  <c r="AL111" i="97"/>
  <c r="U111" i="97"/>
  <c r="AY111" i="97"/>
  <c r="AH111" i="97"/>
  <c r="Q111" i="97"/>
  <c r="BD111" i="97"/>
  <c r="AU111" i="97"/>
  <c r="AD111" i="97"/>
  <c r="M111" i="97"/>
  <c r="AQ111" i="97"/>
  <c r="Z111" i="97"/>
  <c r="AM111" i="97"/>
  <c r="V111" i="97"/>
  <c r="AZ111" i="97"/>
  <c r="AI111" i="97"/>
  <c r="R111" i="97"/>
  <c r="AV111" i="97"/>
  <c r="AE111" i="97"/>
  <c r="N111" i="97"/>
  <c r="AR111" i="97"/>
  <c r="AA111" i="97"/>
  <c r="J111" i="97"/>
  <c r="AN111" i="97"/>
  <c r="W111" i="97"/>
  <c r="BA111" i="97"/>
  <c r="AJ111" i="97"/>
  <c r="S111" i="97"/>
  <c r="AW111" i="97"/>
  <c r="BE111" i="97"/>
  <c r="AF111" i="97"/>
  <c r="O111" i="97"/>
  <c r="AS111" i="97"/>
  <c r="AB111" i="97"/>
  <c r="K111" i="97"/>
  <c r="AO111" i="97"/>
  <c r="X111" i="97"/>
  <c r="BB111" i="97"/>
  <c r="AK111" i="97"/>
  <c r="T111" i="97"/>
  <c r="AX111" i="97"/>
  <c r="AG111" i="97"/>
  <c r="P111" i="97"/>
  <c r="AT111" i="97"/>
  <c r="AC111" i="97"/>
  <c r="L111" i="97"/>
  <c r="AP111" i="97"/>
  <c r="Y111" i="97"/>
  <c r="BF111" i="97"/>
  <c r="AZ110" i="99"/>
  <c r="AH110" i="99"/>
  <c r="AN110" i="99"/>
  <c r="AU110" i="99"/>
  <c r="BD110" i="99"/>
  <c r="Y110" i="99"/>
  <c r="AY110" i="99"/>
  <c r="X110" i="99"/>
  <c r="AS110" i="99"/>
  <c r="AQ110" i="99"/>
  <c r="J110" i="99"/>
  <c r="W110" i="99"/>
  <c r="AI110" i="99"/>
  <c r="AW110" i="99"/>
  <c r="BC110" i="99"/>
  <c r="AR110" i="99"/>
  <c r="BG110" i="99"/>
  <c r="BB110" i="99"/>
  <c r="AO110" i="99"/>
  <c r="AJ110" i="99"/>
  <c r="U110" i="99"/>
  <c r="AT110" i="99"/>
  <c r="AG110" i="99"/>
  <c r="AM110" i="99"/>
  <c r="AL110" i="99"/>
  <c r="AX110" i="99"/>
  <c r="BA110" i="99"/>
  <c r="BE110" i="99"/>
  <c r="BF110" i="99"/>
  <c r="V110" i="99"/>
  <c r="AP110" i="99"/>
  <c r="AV110" i="99"/>
  <c r="AK110" i="99"/>
  <c r="Z110" i="99"/>
  <c r="AA110" i="99"/>
  <c r="AB110" i="99"/>
  <c r="AC110" i="99"/>
  <c r="AD110" i="99"/>
  <c r="AE110" i="99"/>
  <c r="AF110" i="99"/>
  <c r="BD110" i="96"/>
  <c r="BG110" i="96"/>
  <c r="AV110" i="96"/>
  <c r="O110" i="96"/>
  <c r="AK110" i="96"/>
  <c r="AY110" i="96"/>
  <c r="R110" i="96"/>
  <c r="Z110" i="96"/>
  <c r="AN110" i="96"/>
  <c r="BB110" i="96"/>
  <c r="U110" i="96"/>
  <c r="AQ110" i="96"/>
  <c r="J110" i="96"/>
  <c r="BF110" i="96"/>
  <c r="X110" i="96"/>
  <c r="AT110" i="96"/>
  <c r="M110" i="96"/>
  <c r="AI110" i="96"/>
  <c r="AW110" i="96"/>
  <c r="P110" i="96"/>
  <c r="AL110" i="96"/>
  <c r="AZ110" i="96"/>
  <c r="S110" i="96"/>
  <c r="AO110" i="96"/>
  <c r="BC110" i="96"/>
  <c r="V110" i="96"/>
  <c r="AR110" i="96"/>
  <c r="K110" i="96"/>
  <c r="AG110" i="96"/>
  <c r="AU110" i="96"/>
  <c r="N110" i="96"/>
  <c r="AJ110" i="96"/>
  <c r="AX110" i="96"/>
  <c r="BE110" i="96"/>
  <c r="Y110" i="96"/>
  <c r="AM110" i="96"/>
  <c r="BA110" i="96"/>
  <c r="T110" i="96"/>
  <c r="AP110" i="96"/>
  <c r="Q110" i="96"/>
  <c r="W110" i="96"/>
  <c r="AS110" i="96"/>
  <c r="L110" i="96"/>
  <c r="AH110" i="96"/>
  <c r="BE110" i="97"/>
  <c r="K110" i="97"/>
  <c r="AG110" i="97"/>
  <c r="AU110" i="97"/>
  <c r="N110" i="97"/>
  <c r="AJ110" i="97"/>
  <c r="AX110" i="97"/>
  <c r="Y110" i="97"/>
  <c r="AM110" i="97"/>
  <c r="BA110" i="97"/>
  <c r="T110" i="97"/>
  <c r="AP110" i="97"/>
  <c r="Q110" i="97"/>
  <c r="W110" i="97"/>
  <c r="AS110" i="97"/>
  <c r="L110" i="97"/>
  <c r="BG110" i="97"/>
  <c r="AH110" i="97"/>
  <c r="AV110" i="97"/>
  <c r="O110" i="97"/>
  <c r="AK110" i="97"/>
  <c r="BD110" i="97"/>
  <c r="AY110" i="97"/>
  <c r="R110" i="97"/>
  <c r="AN110" i="97"/>
  <c r="BB110" i="97"/>
  <c r="U110" i="97"/>
  <c r="AQ110" i="97"/>
  <c r="J110" i="97"/>
  <c r="X110" i="97"/>
  <c r="AT110" i="97"/>
  <c r="M110" i="97"/>
  <c r="BF110" i="97"/>
  <c r="AI110" i="97"/>
  <c r="AW110" i="97"/>
  <c r="P110" i="97"/>
  <c r="AL110" i="97"/>
  <c r="AZ110" i="97"/>
  <c r="Z110" i="97"/>
  <c r="S110" i="97"/>
  <c r="AO110" i="97"/>
  <c r="BC110" i="97"/>
  <c r="V110" i="97"/>
  <c r="AR110" i="97"/>
  <c r="L26" i="95"/>
  <c r="L23" i="99"/>
  <c r="O32" i="13"/>
  <c r="N13" i="99"/>
  <c r="N13" i="97"/>
  <c r="N13" i="96"/>
  <c r="M20" i="99"/>
  <c r="M22" i="99"/>
  <c r="M21" i="99"/>
  <c r="BD60" i="95"/>
  <c r="AB60" i="95"/>
  <c r="AB26" i="95" s="1"/>
  <c r="AE60" i="95"/>
  <c r="AU60" i="95"/>
  <c r="BA60" i="95"/>
  <c r="BA26" i="95" s="1"/>
  <c r="AL60" i="95"/>
  <c r="AL26" i="95" s="1"/>
  <c r="AQ60" i="95"/>
  <c r="AQ26" i="95" s="1"/>
  <c r="AO60" i="95"/>
  <c r="AO26" i="95" s="1"/>
  <c r="S60" i="95"/>
  <c r="S26" i="95" s="1"/>
  <c r="K26" i="95"/>
  <c r="AE89" i="95"/>
  <c r="P60" i="95"/>
  <c r="M26" i="95"/>
  <c r="AV60" i="95"/>
  <c r="AV26" i="95" s="1"/>
  <c r="V60" i="95"/>
  <c r="V26" i="95" s="1"/>
  <c r="H27" i="97"/>
  <c r="H13" i="21" s="1"/>
  <c r="L22" i="96"/>
  <c r="M11" i="96"/>
  <c r="L21" i="96"/>
  <c r="L20" i="96"/>
  <c r="M12" i="96"/>
  <c r="AB106" i="97"/>
  <c r="AB110" i="97"/>
  <c r="Y6" i="96"/>
  <c r="AD26" i="96"/>
  <c r="AW6" i="96"/>
  <c r="L20" i="97"/>
  <c r="L22" i="97"/>
  <c r="M11" i="97"/>
  <c r="L21" i="97"/>
  <c r="M12" i="97"/>
  <c r="Q6" i="96"/>
  <c r="H26" i="97"/>
  <c r="G13" i="21" s="1"/>
  <c r="AO6" i="96"/>
  <c r="AB106" i="96"/>
  <c r="AB110" i="96"/>
  <c r="K23" i="97"/>
  <c r="K23" i="96"/>
  <c r="Y26" i="96"/>
  <c r="BB27" i="96"/>
  <c r="AT26" i="96"/>
  <c r="Y27" i="96"/>
  <c r="AW27" i="96"/>
  <c r="Q27" i="96"/>
  <c r="Q26" i="96"/>
  <c r="AW89" i="95"/>
  <c r="AW27" i="95" s="1"/>
  <c r="AI60" i="95"/>
  <c r="AI26" i="95" s="1"/>
  <c r="AF60" i="95"/>
  <c r="AO89" i="95"/>
  <c r="AO27" i="95" s="1"/>
  <c r="BD89" i="95"/>
  <c r="Z60" i="95"/>
  <c r="Z26" i="95" s="1"/>
  <c r="W60" i="95"/>
  <c r="AR60" i="95"/>
  <c r="AR26" i="95" s="1"/>
  <c r="AG89" i="95"/>
  <c r="AG27" i="95" s="1"/>
  <c r="AV89" i="95"/>
  <c r="AV27" i="95" s="1"/>
  <c r="Q60" i="95"/>
  <c r="Q26" i="95" s="1"/>
  <c r="N26" i="95"/>
  <c r="AM6" i="95"/>
  <c r="Y27" i="95"/>
  <c r="AN89" i="95"/>
  <c r="AN27" i="95" s="1"/>
  <c r="U60" i="95"/>
  <c r="U26" i="95" s="1"/>
  <c r="T60" i="95"/>
  <c r="T26" i="95" s="1"/>
  <c r="AE6" i="95"/>
  <c r="AZ122" i="95"/>
  <c r="AZ28" i="95" s="1"/>
  <c r="Q27" i="95"/>
  <c r="AF89" i="95"/>
  <c r="AC60" i="95"/>
  <c r="AC26" i="95" s="1"/>
  <c r="AF6" i="95"/>
  <c r="W6" i="95"/>
  <c r="AH89" i="95"/>
  <c r="AH27" i="95" s="1"/>
  <c r="AK60" i="95"/>
  <c r="AK26" i="95" s="1"/>
  <c r="T122" i="95"/>
  <c r="T28" i="95" s="1"/>
  <c r="BB60" i="95"/>
  <c r="BB26" i="95" s="1"/>
  <c r="AS60" i="95"/>
  <c r="AS26" i="95" s="1"/>
  <c r="AX60" i="95"/>
  <c r="AX26" i="95" s="1"/>
  <c r="P6" i="95"/>
  <c r="L12" i="95"/>
  <c r="L11" i="95"/>
  <c r="BD6" i="95"/>
  <c r="BD26" i="95" s="1"/>
  <c r="P122" i="95" l="1"/>
  <c r="AV122" i="95"/>
  <c r="AV28" i="95" s="1"/>
  <c r="AG122" i="95"/>
  <c r="AG28" i="95" s="1"/>
  <c r="K122" i="95"/>
  <c r="K28" i="95" s="1"/>
  <c r="AU27" i="95"/>
  <c r="AR122" i="95"/>
  <c r="AR28" i="95" s="1"/>
  <c r="AR29" i="95" s="1"/>
  <c r="AI122" i="95"/>
  <c r="AI28" i="95" s="1"/>
  <c r="AD122" i="95"/>
  <c r="AD28" i="95" s="1"/>
  <c r="AD29" i="95" s="1"/>
  <c r="X26" i="95"/>
  <c r="O122" i="95"/>
  <c r="O27" i="95"/>
  <c r="AW122" i="95"/>
  <c r="AW28" i="95" s="1"/>
  <c r="AW29" i="95" s="1"/>
  <c r="AO122" i="95"/>
  <c r="AO28" i="95" s="1"/>
  <c r="AK122" i="95"/>
  <c r="AK28" i="95" s="1"/>
  <c r="AM122" i="95"/>
  <c r="AM28" i="95" s="1"/>
  <c r="BD122" i="95"/>
  <c r="BD28" i="95" s="1"/>
  <c r="BF122" i="95"/>
  <c r="BF28" i="95" s="1"/>
  <c r="BF29" i="95" s="1"/>
  <c r="N122" i="95"/>
  <c r="N28" i="95" s="1"/>
  <c r="N29" i="95" s="1"/>
  <c r="AU122" i="95"/>
  <c r="AU28" i="95" s="1"/>
  <c r="Q122" i="95"/>
  <c r="Q28" i="95" s="1"/>
  <c r="Q29" i="95" s="1"/>
  <c r="AP122" i="95"/>
  <c r="AP28" i="95" s="1"/>
  <c r="AP29" i="95" s="1"/>
  <c r="AN122" i="95"/>
  <c r="AN28" i="95" s="1"/>
  <c r="AN29" i="95" s="1"/>
  <c r="U122" i="95"/>
  <c r="U28" i="95" s="1"/>
  <c r="U29" i="95" s="1"/>
  <c r="BB122" i="95"/>
  <c r="BB28" i="95" s="1"/>
  <c r="BB29" i="95" s="1"/>
  <c r="BE122" i="95"/>
  <c r="BE28" i="95" s="1"/>
  <c r="BE29" i="95" s="1"/>
  <c r="AT122" i="95"/>
  <c r="AT28" i="95" s="1"/>
  <c r="AT29" i="95" s="1"/>
  <c r="AA122" i="95"/>
  <c r="AA28" i="95" s="1"/>
  <c r="AA29" i="95" s="1"/>
  <c r="S122" i="95"/>
  <c r="S28" i="95" s="1"/>
  <c r="S29" i="95" s="1"/>
  <c r="AC122" i="95"/>
  <c r="AC28" i="95" s="1"/>
  <c r="AC29" i="95" s="1"/>
  <c r="AE122" i="95"/>
  <c r="AE28" i="95" s="1"/>
  <c r="S122" i="99"/>
  <c r="S28" i="99" s="1"/>
  <c r="S29" i="99" s="1"/>
  <c r="K122" i="99"/>
  <c r="K28" i="99" s="1"/>
  <c r="K29" i="99" s="1"/>
  <c r="P122" i="99"/>
  <c r="P28" i="99" s="1"/>
  <c r="P29" i="99" s="1"/>
  <c r="M122" i="99"/>
  <c r="M28" i="99" s="1"/>
  <c r="M29" i="99" s="1"/>
  <c r="T122" i="99"/>
  <c r="T28" i="99" s="1"/>
  <c r="T29" i="99" s="1"/>
  <c r="W122" i="95"/>
  <c r="W28" i="95" s="1"/>
  <c r="AH122" i="95"/>
  <c r="AH28" i="95" s="1"/>
  <c r="AH29" i="95" s="1"/>
  <c r="J122" i="95"/>
  <c r="J28" i="95" s="1"/>
  <c r="J29" i="95" s="1"/>
  <c r="Z122" i="95"/>
  <c r="Z28" i="95" s="1"/>
  <c r="Z29" i="95" s="1"/>
  <c r="X122" i="95"/>
  <c r="X28" i="95" s="1"/>
  <c r="AJ122" i="95"/>
  <c r="AJ28" i="95" s="1"/>
  <c r="AJ29" i="95" s="1"/>
  <c r="AM27" i="95"/>
  <c r="AA122" i="97"/>
  <c r="AA28" i="97" s="1"/>
  <c r="AA29" i="97" s="1"/>
  <c r="BD122" i="99"/>
  <c r="BD28" i="99" s="1"/>
  <c r="BD29" i="99" s="1"/>
  <c r="AY122" i="99"/>
  <c r="AY28" i="99" s="1"/>
  <c r="AY29" i="99" s="1"/>
  <c r="AQ122" i="99"/>
  <c r="AQ28" i="99" s="1"/>
  <c r="AQ29" i="99" s="1"/>
  <c r="J122" i="99"/>
  <c r="J28" i="99" s="1"/>
  <c r="J29" i="99" s="1"/>
  <c r="AR122" i="99"/>
  <c r="AR28" i="99" s="1"/>
  <c r="AR29" i="99" s="1"/>
  <c r="W27" i="95"/>
  <c r="AJ122" i="99"/>
  <c r="AJ28" i="99" s="1"/>
  <c r="AJ29" i="99" s="1"/>
  <c r="AG122" i="99"/>
  <c r="AG28" i="99" s="1"/>
  <c r="AG29" i="99" s="1"/>
  <c r="AM122" i="99"/>
  <c r="AM28" i="99" s="1"/>
  <c r="AM29" i="99" s="1"/>
  <c r="AL122" i="99"/>
  <c r="AL28" i="99" s="1"/>
  <c r="AL29" i="99" s="1"/>
  <c r="BE122" i="99"/>
  <c r="BE28" i="99" s="1"/>
  <c r="BE29" i="99" s="1"/>
  <c r="AV122" i="99"/>
  <c r="AV28" i="99" s="1"/>
  <c r="AV29" i="99" s="1"/>
  <c r="Z122" i="99"/>
  <c r="Z28" i="99" s="1"/>
  <c r="Z29" i="99" s="1"/>
  <c r="AA122" i="99"/>
  <c r="AA28" i="99" s="1"/>
  <c r="AA29" i="99" s="1"/>
  <c r="AB122" i="99"/>
  <c r="AB28" i="99" s="1"/>
  <c r="AB29" i="99" s="1"/>
  <c r="AM122" i="97"/>
  <c r="AM28" i="97" s="1"/>
  <c r="AM29" i="97" s="1"/>
  <c r="AP122" i="97"/>
  <c r="AP28" i="97" s="1"/>
  <c r="AP29" i="97" s="1"/>
  <c r="BG122" i="97"/>
  <c r="BG28" i="97" s="1"/>
  <c r="BG29" i="97" s="1"/>
  <c r="AH122" i="97"/>
  <c r="AH28" i="97" s="1"/>
  <c r="AH29" i="97" s="1"/>
  <c r="BD122" i="97"/>
  <c r="BD28" i="97" s="1"/>
  <c r="BD29" i="97" s="1"/>
  <c r="AN122" i="97"/>
  <c r="AN28" i="97" s="1"/>
  <c r="AN29" i="97" s="1"/>
  <c r="J122" i="97"/>
  <c r="J28" i="97" s="1"/>
  <c r="J29" i="97" s="1"/>
  <c r="AI122" i="97"/>
  <c r="AI28" i="97" s="1"/>
  <c r="AI29" i="97" s="1"/>
  <c r="AW122" i="97"/>
  <c r="AW28" i="97" s="1"/>
  <c r="AW29" i="97" s="1"/>
  <c r="AO122" i="97"/>
  <c r="AO28" i="97" s="1"/>
  <c r="AO29" i="97" s="1"/>
  <c r="AR122" i="97"/>
  <c r="AR28" i="97" s="1"/>
  <c r="AR29" i="97" s="1"/>
  <c r="T122" i="97"/>
  <c r="T28" i="97" s="1"/>
  <c r="T29" i="97" s="1"/>
  <c r="R122" i="97"/>
  <c r="R28" i="97" s="1"/>
  <c r="R29" i="97" s="1"/>
  <c r="X122" i="97"/>
  <c r="X28" i="97" s="1"/>
  <c r="X29" i="97" s="1"/>
  <c r="AF122" i="95"/>
  <c r="AF28" i="95" s="1"/>
  <c r="BA122" i="95"/>
  <c r="BA28" i="95" s="1"/>
  <c r="BA29" i="95" s="1"/>
  <c r="AM26" i="95"/>
  <c r="M122" i="95"/>
  <c r="M28" i="95" s="1"/>
  <c r="M29" i="95" s="1"/>
  <c r="BE27" i="96"/>
  <c r="BE26" i="96"/>
  <c r="O28" i="95"/>
  <c r="AZ29" i="95"/>
  <c r="AG26" i="96"/>
  <c r="AG27" i="96"/>
  <c r="O26" i="95"/>
  <c r="AU26" i="95"/>
  <c r="X27" i="95"/>
  <c r="BG29" i="95"/>
  <c r="R29" i="95"/>
  <c r="BC29" i="95"/>
  <c r="P26" i="95"/>
  <c r="AY29" i="95"/>
  <c r="AO26" i="96"/>
  <c r="AO27" i="96"/>
  <c r="P122" i="97"/>
  <c r="P28" i="97" s="1"/>
  <c r="P29" i="97" s="1"/>
  <c r="AQ122" i="97"/>
  <c r="AQ28" i="97" s="1"/>
  <c r="AQ29" i="97" s="1"/>
  <c r="U122" i="97"/>
  <c r="U28" i="97" s="1"/>
  <c r="U29" i="97" s="1"/>
  <c r="AE122" i="99"/>
  <c r="AE28" i="99" s="1"/>
  <c r="AE29" i="99" s="1"/>
  <c r="AI122" i="99"/>
  <c r="AI28" i="99" s="1"/>
  <c r="AI29" i="99" s="1"/>
  <c r="AS122" i="97"/>
  <c r="AS28" i="97" s="1"/>
  <c r="AS29" i="97" s="1"/>
  <c r="AX122" i="97"/>
  <c r="AX28" i="97" s="1"/>
  <c r="AX29" i="97" s="1"/>
  <c r="BG122" i="99"/>
  <c r="BG28" i="99" s="1"/>
  <c r="BG29" i="99" s="1"/>
  <c r="AU122" i="99"/>
  <c r="AU28" i="99" s="1"/>
  <c r="AU29" i="99" s="1"/>
  <c r="W122" i="97"/>
  <c r="W28" i="97" s="1"/>
  <c r="W29" i="97" s="1"/>
  <c r="V122" i="95"/>
  <c r="V28" i="95" s="1"/>
  <c r="V29" i="95" s="1"/>
  <c r="AK122" i="97"/>
  <c r="AK28" i="97" s="1"/>
  <c r="AK29" i="97" s="1"/>
  <c r="O122" i="97"/>
  <c r="O28" i="97" s="1"/>
  <c r="O29" i="97" s="1"/>
  <c r="AU122" i="97"/>
  <c r="AU28" i="97" s="1"/>
  <c r="AU29" i="97" s="1"/>
  <c r="AW122" i="99"/>
  <c r="AW28" i="99" s="1"/>
  <c r="AW29" i="99" s="1"/>
  <c r="AX122" i="95"/>
  <c r="AX28" i="95" s="1"/>
  <c r="AX29" i="95" s="1"/>
  <c r="L122" i="95"/>
  <c r="L28" i="95" s="1"/>
  <c r="L29" i="95" s="1"/>
  <c r="V122" i="97"/>
  <c r="V28" i="97" s="1"/>
  <c r="V29" i="97" s="1"/>
  <c r="AZ122" i="99"/>
  <c r="AZ28" i="99" s="1"/>
  <c r="AZ29" i="99" s="1"/>
  <c r="AL29" i="95"/>
  <c r="K29" i="95"/>
  <c r="M122" i="97"/>
  <c r="M28" i="97" s="1"/>
  <c r="M29" i="97" s="1"/>
  <c r="AS122" i="99"/>
  <c r="AS28" i="99" s="1"/>
  <c r="AS29" i="99" s="1"/>
  <c r="AL122" i="97"/>
  <c r="AL28" i="97" s="1"/>
  <c r="AL29" i="97" s="1"/>
  <c r="AT122" i="99"/>
  <c r="AT28" i="99" s="1"/>
  <c r="AT29" i="99" s="1"/>
  <c r="AH122" i="99"/>
  <c r="AH28" i="99" s="1"/>
  <c r="AH29" i="99" s="1"/>
  <c r="AB122" i="97"/>
  <c r="AB28" i="97" s="1"/>
  <c r="AB29" i="97" s="1"/>
  <c r="AV122" i="97"/>
  <c r="AV28" i="97" s="1"/>
  <c r="AV29" i="97" s="1"/>
  <c r="BA122" i="97"/>
  <c r="BA28" i="97" s="1"/>
  <c r="BA29" i="97" s="1"/>
  <c r="AP122" i="99"/>
  <c r="AP28" i="99" s="1"/>
  <c r="AP29" i="99" s="1"/>
  <c r="BB122" i="97"/>
  <c r="BB28" i="97" s="1"/>
  <c r="BB29" i="97" s="1"/>
  <c r="AD122" i="99"/>
  <c r="AD28" i="99" s="1"/>
  <c r="AD29" i="99" s="1"/>
  <c r="BE122" i="97"/>
  <c r="BE28" i="97" s="1"/>
  <c r="BE29" i="97" s="1"/>
  <c r="V122" i="99"/>
  <c r="V28" i="99" s="1"/>
  <c r="V29" i="99" s="1"/>
  <c r="L122" i="97"/>
  <c r="L28" i="97" s="1"/>
  <c r="L29" i="97" s="1"/>
  <c r="Q122" i="97"/>
  <c r="Q28" i="97" s="1"/>
  <c r="Q29" i="97" s="1"/>
  <c r="AK122" i="99"/>
  <c r="AK28" i="99" s="1"/>
  <c r="AK29" i="99" s="1"/>
  <c r="BC122" i="99"/>
  <c r="BC28" i="99" s="1"/>
  <c r="BC29" i="99" s="1"/>
  <c r="AB122" i="95"/>
  <c r="AB28" i="95" s="1"/>
  <c r="AB29" i="95" s="1"/>
  <c r="Y122" i="95"/>
  <c r="Y28" i="95" s="1"/>
  <c r="Y29" i="95" s="1"/>
  <c r="X122" i="99"/>
  <c r="X28" i="99" s="1"/>
  <c r="X29" i="99" s="1"/>
  <c r="AF122" i="99"/>
  <c r="AF28" i="99" s="1"/>
  <c r="AF29" i="99" s="1"/>
  <c r="U122" i="99"/>
  <c r="U28" i="99" s="1"/>
  <c r="U29" i="99" s="1"/>
  <c r="BC122" i="97"/>
  <c r="BC28" i="97" s="1"/>
  <c r="BC29" i="97" s="1"/>
  <c r="Y122" i="99"/>
  <c r="Y28" i="99" s="1"/>
  <c r="Y29" i="99" s="1"/>
  <c r="AZ122" i="97"/>
  <c r="AZ28" i="97" s="1"/>
  <c r="AZ29" i="97" s="1"/>
  <c r="AJ122" i="97"/>
  <c r="AJ28" i="97" s="1"/>
  <c r="AJ29" i="97" s="1"/>
  <c r="AG122" i="97"/>
  <c r="AG28" i="97" s="1"/>
  <c r="AG29" i="97" s="1"/>
  <c r="K122" i="97"/>
  <c r="K28" i="97" s="1"/>
  <c r="K29" i="97" s="1"/>
  <c r="BF122" i="97"/>
  <c r="BF28" i="97" s="1"/>
  <c r="BF29" i="97" s="1"/>
  <c r="AC122" i="99"/>
  <c r="AC28" i="99" s="1"/>
  <c r="AC29" i="99" s="1"/>
  <c r="Y122" i="97"/>
  <c r="Y28" i="97" s="1"/>
  <c r="Y29" i="97" s="1"/>
  <c r="BF122" i="99"/>
  <c r="BF28" i="99" s="1"/>
  <c r="BF29" i="99" s="1"/>
  <c r="BB122" i="99"/>
  <c r="BB28" i="99" s="1"/>
  <c r="BB29" i="99" s="1"/>
  <c r="AN122" i="99"/>
  <c r="AN28" i="99" s="1"/>
  <c r="AN29" i="99" s="1"/>
  <c r="O122" i="99"/>
  <c r="O28" i="99" s="1"/>
  <c r="O29" i="99" s="1"/>
  <c r="J113" i="96"/>
  <c r="BD113" i="96"/>
  <c r="AT113" i="96"/>
  <c r="AC113" i="96"/>
  <c r="L113" i="96"/>
  <c r="AP113" i="96"/>
  <c r="Q113" i="96"/>
  <c r="AM113" i="96"/>
  <c r="AL113" i="96"/>
  <c r="U113" i="96"/>
  <c r="AY113" i="96"/>
  <c r="AY122" i="96" s="1"/>
  <c r="AY28" i="96" s="1"/>
  <c r="AY29" i="96" s="1"/>
  <c r="AH113" i="96"/>
  <c r="AV113" i="96"/>
  <c r="AV122" i="96" s="1"/>
  <c r="AV28" i="96" s="1"/>
  <c r="AV29" i="96" s="1"/>
  <c r="AE113" i="96"/>
  <c r="BF113" i="96"/>
  <c r="AD113" i="96"/>
  <c r="M113" i="96"/>
  <c r="AQ113" i="96"/>
  <c r="Z113" i="96"/>
  <c r="AN113" i="96"/>
  <c r="W113" i="96"/>
  <c r="V113" i="96"/>
  <c r="AZ113" i="96"/>
  <c r="AI113" i="96"/>
  <c r="R113" i="96"/>
  <c r="AF113" i="96"/>
  <c r="O113" i="96"/>
  <c r="N113" i="96"/>
  <c r="AR113" i="96"/>
  <c r="AA113" i="96"/>
  <c r="AW113" i="96"/>
  <c r="X113" i="96"/>
  <c r="BA113" i="96"/>
  <c r="AJ113" i="96"/>
  <c r="AJ122" i="96" s="1"/>
  <c r="AJ28" i="96" s="1"/>
  <c r="AJ29" i="96" s="1"/>
  <c r="S113" i="96"/>
  <c r="AO113" i="96"/>
  <c r="P113" i="96"/>
  <c r="AS113" i="96"/>
  <c r="AB113" i="96"/>
  <c r="K113" i="96"/>
  <c r="AG113" i="96"/>
  <c r="BC113" i="96"/>
  <c r="BE113" i="96"/>
  <c r="BG113" i="96"/>
  <c r="BB113" i="96"/>
  <c r="AK113" i="96"/>
  <c r="T113" i="96"/>
  <c r="AX113" i="96"/>
  <c r="Y113" i="96"/>
  <c r="AU113" i="96"/>
  <c r="J112" i="96"/>
  <c r="J122" i="96" s="1"/>
  <c r="J28" i="96" s="1"/>
  <c r="J29" i="96" s="1"/>
  <c r="AN112" i="96"/>
  <c r="AN122" i="96" s="1"/>
  <c r="AN28" i="96" s="1"/>
  <c r="AN29" i="96" s="1"/>
  <c r="W112" i="96"/>
  <c r="BA112" i="96"/>
  <c r="BA122" i="96" s="1"/>
  <c r="BA28" i="96" s="1"/>
  <c r="BA29" i="96" s="1"/>
  <c r="AJ112" i="96"/>
  <c r="S112" i="96"/>
  <c r="AW112" i="96"/>
  <c r="AF112" i="96"/>
  <c r="O112" i="96"/>
  <c r="AS112" i="96"/>
  <c r="AB112" i="96"/>
  <c r="K112" i="96"/>
  <c r="AO112" i="96"/>
  <c r="X112" i="96"/>
  <c r="BB112" i="96"/>
  <c r="BB122" i="96" s="1"/>
  <c r="BB28" i="96" s="1"/>
  <c r="BB29" i="96" s="1"/>
  <c r="AK112" i="96"/>
  <c r="T112" i="96"/>
  <c r="AX112" i="96"/>
  <c r="AX122" i="96" s="1"/>
  <c r="AX28" i="96" s="1"/>
  <c r="AX29" i="96" s="1"/>
  <c r="AG112" i="96"/>
  <c r="P112" i="96"/>
  <c r="AT112" i="96"/>
  <c r="AC112" i="96"/>
  <c r="L112" i="96"/>
  <c r="AP112" i="96"/>
  <c r="Y112" i="96"/>
  <c r="BC112" i="96"/>
  <c r="AL112" i="96"/>
  <c r="U112" i="96"/>
  <c r="AY112" i="96"/>
  <c r="BE112" i="96"/>
  <c r="AH112" i="96"/>
  <c r="Q112" i="96"/>
  <c r="AU112" i="96"/>
  <c r="AD112" i="96"/>
  <c r="M112" i="96"/>
  <c r="AQ112" i="96"/>
  <c r="AQ122" i="96" s="1"/>
  <c r="AQ28" i="96" s="1"/>
  <c r="AQ29" i="96" s="1"/>
  <c r="BG112" i="96"/>
  <c r="BG122" i="96" s="1"/>
  <c r="BG28" i="96" s="1"/>
  <c r="BG29" i="96" s="1"/>
  <c r="Z112" i="96"/>
  <c r="BD112" i="96"/>
  <c r="AM112" i="96"/>
  <c r="AM122" i="96" s="1"/>
  <c r="AM28" i="96" s="1"/>
  <c r="AM29" i="96" s="1"/>
  <c r="V112" i="96"/>
  <c r="AZ112" i="96"/>
  <c r="AZ122" i="96" s="1"/>
  <c r="AZ28" i="96" s="1"/>
  <c r="AZ29" i="96" s="1"/>
  <c r="AI112" i="96"/>
  <c r="R112" i="96"/>
  <c r="AV112" i="96"/>
  <c r="AE112" i="96"/>
  <c r="N112" i="96"/>
  <c r="AR112" i="96"/>
  <c r="AA112" i="96"/>
  <c r="BF112" i="96"/>
  <c r="BF122" i="96" s="1"/>
  <c r="BF28" i="96" s="1"/>
  <c r="BF29" i="96" s="1"/>
  <c r="W122" i="99"/>
  <c r="W28" i="99" s="1"/>
  <c r="W29" i="99" s="1"/>
  <c r="S122" i="97"/>
  <c r="S28" i="97" s="1"/>
  <c r="S29" i="97" s="1"/>
  <c r="Z122" i="97"/>
  <c r="Z28" i="97" s="1"/>
  <c r="Z29" i="97" s="1"/>
  <c r="AT122" i="97"/>
  <c r="AT28" i="97" s="1"/>
  <c r="AT29" i="97" s="1"/>
  <c r="AY122" i="97"/>
  <c r="AY28" i="97" s="1"/>
  <c r="AY29" i="97" s="1"/>
  <c r="N122" i="97"/>
  <c r="N28" i="97" s="1"/>
  <c r="N29" i="97" s="1"/>
  <c r="BD122" i="96"/>
  <c r="BD28" i="96" s="1"/>
  <c r="BD29" i="96" s="1"/>
  <c r="BA122" i="99"/>
  <c r="BA28" i="99" s="1"/>
  <c r="BA29" i="99" s="1"/>
  <c r="AO122" i="96"/>
  <c r="AO28" i="96" s="1"/>
  <c r="L122" i="99"/>
  <c r="L28" i="99" s="1"/>
  <c r="L29" i="99" s="1"/>
  <c r="Q122" i="99"/>
  <c r="Q28" i="99" s="1"/>
  <c r="Q29" i="99" s="1"/>
  <c r="R122" i="99"/>
  <c r="R28" i="99" s="1"/>
  <c r="R29" i="99" s="1"/>
  <c r="N122" i="99"/>
  <c r="N28" i="99" s="1"/>
  <c r="N29" i="99" s="1"/>
  <c r="AX122" i="99"/>
  <c r="AX28" i="99" s="1"/>
  <c r="AX29" i="99" s="1"/>
  <c r="AO122" i="99"/>
  <c r="AO28" i="99" s="1"/>
  <c r="AO29" i="99" s="1"/>
  <c r="M23" i="99"/>
  <c r="N20" i="99"/>
  <c r="N22" i="99"/>
  <c r="N21" i="99"/>
  <c r="P32" i="13"/>
  <c r="O13" i="99"/>
  <c r="O13" i="96"/>
  <c r="O13" i="97"/>
  <c r="O13" i="95"/>
  <c r="AS29" i="95"/>
  <c r="AQ29" i="95"/>
  <c r="AG29" i="95"/>
  <c r="L23" i="97"/>
  <c r="AV29" i="95"/>
  <c r="K23" i="95"/>
  <c r="I13" i="21"/>
  <c r="AC106" i="96"/>
  <c r="AC110" i="96"/>
  <c r="M20" i="97"/>
  <c r="M22" i="97"/>
  <c r="N11" i="97"/>
  <c r="M21" i="97"/>
  <c r="N12" i="97"/>
  <c r="AC106" i="97"/>
  <c r="AC110" i="97"/>
  <c r="AC122" i="97" s="1"/>
  <c r="AC28" i="97" s="1"/>
  <c r="AW26" i="96"/>
  <c r="L23" i="96"/>
  <c r="M21" i="96"/>
  <c r="M22" i="96"/>
  <c r="M20" i="96"/>
  <c r="N11" i="96"/>
  <c r="N12" i="96"/>
  <c r="AO29" i="95"/>
  <c r="AK29" i="95"/>
  <c r="AI29" i="95"/>
  <c r="P27" i="95"/>
  <c r="P28" i="95"/>
  <c r="J23" i="95"/>
  <c r="T29" i="95"/>
  <c r="W26" i="95"/>
  <c r="AE26" i="95"/>
  <c r="AF26" i="95"/>
  <c r="AF27" i="95"/>
  <c r="BD27" i="95"/>
  <c r="AE27" i="95"/>
  <c r="M11" i="95"/>
  <c r="M12" i="95"/>
  <c r="H121" i="18"/>
  <c r="H120" i="18"/>
  <c r="H119" i="18"/>
  <c r="AH122" i="96" l="1"/>
  <c r="AH28" i="96" s="1"/>
  <c r="AH29" i="96" s="1"/>
  <c r="AU122" i="96"/>
  <c r="AU28" i="96" s="1"/>
  <c r="AU29" i="96" s="1"/>
  <c r="AW122" i="96"/>
  <c r="AW28" i="96" s="1"/>
  <c r="BC122" i="96"/>
  <c r="BC28" i="96" s="1"/>
  <c r="BC29" i="96" s="1"/>
  <c r="AT122" i="96"/>
  <c r="AT28" i="96" s="1"/>
  <c r="AT29" i="96" s="1"/>
  <c r="AR122" i="96"/>
  <c r="AR28" i="96" s="1"/>
  <c r="AR29" i="96" s="1"/>
  <c r="W122" i="96"/>
  <c r="W28" i="96" s="1"/>
  <c r="W29" i="96" s="1"/>
  <c r="X122" i="96"/>
  <c r="X28" i="96" s="1"/>
  <c r="X29" i="96" s="1"/>
  <c r="U122" i="96"/>
  <c r="U28" i="96" s="1"/>
  <c r="U29" i="96" s="1"/>
  <c r="O122" i="96"/>
  <c r="O28" i="96" s="1"/>
  <c r="O29" i="96" s="1"/>
  <c r="Y122" i="96"/>
  <c r="Y28" i="96" s="1"/>
  <c r="Y29" i="96" s="1"/>
  <c r="AU29" i="95"/>
  <c r="N122" i="96"/>
  <c r="N28" i="96" s="1"/>
  <c r="N29" i="96" s="1"/>
  <c r="AM29" i="95"/>
  <c r="H27" i="96"/>
  <c r="H12" i="21" s="1"/>
  <c r="AA122" i="96"/>
  <c r="AA28" i="96" s="1"/>
  <c r="AA29" i="96" s="1"/>
  <c r="AC122" i="96"/>
  <c r="AC28" i="96" s="1"/>
  <c r="AC29" i="96" s="1"/>
  <c r="K122" i="96"/>
  <c r="K28" i="96" s="1"/>
  <c r="K29" i="96" s="1"/>
  <c r="L122" i="96"/>
  <c r="L28" i="96" s="1"/>
  <c r="L29" i="96" s="1"/>
  <c r="T122" i="96"/>
  <c r="T28" i="96" s="1"/>
  <c r="T29" i="96" s="1"/>
  <c r="R122" i="96"/>
  <c r="R28" i="96" s="1"/>
  <c r="R29" i="96" s="1"/>
  <c r="X29" i="95"/>
  <c r="V122" i="96"/>
  <c r="V28" i="96" s="1"/>
  <c r="V29" i="96" s="1"/>
  <c r="O29" i="95"/>
  <c r="AO29" i="96"/>
  <c r="P122" i="96"/>
  <c r="P28" i="96" s="1"/>
  <c r="P29" i="96" s="1"/>
  <c r="M122" i="96"/>
  <c r="M28" i="96" s="1"/>
  <c r="M29" i="96" s="1"/>
  <c r="AL122" i="96"/>
  <c r="AL28" i="96" s="1"/>
  <c r="AL29" i="96" s="1"/>
  <c r="AG122" i="96"/>
  <c r="AG28" i="96" s="1"/>
  <c r="AG29" i="96" s="1"/>
  <c r="AS122" i="96"/>
  <c r="AS28" i="96" s="1"/>
  <c r="AS29" i="96" s="1"/>
  <c r="Q122" i="96"/>
  <c r="Q28" i="96" s="1"/>
  <c r="Q29" i="96" s="1"/>
  <c r="AP122" i="96"/>
  <c r="AP28" i="96" s="1"/>
  <c r="AP29" i="96" s="1"/>
  <c r="AK122" i="96"/>
  <c r="AK28" i="96" s="1"/>
  <c r="AK29" i="96" s="1"/>
  <c r="Z122" i="96"/>
  <c r="Z28" i="96" s="1"/>
  <c r="Z29" i="96" s="1"/>
  <c r="BE122" i="96"/>
  <c r="BE28" i="96" s="1"/>
  <c r="BE29" i="96" s="1"/>
  <c r="S122" i="96"/>
  <c r="S28" i="96" s="1"/>
  <c r="S29" i="96" s="1"/>
  <c r="AI122" i="96"/>
  <c r="AI28" i="96" s="1"/>
  <c r="AI29" i="96" s="1"/>
  <c r="AB122" i="96"/>
  <c r="AB28" i="96" s="1"/>
  <c r="AB29" i="96" s="1"/>
  <c r="H29" i="99"/>
  <c r="AW29" i="96"/>
  <c r="H28" i="99"/>
  <c r="O21" i="99"/>
  <c r="O22" i="99"/>
  <c r="O20" i="99"/>
  <c r="Q32" i="13"/>
  <c r="P13" i="99"/>
  <c r="P13" i="96"/>
  <c r="P13" i="97"/>
  <c r="P13" i="95"/>
  <c r="N23" i="99"/>
  <c r="W29" i="95"/>
  <c r="BD29" i="95"/>
  <c r="H26" i="96"/>
  <c r="G12" i="21" s="1"/>
  <c r="P29" i="95"/>
  <c r="AC29" i="97"/>
  <c r="AD106" i="97"/>
  <c r="AD110" i="97"/>
  <c r="AD122" i="97" s="1"/>
  <c r="AD28" i="97" s="1"/>
  <c r="AD29" i="97" s="1"/>
  <c r="AD110" i="96"/>
  <c r="AD122" i="96" s="1"/>
  <c r="AD28" i="96" s="1"/>
  <c r="AD29" i="96" s="1"/>
  <c r="AD106" i="96"/>
  <c r="N21" i="96"/>
  <c r="N20" i="96"/>
  <c r="N22" i="96"/>
  <c r="O11" i="96"/>
  <c r="O12" i="96"/>
  <c r="M23" i="96"/>
  <c r="N22" i="97"/>
  <c r="O11" i="97"/>
  <c r="N21" i="97"/>
  <c r="N20" i="97"/>
  <c r="O12" i="97"/>
  <c r="M23" i="97"/>
  <c r="N11" i="95"/>
  <c r="N12" i="95"/>
  <c r="H26" i="95"/>
  <c r="G11" i="21" s="1"/>
  <c r="H28" i="95"/>
  <c r="L23" i="95"/>
  <c r="AF29" i="95"/>
  <c r="H27" i="95"/>
  <c r="H11" i="21" s="1"/>
  <c r="AE29" i="95"/>
  <c r="H88" i="18"/>
  <c r="V88" i="18" s="1"/>
  <c r="H87" i="18"/>
  <c r="Z87" i="18" s="1"/>
  <c r="H86" i="18"/>
  <c r="AB86" i="18" s="1"/>
  <c r="H85" i="18"/>
  <c r="X85" i="18" s="1"/>
  <c r="H84" i="18"/>
  <c r="Q84" i="18" s="1"/>
  <c r="H83" i="18"/>
  <c r="K83" i="18" s="1"/>
  <c r="Q82" i="18"/>
  <c r="L81" i="18"/>
  <c r="BD52" i="18"/>
  <c r="BD53" i="18"/>
  <c r="H54" i="18"/>
  <c r="AZ54" i="18" s="1"/>
  <c r="H55" i="18"/>
  <c r="AZ55" i="18" s="1"/>
  <c r="H56" i="18"/>
  <c r="BF56" i="18" s="1"/>
  <c r="H57" i="18"/>
  <c r="AR57" i="18" s="1"/>
  <c r="H58" i="18"/>
  <c r="AV58" i="18" s="1"/>
  <c r="H59" i="18"/>
  <c r="AX59" i="18" s="1"/>
  <c r="Q46" i="18"/>
  <c r="L46" i="18"/>
  <c r="I12" i="21" l="1"/>
  <c r="O23" i="99"/>
  <c r="P21" i="99"/>
  <c r="P22" i="99"/>
  <c r="P20" i="99"/>
  <c r="R32" i="13"/>
  <c r="Q13" i="99"/>
  <c r="Q13" i="97"/>
  <c r="Q13" i="96"/>
  <c r="Q13" i="95"/>
  <c r="I11" i="21"/>
  <c r="H29" i="95"/>
  <c r="N23" i="96"/>
  <c r="O21" i="96"/>
  <c r="O20" i="96"/>
  <c r="O22" i="96"/>
  <c r="P11" i="96"/>
  <c r="P12" i="96"/>
  <c r="N23" i="97"/>
  <c r="AE110" i="96"/>
  <c r="AE122" i="96" s="1"/>
  <c r="AE28" i="96" s="1"/>
  <c r="AE29" i="96" s="1"/>
  <c r="AE106" i="96"/>
  <c r="O22" i="97"/>
  <c r="P11" i="97"/>
  <c r="O21" i="97"/>
  <c r="O20" i="97"/>
  <c r="P12" i="97"/>
  <c r="AE106" i="97"/>
  <c r="AE110" i="97"/>
  <c r="AE122" i="97" s="1"/>
  <c r="AE28" i="97" s="1"/>
  <c r="AE29" i="97" s="1"/>
  <c r="M23" i="95"/>
  <c r="O11" i="95"/>
  <c r="O12" i="95"/>
  <c r="AS87" i="18"/>
  <c r="L87" i="18"/>
  <c r="AQ88" i="18"/>
  <c r="T83" i="18"/>
  <c r="BD88" i="18"/>
  <c r="M82" i="18"/>
  <c r="AK55" i="18"/>
  <c r="AM88" i="18"/>
  <c r="AX83" i="18"/>
  <c r="BA55" i="18"/>
  <c r="AL88" i="18"/>
  <c r="AV83" i="18"/>
  <c r="BB55" i="18"/>
  <c r="AK88" i="18"/>
  <c r="AP83" i="18"/>
  <c r="T52" i="18"/>
  <c r="W55" i="18"/>
  <c r="BG55" i="18"/>
  <c r="AA88" i="18"/>
  <c r="AO83" i="18"/>
  <c r="AX58" i="18"/>
  <c r="Y88" i="18"/>
  <c r="AN83" i="18"/>
  <c r="Y59" i="18"/>
  <c r="U88" i="18"/>
  <c r="AB83" i="18"/>
  <c r="AL59" i="18"/>
  <c r="J87" i="18"/>
  <c r="T88" i="18"/>
  <c r="Z83" i="18"/>
  <c r="BE59" i="18"/>
  <c r="BE88" i="18"/>
  <c r="S88" i="18"/>
  <c r="V83" i="18"/>
  <c r="BE52" i="18"/>
  <c r="BC88" i="18"/>
  <c r="AJ87" i="18"/>
  <c r="R83" i="18"/>
  <c r="Q55" i="18"/>
  <c r="AS88" i="18"/>
  <c r="P87" i="18"/>
  <c r="AW82" i="18"/>
  <c r="T58" i="18"/>
  <c r="AS85" i="18"/>
  <c r="AS84" i="18"/>
  <c r="W84" i="18"/>
  <c r="BC82" i="18"/>
  <c r="Z82" i="18"/>
  <c r="L54" i="18"/>
  <c r="AI55" i="18"/>
  <c r="AF58" i="18"/>
  <c r="J83" i="18"/>
  <c r="AR88" i="18"/>
  <c r="Z88" i="18"/>
  <c r="AN87" i="18"/>
  <c r="AL85" i="18"/>
  <c r="AQ84" i="18"/>
  <c r="V84" i="18"/>
  <c r="AW83" i="18"/>
  <c r="AA83" i="18"/>
  <c r="BB82" i="18"/>
  <c r="Y82" i="18"/>
  <c r="N54" i="18"/>
  <c r="AH58" i="18"/>
  <c r="J82" i="18"/>
  <c r="AH85" i="18"/>
  <c r="AO84" i="18"/>
  <c r="U84" i="18"/>
  <c r="BA82" i="18"/>
  <c r="S82" i="18"/>
  <c r="R54" i="18"/>
  <c r="AO55" i="18"/>
  <c r="AL58" i="18"/>
  <c r="BG88" i="18"/>
  <c r="AP88" i="18"/>
  <c r="W88" i="18"/>
  <c r="U87" i="18"/>
  <c r="O85" i="18"/>
  <c r="AM84" i="18"/>
  <c r="S84" i="18"/>
  <c r="AT83" i="18"/>
  <c r="Y83" i="18"/>
  <c r="AY82" i="18"/>
  <c r="R82" i="18"/>
  <c r="BF84" i="18"/>
  <c r="N84" i="18"/>
  <c r="L82" i="18"/>
  <c r="AJ54" i="18"/>
  <c r="BD58" i="18"/>
  <c r="AI84" i="18"/>
  <c r="Z52" i="18"/>
  <c r="AV54" i="18"/>
  <c r="K57" i="18"/>
  <c r="S59" i="18"/>
  <c r="BB88" i="18"/>
  <c r="AI88" i="18"/>
  <c r="R88" i="18"/>
  <c r="AO86" i="18"/>
  <c r="BA84" i="18"/>
  <c r="AH84" i="18"/>
  <c r="K84" i="18"/>
  <c r="AM83" i="18"/>
  <c r="P83" i="18"/>
  <c r="AN82" i="18"/>
  <c r="AD54" i="18"/>
  <c r="BG84" i="18"/>
  <c r="AK84" i="18"/>
  <c r="AE54" i="18"/>
  <c r="AY58" i="18"/>
  <c r="AJ84" i="18"/>
  <c r="BE84" i="18"/>
  <c r="K82" i="18"/>
  <c r="J55" i="18"/>
  <c r="AL52" i="18"/>
  <c r="AX54" i="18"/>
  <c r="AB57" i="18"/>
  <c r="U59" i="18"/>
  <c r="AY88" i="18"/>
  <c r="AG88" i="18"/>
  <c r="O88" i="18"/>
  <c r="AK86" i="18"/>
  <c r="AY84" i="18"/>
  <c r="AC84" i="18"/>
  <c r="BF83" i="18"/>
  <c r="AJ83" i="18"/>
  <c r="N83" i="18"/>
  <c r="AM82" i="18"/>
  <c r="O84" i="18"/>
  <c r="AV82" i="18"/>
  <c r="U52" i="18"/>
  <c r="AT86" i="18"/>
  <c r="M84" i="18"/>
  <c r="AO82" i="18"/>
  <c r="J54" i="18"/>
  <c r="AN52" i="18"/>
  <c r="BB54" i="18"/>
  <c r="AU57" i="18"/>
  <c r="AX88" i="18"/>
  <c r="AF88" i="18"/>
  <c r="N88" i="18"/>
  <c r="V86" i="18"/>
  <c r="AX84" i="18"/>
  <c r="AB84" i="18"/>
  <c r="BD83" i="18"/>
  <c r="AI83" i="18"/>
  <c r="M83" i="18"/>
  <c r="AI82" i="18"/>
  <c r="AR52" i="18"/>
  <c r="N58" i="18"/>
  <c r="AW88" i="18"/>
  <c r="AE88" i="18"/>
  <c r="M88" i="18"/>
  <c r="Q86" i="18"/>
  <c r="AW84" i="18"/>
  <c r="AA84" i="18"/>
  <c r="BB83" i="18"/>
  <c r="AH83" i="18"/>
  <c r="L83" i="18"/>
  <c r="AG82" i="18"/>
  <c r="R55" i="18"/>
  <c r="O58" i="18"/>
  <c r="AQ59" i="18"/>
  <c r="J88" i="18"/>
  <c r="AU88" i="18"/>
  <c r="AD88" i="18"/>
  <c r="K88" i="18"/>
  <c r="M86" i="18"/>
  <c r="AV84" i="18"/>
  <c r="Y84" i="18"/>
  <c r="BA83" i="18"/>
  <c r="AD83" i="18"/>
  <c r="AA82" i="18"/>
  <c r="M53" i="18"/>
  <c r="AB56" i="18"/>
  <c r="O57" i="18"/>
  <c r="AY57" i="18"/>
  <c r="BB81" i="18"/>
  <c r="BA52" i="18"/>
  <c r="AO52" i="18"/>
  <c r="AC52" i="18"/>
  <c r="Q52" i="18"/>
  <c r="AY52" i="18"/>
  <c r="AM52" i="18"/>
  <c r="AA52" i="18"/>
  <c r="O52" i="18"/>
  <c r="BG52" i="18"/>
  <c r="AU52" i="18"/>
  <c r="AI52" i="18"/>
  <c r="W52" i="18"/>
  <c r="K52" i="18"/>
  <c r="BF52" i="18"/>
  <c r="AT52" i="18"/>
  <c r="AH52" i="18"/>
  <c r="V52" i="18"/>
  <c r="AB52" i="18"/>
  <c r="AS52" i="18"/>
  <c r="O53" i="18"/>
  <c r="AF53" i="18"/>
  <c r="AY53" i="18"/>
  <c r="S54" i="18"/>
  <c r="AL54" i="18"/>
  <c r="BC54" i="18"/>
  <c r="Y55" i="18"/>
  <c r="AP55" i="18"/>
  <c r="L56" i="18"/>
  <c r="AC56" i="18"/>
  <c r="AV56" i="18"/>
  <c r="P57" i="18"/>
  <c r="AI57" i="18"/>
  <c r="AZ57" i="18"/>
  <c r="V58" i="18"/>
  <c r="AM58" i="18"/>
  <c r="BF58" i="18"/>
  <c r="Z59" i="18"/>
  <c r="AS59" i="18"/>
  <c r="BF87" i="18"/>
  <c r="AH87" i="18"/>
  <c r="BG86" i="18"/>
  <c r="AI86" i="18"/>
  <c r="K86" i="18"/>
  <c r="AF85" i="18"/>
  <c r="BA81" i="18"/>
  <c r="Q81" i="18"/>
  <c r="L52" i="18"/>
  <c r="AD52" i="18"/>
  <c r="AV52" i="18"/>
  <c r="Q53" i="18"/>
  <c r="AI53" i="18"/>
  <c r="BA53" i="18"/>
  <c r="V54" i="18"/>
  <c r="AN54" i="18"/>
  <c r="BF54" i="18"/>
  <c r="AA55" i="18"/>
  <c r="AS55" i="18"/>
  <c r="N56" i="18"/>
  <c r="AF56" i="18"/>
  <c r="AX56" i="18"/>
  <c r="S57" i="18"/>
  <c r="AK57" i="18"/>
  <c r="BC57" i="18"/>
  <c r="X58" i="18"/>
  <c r="AP58" i="18"/>
  <c r="K59" i="18"/>
  <c r="AC59" i="18"/>
  <c r="AU59" i="18"/>
  <c r="BE87" i="18"/>
  <c r="AG87" i="18"/>
  <c r="BF86" i="18"/>
  <c r="AH86" i="18"/>
  <c r="BG85" i="18"/>
  <c r="AD85" i="18"/>
  <c r="AV81" i="18"/>
  <c r="P81" i="18"/>
  <c r="AW53" i="18"/>
  <c r="M52" i="18"/>
  <c r="AE52" i="18"/>
  <c r="AW52" i="18"/>
  <c r="R53" i="18"/>
  <c r="AJ53" i="18"/>
  <c r="BB53" i="18"/>
  <c r="W54" i="18"/>
  <c r="AO54" i="18"/>
  <c r="BG54" i="18"/>
  <c r="AB55" i="18"/>
  <c r="AT55" i="18"/>
  <c r="O56" i="18"/>
  <c r="AG56" i="18"/>
  <c r="AY56" i="18"/>
  <c r="T57" i="18"/>
  <c r="AL57" i="18"/>
  <c r="BD57" i="18"/>
  <c r="Y58" i="18"/>
  <c r="AQ58" i="18"/>
  <c r="L59" i="18"/>
  <c r="AD59" i="18"/>
  <c r="AV59" i="18"/>
  <c r="J81" i="18"/>
  <c r="AZ87" i="18"/>
  <c r="AB87" i="18"/>
  <c r="BA86" i="18"/>
  <c r="AC86" i="18"/>
  <c r="AZ85" i="18"/>
  <c r="AT81" i="18"/>
  <c r="U81" i="18"/>
  <c r="AG81" i="18"/>
  <c r="AS81" i="18"/>
  <c r="BE81" i="18"/>
  <c r="K81" i="18"/>
  <c r="W81" i="18"/>
  <c r="AI81" i="18"/>
  <c r="AU81" i="18"/>
  <c r="BG81" i="18"/>
  <c r="M81" i="18"/>
  <c r="AA81" i="18"/>
  <c r="AO81" i="18"/>
  <c r="BC81" i="18"/>
  <c r="N81" i="18"/>
  <c r="AB81" i="18"/>
  <c r="AP81" i="18"/>
  <c r="BD81" i="18"/>
  <c r="O81" i="18"/>
  <c r="AC81" i="18"/>
  <c r="AQ81" i="18"/>
  <c r="BF81" i="18"/>
  <c r="S81" i="18"/>
  <c r="AH81" i="18"/>
  <c r="AW81" i="18"/>
  <c r="T81" i="18"/>
  <c r="AJ81" i="18"/>
  <c r="AX81" i="18"/>
  <c r="V81" i="18"/>
  <c r="AK81" i="18"/>
  <c r="AY81" i="18"/>
  <c r="X81" i="18"/>
  <c r="AL81" i="18"/>
  <c r="AZ81" i="18"/>
  <c r="R81" i="18"/>
  <c r="J59" i="18"/>
  <c r="N52" i="18"/>
  <c r="AF52" i="18"/>
  <c r="AX52" i="18"/>
  <c r="S53" i="18"/>
  <c r="AK53" i="18"/>
  <c r="BC53" i="18"/>
  <c r="X54" i="18"/>
  <c r="AP54" i="18"/>
  <c r="K55" i="18"/>
  <c r="AC55" i="18"/>
  <c r="AU55" i="18"/>
  <c r="P56" i="18"/>
  <c r="AH56" i="18"/>
  <c r="AZ56" i="18"/>
  <c r="U57" i="18"/>
  <c r="AM57" i="18"/>
  <c r="BE57" i="18"/>
  <c r="Z58" i="18"/>
  <c r="AR58" i="18"/>
  <c r="M59" i="18"/>
  <c r="AE59" i="18"/>
  <c r="AW59" i="18"/>
  <c r="Q85" i="18"/>
  <c r="AC85" i="18"/>
  <c r="AO85" i="18"/>
  <c r="BA85" i="18"/>
  <c r="S85" i="18"/>
  <c r="AE85" i="18"/>
  <c r="AQ85" i="18"/>
  <c r="BC85" i="18"/>
  <c r="R85" i="18"/>
  <c r="AG85" i="18"/>
  <c r="AU85" i="18"/>
  <c r="U85" i="18"/>
  <c r="AI85" i="18"/>
  <c r="AW85" i="18"/>
  <c r="K85" i="18"/>
  <c r="Y85" i="18"/>
  <c r="AM85" i="18"/>
  <c r="BB85" i="18"/>
  <c r="L85" i="18"/>
  <c r="Z85" i="18"/>
  <c r="AN85" i="18"/>
  <c r="BD85" i="18"/>
  <c r="J85" i="18"/>
  <c r="M85" i="18"/>
  <c r="AA85" i="18"/>
  <c r="AP85" i="18"/>
  <c r="BE85" i="18"/>
  <c r="N85" i="18"/>
  <c r="AB85" i="18"/>
  <c r="AR85" i="18"/>
  <c r="BF85" i="18"/>
  <c r="AY87" i="18"/>
  <c r="AA87" i="18"/>
  <c r="AZ86" i="18"/>
  <c r="AY85" i="18"/>
  <c r="W85" i="18"/>
  <c r="AR81" i="18"/>
  <c r="J58" i="18"/>
  <c r="P52" i="18"/>
  <c r="AG52" i="18"/>
  <c r="AZ52" i="18"/>
  <c r="T53" i="18"/>
  <c r="AM53" i="18"/>
  <c r="Z54" i="18"/>
  <c r="AQ54" i="18"/>
  <c r="M55" i="18"/>
  <c r="AD55" i="18"/>
  <c r="AW55" i="18"/>
  <c r="Q56" i="18"/>
  <c r="AJ56" i="18"/>
  <c r="BA56" i="18"/>
  <c r="W57" i="18"/>
  <c r="AN57" i="18"/>
  <c r="BG57" i="18"/>
  <c r="AA58" i="18"/>
  <c r="AT58" i="18"/>
  <c r="N59" i="18"/>
  <c r="AG59" i="18"/>
  <c r="L86" i="18"/>
  <c r="X86" i="18"/>
  <c r="AJ86" i="18"/>
  <c r="AV86" i="18"/>
  <c r="N86" i="18"/>
  <c r="Z86" i="18"/>
  <c r="AL86" i="18"/>
  <c r="AX86" i="18"/>
  <c r="R86" i="18"/>
  <c r="AD86" i="18"/>
  <c r="AP86" i="18"/>
  <c r="BB86" i="18"/>
  <c r="S86" i="18"/>
  <c r="AE86" i="18"/>
  <c r="AQ86" i="18"/>
  <c r="BC86" i="18"/>
  <c r="T86" i="18"/>
  <c r="AF86" i="18"/>
  <c r="AR86" i="18"/>
  <c r="BD86" i="18"/>
  <c r="J86" i="18"/>
  <c r="U86" i="18"/>
  <c r="AG86" i="18"/>
  <c r="AS86" i="18"/>
  <c r="BE86" i="18"/>
  <c r="AX87" i="18"/>
  <c r="AY86" i="18"/>
  <c r="AA86" i="18"/>
  <c r="AX85" i="18"/>
  <c r="V85" i="18"/>
  <c r="AN81" i="18"/>
  <c r="AZ53" i="18"/>
  <c r="AN53" i="18"/>
  <c r="AB53" i="18"/>
  <c r="P53" i="18"/>
  <c r="AX53" i="18"/>
  <c r="AL53" i="18"/>
  <c r="Z53" i="18"/>
  <c r="N53" i="18"/>
  <c r="BF53" i="18"/>
  <c r="AT53" i="18"/>
  <c r="AH53" i="18"/>
  <c r="V53" i="18"/>
  <c r="BE53" i="18"/>
  <c r="AS53" i="18"/>
  <c r="AG53" i="18"/>
  <c r="U53" i="18"/>
  <c r="AE53" i="18"/>
  <c r="AT56" i="18"/>
  <c r="BF59" i="18"/>
  <c r="AT59" i="18"/>
  <c r="AH59" i="18"/>
  <c r="V59" i="18"/>
  <c r="BD59" i="18"/>
  <c r="AR59" i="18"/>
  <c r="AF59" i="18"/>
  <c r="T59" i="18"/>
  <c r="AZ59" i="18"/>
  <c r="AN59" i="18"/>
  <c r="AB59" i="18"/>
  <c r="P59" i="18"/>
  <c r="AY59" i="18"/>
  <c r="AM59" i="18"/>
  <c r="AA59" i="18"/>
  <c r="O59" i="18"/>
  <c r="J57" i="18"/>
  <c r="R52" i="18"/>
  <c r="AJ52" i="18"/>
  <c r="BB52" i="18"/>
  <c r="W53" i="18"/>
  <c r="AO53" i="18"/>
  <c r="BG53" i="18"/>
  <c r="AB54" i="18"/>
  <c r="AT54" i="18"/>
  <c r="O55" i="18"/>
  <c r="AG55" i="18"/>
  <c r="AY55" i="18"/>
  <c r="T56" i="18"/>
  <c r="AL56" i="18"/>
  <c r="BD56" i="18"/>
  <c r="Y57" i="18"/>
  <c r="AQ57" i="18"/>
  <c r="L58" i="18"/>
  <c r="AD58" i="18"/>
  <c r="Q59" i="18"/>
  <c r="AI59" i="18"/>
  <c r="BA59" i="18"/>
  <c r="K87" i="18"/>
  <c r="W87" i="18"/>
  <c r="AI87" i="18"/>
  <c r="AU87" i="18"/>
  <c r="BG87" i="18"/>
  <c r="M87" i="18"/>
  <c r="Y87" i="18"/>
  <c r="AK87" i="18"/>
  <c r="AW87" i="18"/>
  <c r="Q87" i="18"/>
  <c r="AC87" i="18"/>
  <c r="AO87" i="18"/>
  <c r="BA87" i="18"/>
  <c r="R87" i="18"/>
  <c r="AD87" i="18"/>
  <c r="AP87" i="18"/>
  <c r="BB87" i="18"/>
  <c r="S87" i="18"/>
  <c r="AE87" i="18"/>
  <c r="AQ87" i="18"/>
  <c r="BC87" i="18"/>
  <c r="T87" i="18"/>
  <c r="AF87" i="18"/>
  <c r="AR87" i="18"/>
  <c r="BD87" i="18"/>
  <c r="AV87" i="18"/>
  <c r="X87" i="18"/>
  <c r="AW86" i="18"/>
  <c r="Y86" i="18"/>
  <c r="AV85" i="18"/>
  <c r="T85" i="18"/>
  <c r="AM81" i="18"/>
  <c r="AA53" i="18"/>
  <c r="AG57" i="18"/>
  <c r="BG58" i="18"/>
  <c r="AU58" i="18"/>
  <c r="AI58" i="18"/>
  <c r="W58" i="18"/>
  <c r="K58" i="18"/>
  <c r="BE58" i="18"/>
  <c r="AS58" i="18"/>
  <c r="AG58" i="18"/>
  <c r="U58" i="18"/>
  <c r="BA58" i="18"/>
  <c r="AO58" i="18"/>
  <c r="AC58" i="18"/>
  <c r="Q58" i="18"/>
  <c r="AZ58" i="18"/>
  <c r="AN58" i="18"/>
  <c r="AB58" i="18"/>
  <c r="P58" i="18"/>
  <c r="J56" i="18"/>
  <c r="S52" i="18"/>
  <c r="AK52" i="18"/>
  <c r="BC52" i="18"/>
  <c r="X53" i="18"/>
  <c r="AP53" i="18"/>
  <c r="K54" i="18"/>
  <c r="AC54" i="18"/>
  <c r="AU54" i="18"/>
  <c r="P55" i="18"/>
  <c r="AH55" i="18"/>
  <c r="U56" i="18"/>
  <c r="AM56" i="18"/>
  <c r="BE56" i="18"/>
  <c r="Z57" i="18"/>
  <c r="M58" i="18"/>
  <c r="AE58" i="18"/>
  <c r="AW58" i="18"/>
  <c r="R59" i="18"/>
  <c r="AJ59" i="18"/>
  <c r="BB59" i="18"/>
  <c r="AT87" i="18"/>
  <c r="V87" i="18"/>
  <c r="AU86" i="18"/>
  <c r="W86" i="18"/>
  <c r="AT85" i="18"/>
  <c r="P85" i="18"/>
  <c r="AF81" i="18"/>
  <c r="AR53" i="18"/>
  <c r="AV57" i="18"/>
  <c r="AJ57" i="18"/>
  <c r="X57" i="18"/>
  <c r="L57" i="18"/>
  <c r="BF57" i="18"/>
  <c r="AT57" i="18"/>
  <c r="AH57" i="18"/>
  <c r="V57" i="18"/>
  <c r="BB57" i="18"/>
  <c r="AP57" i="18"/>
  <c r="AD57" i="18"/>
  <c r="R57" i="18"/>
  <c r="BA57" i="18"/>
  <c r="AO57" i="18"/>
  <c r="AC57" i="18"/>
  <c r="Q57" i="18"/>
  <c r="Y53" i="18"/>
  <c r="AQ53" i="18"/>
  <c r="V56" i="18"/>
  <c r="AN56" i="18"/>
  <c r="AA57" i="18"/>
  <c r="AS57" i="18"/>
  <c r="AK59" i="18"/>
  <c r="BC59" i="18"/>
  <c r="AE81" i="18"/>
  <c r="AW56" i="18"/>
  <c r="AK56" i="18"/>
  <c r="Y56" i="18"/>
  <c r="M56" i="18"/>
  <c r="BG56" i="18"/>
  <c r="AU56" i="18"/>
  <c r="AI56" i="18"/>
  <c r="W56" i="18"/>
  <c r="K56" i="18"/>
  <c r="BC56" i="18"/>
  <c r="AQ56" i="18"/>
  <c r="AE56" i="18"/>
  <c r="S56" i="18"/>
  <c r="BB56" i="18"/>
  <c r="AP56" i="18"/>
  <c r="AD56" i="18"/>
  <c r="R56" i="18"/>
  <c r="AO56" i="18"/>
  <c r="AX55" i="18"/>
  <c r="AL55" i="18"/>
  <c r="Z55" i="18"/>
  <c r="N55" i="18"/>
  <c r="AV55" i="18"/>
  <c r="AJ55" i="18"/>
  <c r="X55" i="18"/>
  <c r="L55" i="18"/>
  <c r="BD55" i="18"/>
  <c r="AR55" i="18"/>
  <c r="AF55" i="18"/>
  <c r="T55" i="18"/>
  <c r="BC55" i="18"/>
  <c r="AQ55" i="18"/>
  <c r="AE55" i="18"/>
  <c r="S55" i="18"/>
  <c r="J53" i="18"/>
  <c r="X52" i="18"/>
  <c r="AP52" i="18"/>
  <c r="K53" i="18"/>
  <c r="AC53" i="18"/>
  <c r="AU53" i="18"/>
  <c r="P54" i="18"/>
  <c r="AH54" i="18"/>
  <c r="U55" i="18"/>
  <c r="AM55" i="18"/>
  <c r="BE55" i="18"/>
  <c r="Z56" i="18"/>
  <c r="AR56" i="18"/>
  <c r="M57" i="18"/>
  <c r="AE57" i="18"/>
  <c r="AW57" i="18"/>
  <c r="R58" i="18"/>
  <c r="AJ58" i="18"/>
  <c r="BB58" i="18"/>
  <c r="W59" i="18"/>
  <c r="AO59" i="18"/>
  <c r="BG59" i="18"/>
  <c r="AM87" i="18"/>
  <c r="O87" i="18"/>
  <c r="AN86" i="18"/>
  <c r="P86" i="18"/>
  <c r="AK85" i="18"/>
  <c r="Z81" i="18"/>
  <c r="X56" i="18"/>
  <c r="AD81" i="18"/>
  <c r="AY54" i="18"/>
  <c r="AM54" i="18"/>
  <c r="AA54" i="18"/>
  <c r="O54" i="18"/>
  <c r="AW54" i="18"/>
  <c r="AK54" i="18"/>
  <c r="Y54" i="18"/>
  <c r="M54" i="18"/>
  <c r="BE54" i="18"/>
  <c r="AS54" i="18"/>
  <c r="AG54" i="18"/>
  <c r="U54" i="18"/>
  <c r="BD54" i="18"/>
  <c r="AR54" i="18"/>
  <c r="AF54" i="18"/>
  <c r="T54" i="18"/>
  <c r="J52" i="18"/>
  <c r="Y52" i="18"/>
  <c r="AQ52" i="18"/>
  <c r="L53" i="18"/>
  <c r="AD53" i="18"/>
  <c r="AV53" i="18"/>
  <c r="Q54" i="18"/>
  <c r="AI54" i="18"/>
  <c r="BA54" i="18"/>
  <c r="V55" i="18"/>
  <c r="AN55" i="18"/>
  <c r="BF55" i="18"/>
  <c r="AA56" i="18"/>
  <c r="AS56" i="18"/>
  <c r="N57" i="18"/>
  <c r="AF57" i="18"/>
  <c r="AX57" i="18"/>
  <c r="S58" i="18"/>
  <c r="AK58" i="18"/>
  <c r="BC58" i="18"/>
  <c r="X59" i="18"/>
  <c r="AP59" i="18"/>
  <c r="AL87" i="18"/>
  <c r="N87" i="18"/>
  <c r="AM86" i="18"/>
  <c r="O86" i="18"/>
  <c r="AJ85" i="18"/>
  <c r="Y81" i="18"/>
  <c r="AU82" i="18"/>
  <c r="AE82" i="18"/>
  <c r="T82" i="18"/>
  <c r="AF82" i="18"/>
  <c r="AR82" i="18"/>
  <c r="BD82" i="18"/>
  <c r="V82" i="18"/>
  <c r="AH82" i="18"/>
  <c r="AT82" i="18"/>
  <c r="BF82" i="18"/>
  <c r="AS82" i="18"/>
  <c r="AD82" i="18"/>
  <c r="P82" i="18"/>
  <c r="S83" i="18"/>
  <c r="AE83" i="18"/>
  <c r="AQ83" i="18"/>
  <c r="BC83" i="18"/>
  <c r="U83" i="18"/>
  <c r="AG83" i="18"/>
  <c r="AS83" i="18"/>
  <c r="BE83" i="18"/>
  <c r="BA88" i="18"/>
  <c r="AO88" i="18"/>
  <c r="AC88" i="18"/>
  <c r="Q88" i="18"/>
  <c r="AU84" i="18"/>
  <c r="AG84" i="18"/>
  <c r="AZ83" i="18"/>
  <c r="AL83" i="18"/>
  <c r="X83" i="18"/>
  <c r="BG82" i="18"/>
  <c r="AQ82" i="18"/>
  <c r="AC82" i="18"/>
  <c r="O82" i="18"/>
  <c r="R84" i="18"/>
  <c r="AD84" i="18"/>
  <c r="AP84" i="18"/>
  <c r="BB84" i="18"/>
  <c r="T84" i="18"/>
  <c r="AF84" i="18"/>
  <c r="AR84" i="18"/>
  <c r="BD84" i="18"/>
  <c r="J84" i="18"/>
  <c r="AZ88" i="18"/>
  <c r="AN88" i="18"/>
  <c r="AB88" i="18"/>
  <c r="P88" i="18"/>
  <c r="AT84" i="18"/>
  <c r="AE84" i="18"/>
  <c r="P84" i="18"/>
  <c r="AY83" i="18"/>
  <c r="AK83" i="18"/>
  <c r="W83" i="18"/>
  <c r="BE82" i="18"/>
  <c r="AP82" i="18"/>
  <c r="AB82" i="18"/>
  <c r="N82" i="18"/>
  <c r="AV88" i="18"/>
  <c r="AJ88" i="18"/>
  <c r="X88" i="18"/>
  <c r="L88" i="18"/>
  <c r="BC84" i="18"/>
  <c r="AN84" i="18"/>
  <c r="Z84" i="18"/>
  <c r="L84" i="18"/>
  <c r="AU83" i="18"/>
  <c r="AF83" i="18"/>
  <c r="Q83" i="18"/>
  <c r="AZ82" i="18"/>
  <c r="AL82" i="18"/>
  <c r="X82" i="18"/>
  <c r="AK82" i="18"/>
  <c r="W82" i="18"/>
  <c r="BF88" i="18"/>
  <c r="AT88" i="18"/>
  <c r="AH88" i="18"/>
  <c r="AZ84" i="18"/>
  <c r="AL84" i="18"/>
  <c r="X84" i="18"/>
  <c r="BG83" i="18"/>
  <c r="AR83" i="18"/>
  <c r="AC83" i="18"/>
  <c r="O83" i="18"/>
  <c r="AX82" i="18"/>
  <c r="AJ82" i="18"/>
  <c r="U82" i="18"/>
  <c r="P23" i="99" l="1"/>
  <c r="Q21" i="99"/>
  <c r="Q20" i="99"/>
  <c r="Q22" i="99"/>
  <c r="S32" i="13"/>
  <c r="R13" i="99"/>
  <c r="R13" i="96"/>
  <c r="R13" i="97"/>
  <c r="R13" i="95"/>
  <c r="O23" i="97"/>
  <c r="P21" i="97"/>
  <c r="P20" i="97"/>
  <c r="P22" i="97"/>
  <c r="Q11" i="97"/>
  <c r="Q12" i="97"/>
  <c r="P20" i="96"/>
  <c r="P22" i="96"/>
  <c r="Q11" i="96"/>
  <c r="P21" i="96"/>
  <c r="Q12" i="96"/>
  <c r="AF110" i="96"/>
  <c r="AF122" i="96" s="1"/>
  <c r="AF28" i="96" s="1"/>
  <c r="AF106" i="96"/>
  <c r="O23" i="96"/>
  <c r="AF110" i="97"/>
  <c r="AF122" i="97" s="1"/>
  <c r="AF28" i="97" s="1"/>
  <c r="AF106" i="97"/>
  <c r="N23" i="95"/>
  <c r="P11" i="95"/>
  <c r="P12" i="95"/>
  <c r="Q23" i="99" l="1"/>
  <c r="T32" i="13"/>
  <c r="S13" i="99"/>
  <c r="S13" i="97"/>
  <c r="S13" i="96"/>
  <c r="S13" i="95"/>
  <c r="R22" i="99"/>
  <c r="R20" i="99"/>
  <c r="R21" i="99"/>
  <c r="AF29" i="97"/>
  <c r="H29" i="97" s="1"/>
  <c r="H28" i="97"/>
  <c r="Q21" i="97"/>
  <c r="Q20" i="97"/>
  <c r="Q22" i="97"/>
  <c r="R11" i="97"/>
  <c r="R12" i="97"/>
  <c r="AF29" i="96"/>
  <c r="H29" i="96" s="1"/>
  <c r="H28" i="96"/>
  <c r="P23" i="97"/>
  <c r="P23" i="96"/>
  <c r="Q20" i="96"/>
  <c r="Q22" i="96"/>
  <c r="R11" i="96"/>
  <c r="Q21" i="96"/>
  <c r="R12" i="96"/>
  <c r="O23" i="95"/>
  <c r="Q11" i="95"/>
  <c r="Q12" i="95"/>
  <c r="R23" i="99" l="1"/>
  <c r="U32" i="13"/>
  <c r="T13" i="99"/>
  <c r="T13" i="95"/>
  <c r="T13" i="96"/>
  <c r="T13" i="97"/>
  <c r="S20" i="99"/>
  <c r="S21" i="99"/>
  <c r="S22" i="99"/>
  <c r="Q23" i="97"/>
  <c r="Q23" i="96"/>
  <c r="R20" i="96"/>
  <c r="R22" i="96"/>
  <c r="S11" i="96"/>
  <c r="R21" i="96"/>
  <c r="S12" i="96"/>
  <c r="R21" i="97"/>
  <c r="R20" i="97"/>
  <c r="R22" i="97"/>
  <c r="S11" i="97"/>
  <c r="S12" i="97"/>
  <c r="R11" i="95"/>
  <c r="R12" i="95"/>
  <c r="P23" i="95"/>
  <c r="J30" i="13"/>
  <c r="J28" i="13" s="1"/>
  <c r="T20" i="99" l="1"/>
  <c r="T21" i="99"/>
  <c r="T22" i="99"/>
  <c r="S23" i="99"/>
  <c r="V32" i="13"/>
  <c r="U13" i="99"/>
  <c r="U13" i="96"/>
  <c r="U13" i="97"/>
  <c r="U13" i="95"/>
  <c r="R23" i="97"/>
  <c r="T12" i="96"/>
  <c r="S22" i="96"/>
  <c r="T11" i="96"/>
  <c r="S21" i="96"/>
  <c r="S20" i="96"/>
  <c r="S20" i="97"/>
  <c r="S22" i="97"/>
  <c r="T11" i="97"/>
  <c r="S21" i="97"/>
  <c r="T12" i="97"/>
  <c r="R23" i="96"/>
  <c r="S11" i="95"/>
  <c r="S12" i="95"/>
  <c r="Q23" i="95"/>
  <c r="AN119" i="18"/>
  <c r="AO119" i="18"/>
  <c r="AP119" i="18"/>
  <c r="AQ119" i="18"/>
  <c r="AR119" i="18"/>
  <c r="AS119" i="18"/>
  <c r="AT119" i="18"/>
  <c r="AU119" i="18"/>
  <c r="AV119" i="18"/>
  <c r="AW119" i="18"/>
  <c r="AX119" i="18"/>
  <c r="AY119" i="18"/>
  <c r="AZ119" i="18"/>
  <c r="BA119" i="18"/>
  <c r="BB119" i="18"/>
  <c r="BC119" i="18"/>
  <c r="BD119" i="18"/>
  <c r="BE119" i="18"/>
  <c r="BF119" i="18"/>
  <c r="BG119" i="18"/>
  <c r="AN120" i="18"/>
  <c r="AO120" i="18"/>
  <c r="AP120" i="18"/>
  <c r="AQ120" i="18"/>
  <c r="AR120" i="18"/>
  <c r="AS120" i="18"/>
  <c r="AT120" i="18"/>
  <c r="AU120" i="18"/>
  <c r="AV120" i="18"/>
  <c r="AW120" i="18"/>
  <c r="AX120" i="18"/>
  <c r="AY120" i="18"/>
  <c r="AZ120" i="18"/>
  <c r="BA120" i="18"/>
  <c r="BB120" i="18"/>
  <c r="BC120" i="18"/>
  <c r="BD120" i="18"/>
  <c r="BE120" i="18"/>
  <c r="BF120" i="18"/>
  <c r="BG120" i="18"/>
  <c r="AN121" i="18"/>
  <c r="AO121" i="18"/>
  <c r="AP121" i="18"/>
  <c r="AQ121" i="18"/>
  <c r="AR121" i="18"/>
  <c r="AS121" i="18"/>
  <c r="AT121" i="18"/>
  <c r="AU121" i="18"/>
  <c r="AV121" i="18"/>
  <c r="AW121" i="18"/>
  <c r="AX121" i="18"/>
  <c r="AY121" i="18"/>
  <c r="AZ121" i="18"/>
  <c r="BA121" i="18"/>
  <c r="BB121" i="18"/>
  <c r="BC121" i="18"/>
  <c r="BD121" i="18"/>
  <c r="BE121" i="18"/>
  <c r="BF121" i="18"/>
  <c r="BG121" i="18"/>
  <c r="F110" i="18"/>
  <c r="P75" i="18"/>
  <c r="J75" i="18"/>
  <c r="J46" i="18"/>
  <c r="K30" i="13"/>
  <c r="J29" i="13"/>
  <c r="J31" i="13" s="1"/>
  <c r="H19" i="13"/>
  <c r="B4" i="18"/>
  <c r="B3" i="18"/>
  <c r="B2" i="18"/>
  <c r="BG75" i="18"/>
  <c r="BF75" i="18"/>
  <c r="BE75" i="18"/>
  <c r="BD75" i="18"/>
  <c r="BC75" i="18"/>
  <c r="BB75" i="18"/>
  <c r="BA75" i="18"/>
  <c r="AZ75" i="18"/>
  <c r="AY75" i="18"/>
  <c r="AX75" i="18"/>
  <c r="AW75" i="18"/>
  <c r="AV75" i="18"/>
  <c r="AU75" i="18"/>
  <c r="AT75" i="18"/>
  <c r="AS75" i="18"/>
  <c r="AR75" i="18"/>
  <c r="AQ75" i="18"/>
  <c r="AP75" i="18"/>
  <c r="AO75" i="18"/>
  <c r="AN75" i="18"/>
  <c r="AM75" i="18"/>
  <c r="AL75" i="18"/>
  <c r="AK75" i="18"/>
  <c r="AJ75" i="18"/>
  <c r="AI75" i="18"/>
  <c r="AH75" i="18"/>
  <c r="AG75" i="18"/>
  <c r="AF75" i="18"/>
  <c r="AE75" i="18"/>
  <c r="AD75" i="18"/>
  <c r="AC75" i="18"/>
  <c r="AB75" i="18"/>
  <c r="AA75" i="18"/>
  <c r="Z75" i="18"/>
  <c r="Y75" i="18"/>
  <c r="X75" i="18"/>
  <c r="W75" i="18"/>
  <c r="V75" i="18"/>
  <c r="U75" i="18"/>
  <c r="T75" i="18"/>
  <c r="S75" i="18"/>
  <c r="R75" i="18"/>
  <c r="Q75" i="18"/>
  <c r="O75" i="18"/>
  <c r="N75" i="18"/>
  <c r="M75" i="18"/>
  <c r="L75" i="18"/>
  <c r="K75" i="18"/>
  <c r="BG46" i="18"/>
  <c r="BF46" i="18"/>
  <c r="BE46" i="18"/>
  <c r="BD46" i="18"/>
  <c r="BC46" i="18"/>
  <c r="BB46" i="18"/>
  <c r="BA46" i="18"/>
  <c r="AZ46" i="18"/>
  <c r="AY46" i="18"/>
  <c r="AX46" i="18"/>
  <c r="AW46" i="18"/>
  <c r="AV46" i="18"/>
  <c r="AU46" i="18"/>
  <c r="AT46" i="18"/>
  <c r="AS46" i="18"/>
  <c r="AR46" i="18"/>
  <c r="AQ46" i="18"/>
  <c r="AP46" i="18"/>
  <c r="AO46" i="18"/>
  <c r="AN46" i="18"/>
  <c r="AM46" i="18"/>
  <c r="AL46" i="18"/>
  <c r="AK46" i="18"/>
  <c r="AJ46" i="18"/>
  <c r="AI46" i="18"/>
  <c r="AH46" i="18"/>
  <c r="AG46" i="18"/>
  <c r="AF46" i="18"/>
  <c r="AE46" i="18"/>
  <c r="AD46" i="18"/>
  <c r="AC46" i="18"/>
  <c r="AB46" i="18"/>
  <c r="AA46" i="18"/>
  <c r="Z46" i="18"/>
  <c r="Y46" i="18"/>
  <c r="X46" i="18"/>
  <c r="W46" i="18"/>
  <c r="V46" i="18"/>
  <c r="U46" i="18"/>
  <c r="T46" i="18"/>
  <c r="S46" i="18"/>
  <c r="R46" i="18"/>
  <c r="P46" i="18"/>
  <c r="O46" i="18"/>
  <c r="N46" i="18"/>
  <c r="M46" i="18"/>
  <c r="K46" i="18"/>
  <c r="U20" i="99" l="1"/>
  <c r="U22" i="99"/>
  <c r="U21" i="99"/>
  <c r="W32" i="13"/>
  <c r="V13" i="99"/>
  <c r="V13" i="96"/>
  <c r="V13" i="97"/>
  <c r="V13" i="95"/>
  <c r="T23" i="99"/>
  <c r="S23" i="97"/>
  <c r="S23" i="96"/>
  <c r="T22" i="96"/>
  <c r="U11" i="96"/>
  <c r="T21" i="96"/>
  <c r="T20" i="96"/>
  <c r="U12" i="96"/>
  <c r="T20" i="97"/>
  <c r="T22" i="97"/>
  <c r="U11" i="97"/>
  <c r="T21" i="97"/>
  <c r="U12" i="97"/>
  <c r="T12" i="95"/>
  <c r="T11" i="95"/>
  <c r="R23" i="95"/>
  <c r="AX106" i="18"/>
  <c r="BB106" i="18"/>
  <c r="AP106" i="18"/>
  <c r="AY106" i="18"/>
  <c r="BC106" i="18"/>
  <c r="AQ106" i="18"/>
  <c r="BF106" i="18"/>
  <c r="AT106" i="18"/>
  <c r="BE106" i="18"/>
  <c r="AS106" i="18"/>
  <c r="AZ106" i="18"/>
  <c r="AN106" i="18"/>
  <c r="BA106" i="18"/>
  <c r="AO106" i="18"/>
  <c r="AW106" i="18"/>
  <c r="BD106" i="18"/>
  <c r="AR106" i="18"/>
  <c r="AV106" i="18"/>
  <c r="BG106" i="18"/>
  <c r="AU106" i="18"/>
  <c r="J27" i="13"/>
  <c r="X32" i="13" l="1"/>
  <c r="W13" i="99"/>
  <c r="W13" i="96"/>
  <c r="W13" i="97"/>
  <c r="W13" i="95"/>
  <c r="V22" i="99"/>
  <c r="V21" i="99"/>
  <c r="V20" i="99"/>
  <c r="U23" i="99"/>
  <c r="T23" i="96"/>
  <c r="U20" i="97"/>
  <c r="U22" i="97"/>
  <c r="V11" i="97"/>
  <c r="U21" i="97"/>
  <c r="V12" i="97"/>
  <c r="T23" i="97"/>
  <c r="U21" i="96"/>
  <c r="U22" i="96"/>
  <c r="V11" i="96"/>
  <c r="U20" i="96"/>
  <c r="V12" i="96"/>
  <c r="U11" i="95"/>
  <c r="U12" i="95"/>
  <c r="S23" i="95"/>
  <c r="V23" i="99" l="1"/>
  <c r="W22" i="99"/>
  <c r="W21" i="99"/>
  <c r="W20" i="99"/>
  <c r="Y32" i="13"/>
  <c r="X13" i="99"/>
  <c r="X13" i="96"/>
  <c r="X13" i="97"/>
  <c r="X13" i="95"/>
  <c r="V22" i="97"/>
  <c r="W11" i="97"/>
  <c r="V21" i="97"/>
  <c r="V20" i="97"/>
  <c r="W12" i="97"/>
  <c r="U23" i="96"/>
  <c r="V21" i="96"/>
  <c r="V20" i="96"/>
  <c r="V22" i="96"/>
  <c r="W11" i="96"/>
  <c r="W12" i="96"/>
  <c r="U23" i="97"/>
  <c r="T23" i="95"/>
  <c r="V11" i="95"/>
  <c r="V12" i="95"/>
  <c r="W23" i="99" l="1"/>
  <c r="Z32" i="13"/>
  <c r="Y13" i="99"/>
  <c r="Y13" i="97"/>
  <c r="Y13" i="96"/>
  <c r="Y13" i="95"/>
  <c r="X21" i="99"/>
  <c r="X22" i="99"/>
  <c r="X20" i="99"/>
  <c r="U23" i="95"/>
  <c r="V23" i="97"/>
  <c r="V23" i="96"/>
  <c r="W22" i="97"/>
  <c r="X11" i="97"/>
  <c r="W21" i="97"/>
  <c r="W20" i="97"/>
  <c r="X12" i="97"/>
  <c r="W21" i="96"/>
  <c r="W20" i="96"/>
  <c r="W22" i="96"/>
  <c r="X11" i="96"/>
  <c r="X12" i="96"/>
  <c r="W11" i="95"/>
  <c r="W12" i="95"/>
  <c r="Y21" i="99" l="1"/>
  <c r="Y22" i="99"/>
  <c r="Y20" i="99"/>
  <c r="X23" i="99"/>
  <c r="AA32" i="13"/>
  <c r="Z13" i="99"/>
  <c r="Z13" i="96"/>
  <c r="Z13" i="97"/>
  <c r="Z13" i="95"/>
  <c r="W23" i="97"/>
  <c r="W23" i="96"/>
  <c r="X21" i="97"/>
  <c r="X20" i="97"/>
  <c r="X22" i="97"/>
  <c r="Y11" i="97"/>
  <c r="Y12" i="97"/>
  <c r="X20" i="96"/>
  <c r="X22" i="96"/>
  <c r="Y11" i="96"/>
  <c r="X21" i="96"/>
  <c r="Y12" i="96"/>
  <c r="V23" i="95"/>
  <c r="X11" i="95"/>
  <c r="X12" i="95"/>
  <c r="Y23" i="99" l="1"/>
  <c r="AB32" i="13"/>
  <c r="AA13" i="99"/>
  <c r="AA13" i="97"/>
  <c r="AA13" i="96"/>
  <c r="AA13" i="95"/>
  <c r="Z21" i="99"/>
  <c r="Z22" i="99"/>
  <c r="Z20" i="99"/>
  <c r="X23" i="97"/>
  <c r="Y21" i="97"/>
  <c r="Y20" i="97"/>
  <c r="Y22" i="97"/>
  <c r="Z11" i="97"/>
  <c r="Z12" i="97"/>
  <c r="X23" i="96"/>
  <c r="Y20" i="96"/>
  <c r="Y22" i="96"/>
  <c r="Z11" i="96"/>
  <c r="Y21" i="96"/>
  <c r="Z12" i="96"/>
  <c r="Y11" i="95"/>
  <c r="Y12" i="95"/>
  <c r="W23" i="95"/>
  <c r="AA22" i="99" l="1"/>
  <c r="AA20" i="99"/>
  <c r="AA21" i="99"/>
  <c r="Z23" i="99"/>
  <c r="AC32" i="13"/>
  <c r="AB13" i="99"/>
  <c r="AB13" i="96"/>
  <c r="AB13" i="97"/>
  <c r="AB13" i="95"/>
  <c r="Y23" i="96"/>
  <c r="Z21" i="97"/>
  <c r="Z20" i="97"/>
  <c r="AA11" i="97"/>
  <c r="AA12" i="97"/>
  <c r="Z22" i="97"/>
  <c r="Y23" i="97"/>
  <c r="Z20" i="96"/>
  <c r="AA11" i="96"/>
  <c r="Z21" i="96"/>
  <c r="Z22" i="96"/>
  <c r="AA12" i="96"/>
  <c r="X23" i="95"/>
  <c r="Z11" i="95"/>
  <c r="Z12" i="95"/>
  <c r="B4" i="13"/>
  <c r="B3" i="13"/>
  <c r="B2" i="13"/>
  <c r="B4" i="21"/>
  <c r="B3" i="21"/>
  <c r="B2" i="21"/>
  <c r="J110" i="18"/>
  <c r="AB20" i="99" l="1"/>
  <c r="AB22" i="99"/>
  <c r="AB21" i="99"/>
  <c r="AA23" i="99"/>
  <c r="Z23" i="96"/>
  <c r="AD32" i="13"/>
  <c r="AC13" i="99"/>
  <c r="AC13" i="96"/>
  <c r="AC13" i="97"/>
  <c r="AC13" i="95"/>
  <c r="Y23" i="95"/>
  <c r="AA20" i="97"/>
  <c r="AB11" i="97"/>
  <c r="AA21" i="97"/>
  <c r="AB12" i="97"/>
  <c r="AA22" i="97"/>
  <c r="Z23" i="97"/>
  <c r="AB11" i="96"/>
  <c r="AA20" i="96"/>
  <c r="AA21" i="96"/>
  <c r="AB12" i="96"/>
  <c r="AA22" i="96"/>
  <c r="AA11" i="95"/>
  <c r="AA12" i="95"/>
  <c r="C11" i="5"/>
  <c r="C10" i="5"/>
  <c r="C9" i="5"/>
  <c r="C11" i="84"/>
  <c r="C10" i="84"/>
  <c r="C9" i="84"/>
  <c r="C9" i="20"/>
  <c r="C11" i="20"/>
  <c r="C10" i="20"/>
  <c r="AC20" i="99" l="1"/>
  <c r="AC22" i="99"/>
  <c r="AC21" i="99"/>
  <c r="AE32" i="13"/>
  <c r="AD13" i="99"/>
  <c r="AD13" i="96"/>
  <c r="AD13" i="97"/>
  <c r="AD13" i="95"/>
  <c r="AB23" i="99"/>
  <c r="AA23" i="96"/>
  <c r="AC11" i="96"/>
  <c r="AB21" i="96"/>
  <c r="AB20" i="96"/>
  <c r="AC12" i="96"/>
  <c r="AB22" i="96"/>
  <c r="AB20" i="97"/>
  <c r="AC11" i="97"/>
  <c r="AB21" i="97"/>
  <c r="AC12" i="97"/>
  <c r="AB22" i="97"/>
  <c r="AA23" i="97"/>
  <c r="Z23" i="95"/>
  <c r="AB12" i="95"/>
  <c r="AB11" i="95"/>
  <c r="H30" i="13"/>
  <c r="AF32" i="13" l="1"/>
  <c r="AE13" i="99"/>
  <c r="AE13" i="96"/>
  <c r="AE13" i="97"/>
  <c r="AE13" i="95"/>
  <c r="AD22" i="99"/>
  <c r="AD20" i="99"/>
  <c r="AD21" i="99"/>
  <c r="AC23" i="99"/>
  <c r="AC20" i="97"/>
  <c r="AD11" i="97"/>
  <c r="AC21" i="97"/>
  <c r="AD12" i="97"/>
  <c r="AC22" i="97"/>
  <c r="AB23" i="97"/>
  <c r="AB23" i="96"/>
  <c r="AD11" i="96"/>
  <c r="AC21" i="96"/>
  <c r="AC20" i="96"/>
  <c r="AD12" i="96"/>
  <c r="AC22" i="96"/>
  <c r="AA23" i="95"/>
  <c r="AC11" i="95"/>
  <c r="AC12" i="95"/>
  <c r="O110" i="18"/>
  <c r="Z110" i="18"/>
  <c r="AK110" i="18"/>
  <c r="AV110" i="18"/>
  <c r="AF110" i="18"/>
  <c r="R110" i="18"/>
  <c r="AU110" i="18"/>
  <c r="K110" i="18"/>
  <c r="AD110" i="18"/>
  <c r="N110" i="18"/>
  <c r="Y110" i="18"/>
  <c r="AJ110" i="18"/>
  <c r="BD110" i="18"/>
  <c r="BB110" i="18"/>
  <c r="M110" i="18"/>
  <c r="X110" i="18"/>
  <c r="BA110" i="18"/>
  <c r="T110" i="18"/>
  <c r="AI110" i="18"/>
  <c r="Q110" i="18"/>
  <c r="AC110" i="18"/>
  <c r="AR110" i="18"/>
  <c r="AP110" i="18"/>
  <c r="L110" i="18"/>
  <c r="BG110" i="18"/>
  <c r="P110" i="18"/>
  <c r="BF110" i="18"/>
  <c r="AT110" i="18"/>
  <c r="BE110" i="18"/>
  <c r="BC110" i="18"/>
  <c r="AN110" i="18"/>
  <c r="AO110" i="18"/>
  <c r="AH110" i="18"/>
  <c r="AS110" i="18"/>
  <c r="AQ110" i="18"/>
  <c r="AY110" i="18"/>
  <c r="AZ110" i="18"/>
  <c r="AB110" i="18"/>
  <c r="V110" i="18"/>
  <c r="AG110" i="18"/>
  <c r="AE110" i="18"/>
  <c r="AM110" i="18"/>
  <c r="AX110" i="18"/>
  <c r="U110" i="18"/>
  <c r="S110" i="18"/>
  <c r="AA110" i="18"/>
  <c r="AL110" i="18"/>
  <c r="AW110" i="18"/>
  <c r="W110" i="18"/>
  <c r="BE79" i="18"/>
  <c r="W79" i="18"/>
  <c r="Y79" i="18"/>
  <c r="N79" i="18"/>
  <c r="AW79" i="18"/>
  <c r="AX79" i="18"/>
  <c r="U79" i="18"/>
  <c r="Q79" i="18"/>
  <c r="AI79" i="18"/>
  <c r="AN79" i="18"/>
  <c r="AC79" i="18"/>
  <c r="AK79" i="18"/>
  <c r="R79" i="18"/>
  <c r="L79" i="18"/>
  <c r="BB79" i="18"/>
  <c r="AR79" i="18"/>
  <c r="AY79" i="18"/>
  <c r="M79" i="18"/>
  <c r="S79" i="18"/>
  <c r="X79" i="18"/>
  <c r="Z79" i="18"/>
  <c r="BG79" i="18"/>
  <c r="T79" i="18"/>
  <c r="AP79" i="18"/>
  <c r="BD79" i="18"/>
  <c r="AT79" i="18"/>
  <c r="AJ79" i="18"/>
  <c r="AO79" i="18"/>
  <c r="O79" i="18"/>
  <c r="AS79" i="18"/>
  <c r="J79" i="18"/>
  <c r="AL79" i="18"/>
  <c r="AZ79" i="18"/>
  <c r="AB79" i="18"/>
  <c r="AV79" i="18"/>
  <c r="BC79" i="18"/>
  <c r="AD79" i="18"/>
  <c r="AA79" i="18"/>
  <c r="V79" i="18"/>
  <c r="P79" i="18"/>
  <c r="AG79" i="18"/>
  <c r="AH79" i="18"/>
  <c r="AM79" i="18"/>
  <c r="BF79" i="18"/>
  <c r="K79" i="18"/>
  <c r="K89" i="18" s="1"/>
  <c r="BA79" i="18"/>
  <c r="AQ79" i="18"/>
  <c r="AF79" i="18"/>
  <c r="AE79" i="18"/>
  <c r="AU79" i="18"/>
  <c r="BF51" i="18"/>
  <c r="V51" i="18"/>
  <c r="P51" i="18"/>
  <c r="S51" i="18"/>
  <c r="BC51" i="18"/>
  <c r="AJ51" i="18"/>
  <c r="BG51" i="18"/>
  <c r="Q51" i="18"/>
  <c r="AL51" i="18"/>
  <c r="AM51" i="18"/>
  <c r="AU51" i="18"/>
  <c r="AF51" i="18"/>
  <c r="AV51" i="18"/>
  <c r="N51" i="18"/>
  <c r="R51" i="18"/>
  <c r="BD51" i="18"/>
  <c r="AY51" i="18"/>
  <c r="BB51" i="18"/>
  <c r="AW51" i="18"/>
  <c r="U51" i="18"/>
  <c r="AN51" i="18"/>
  <c r="Z51" i="18"/>
  <c r="AP51" i="18"/>
  <c r="O51" i="18"/>
  <c r="AZ51" i="18"/>
  <c r="AO51" i="18"/>
  <c r="AB51" i="18"/>
  <c r="J51" i="18"/>
  <c r="AD51" i="18"/>
  <c r="AE51" i="18"/>
  <c r="AI51" i="18"/>
  <c r="AT51" i="18"/>
  <c r="Y51" i="18"/>
  <c r="L51" i="18"/>
  <c r="AK51" i="18"/>
  <c r="BA51" i="18"/>
  <c r="AQ51" i="18"/>
  <c r="AH51" i="18"/>
  <c r="M51" i="18"/>
  <c r="AC51" i="18"/>
  <c r="W51" i="18"/>
  <c r="AG51" i="18"/>
  <c r="T51" i="18"/>
  <c r="X51" i="18"/>
  <c r="AA51" i="18"/>
  <c r="AS51" i="18"/>
  <c r="AX51" i="18"/>
  <c r="K51" i="18"/>
  <c r="AR51" i="18"/>
  <c r="BE51" i="18"/>
  <c r="AP118" i="18"/>
  <c r="AZ118" i="18"/>
  <c r="BG118" i="18"/>
  <c r="AV118" i="18"/>
  <c r="AN118" i="18"/>
  <c r="AW118" i="18"/>
  <c r="BC118" i="18"/>
  <c r="AX118" i="18"/>
  <c r="AQ118" i="18"/>
  <c r="AO118" i="18"/>
  <c r="AU118" i="18"/>
  <c r="BF118" i="18"/>
  <c r="AT118" i="18"/>
  <c r="BE118" i="18"/>
  <c r="BA118" i="18"/>
  <c r="AS118" i="18"/>
  <c r="BD118" i="18"/>
  <c r="AR118" i="18"/>
  <c r="BB118" i="18"/>
  <c r="AY118" i="18"/>
  <c r="S80" i="18"/>
  <c r="J80" i="18"/>
  <c r="K80" i="18"/>
  <c r="AJ80" i="18"/>
  <c r="V80" i="18"/>
  <c r="AW80" i="18"/>
  <c r="AC80" i="18"/>
  <c r="U80" i="18"/>
  <c r="O80" i="18"/>
  <c r="AZ80" i="18"/>
  <c r="X80" i="18"/>
  <c r="BE80" i="18"/>
  <c r="BD80" i="18"/>
  <c r="AD80" i="18"/>
  <c r="AH80" i="18"/>
  <c r="L80" i="18"/>
  <c r="AS80" i="18"/>
  <c r="AP80" i="18"/>
  <c r="AK80" i="18"/>
  <c r="AG80" i="18"/>
  <c r="AX80" i="18"/>
  <c r="AV80" i="18"/>
  <c r="P80" i="18"/>
  <c r="AF80" i="18"/>
  <c r="AA80" i="18"/>
  <c r="AB80" i="18"/>
  <c r="N80" i="18"/>
  <c r="M80" i="18"/>
  <c r="AI80" i="18"/>
  <c r="BC80" i="18"/>
  <c r="T80" i="18"/>
  <c r="AM80" i="18"/>
  <c r="AU80" i="18"/>
  <c r="R80" i="18"/>
  <c r="Y80" i="18"/>
  <c r="BA80" i="18"/>
  <c r="AO80" i="18"/>
  <c r="Q80" i="18"/>
  <c r="AQ80" i="18"/>
  <c r="AE80" i="18"/>
  <c r="AT80" i="18"/>
  <c r="BB80" i="18"/>
  <c r="AN80" i="18"/>
  <c r="AR80" i="18"/>
  <c r="BG80" i="18"/>
  <c r="Z80" i="18"/>
  <c r="BF80" i="18"/>
  <c r="W80" i="18"/>
  <c r="AL80" i="18"/>
  <c r="AY80" i="18"/>
  <c r="BE50" i="18"/>
  <c r="AZ50" i="18"/>
  <c r="T50" i="18"/>
  <c r="AK50" i="18"/>
  <c r="AA50" i="18"/>
  <c r="AA60" i="18" s="1"/>
  <c r="K50" i="18"/>
  <c r="AM50" i="18"/>
  <c r="BA50" i="18"/>
  <c r="BA60" i="18" s="1"/>
  <c r="P50" i="18"/>
  <c r="W50" i="18"/>
  <c r="L50" i="18"/>
  <c r="L60" i="18" s="1"/>
  <c r="AY50" i="18"/>
  <c r="AF50" i="18"/>
  <c r="AV50" i="18"/>
  <c r="AC50" i="18"/>
  <c r="AW50" i="18"/>
  <c r="AD50" i="18"/>
  <c r="AP50" i="18"/>
  <c r="AQ50" i="18"/>
  <c r="AI50" i="18"/>
  <c r="X50" i="18"/>
  <c r="AR50" i="18"/>
  <c r="BG50" i="18"/>
  <c r="M50" i="18"/>
  <c r="Z50" i="18"/>
  <c r="Y50" i="18"/>
  <c r="Y60" i="18" s="1"/>
  <c r="AL50" i="18"/>
  <c r="AO50" i="18"/>
  <c r="AT50" i="18"/>
  <c r="AX50" i="18"/>
  <c r="V50" i="18"/>
  <c r="AU50" i="18"/>
  <c r="AU60" i="18" s="1"/>
  <c r="AJ50" i="18"/>
  <c r="J50" i="18"/>
  <c r="N50" i="18"/>
  <c r="Q50" i="18"/>
  <c r="BD50" i="18"/>
  <c r="BF50" i="18"/>
  <c r="BF60" i="18" s="1"/>
  <c r="AE50" i="18"/>
  <c r="AB50" i="18"/>
  <c r="AG50" i="18"/>
  <c r="R50" i="18"/>
  <c r="S50" i="18"/>
  <c r="AH50" i="18"/>
  <c r="BB50" i="18"/>
  <c r="AN50" i="18"/>
  <c r="AS50" i="18"/>
  <c r="AS60" i="18" s="1"/>
  <c r="BC50" i="18"/>
  <c r="O50" i="18"/>
  <c r="U50" i="18"/>
  <c r="AO117" i="18"/>
  <c r="AZ117" i="18"/>
  <c r="AT117" i="18"/>
  <c r="AN117" i="18"/>
  <c r="AS117" i="18"/>
  <c r="AV117" i="18"/>
  <c r="BE117" i="18"/>
  <c r="AR117" i="18"/>
  <c r="AY117" i="18"/>
  <c r="AX117" i="18"/>
  <c r="BG117" i="18"/>
  <c r="AW117" i="18"/>
  <c r="AU117" i="18"/>
  <c r="BC117" i="18"/>
  <c r="AQ117" i="18"/>
  <c r="BB117" i="18"/>
  <c r="BD117" i="18"/>
  <c r="BF117" i="18"/>
  <c r="AP117" i="18"/>
  <c r="BA117" i="18"/>
  <c r="AN112" i="18"/>
  <c r="BC112" i="18"/>
  <c r="AY112" i="18"/>
  <c r="AX112" i="18"/>
  <c r="AQ112" i="18"/>
  <c r="AP112" i="18"/>
  <c r="AV112" i="18"/>
  <c r="BB112" i="18"/>
  <c r="AO112" i="18"/>
  <c r="AU112" i="18"/>
  <c r="AW112" i="18"/>
  <c r="BA112" i="18"/>
  <c r="BG112" i="18"/>
  <c r="BE112" i="18"/>
  <c r="AS112" i="18"/>
  <c r="BD112" i="18"/>
  <c r="AR112" i="18"/>
  <c r="AZ112" i="18"/>
  <c r="BF112" i="18"/>
  <c r="AT112" i="18"/>
  <c r="BB113" i="18"/>
  <c r="AP113" i="18"/>
  <c r="AS113" i="18"/>
  <c r="AX113" i="18"/>
  <c r="AY113" i="18"/>
  <c r="AO113" i="18"/>
  <c r="BF113" i="18"/>
  <c r="AN113" i="18"/>
  <c r="AV113" i="18"/>
  <c r="AT113" i="18"/>
  <c r="BE113" i="18"/>
  <c r="BC113" i="18"/>
  <c r="BA113" i="18"/>
  <c r="AQ113" i="18"/>
  <c r="AW113" i="18"/>
  <c r="BD113" i="18"/>
  <c r="AR113" i="18"/>
  <c r="BG113" i="18"/>
  <c r="AZ113" i="18"/>
  <c r="AU113" i="18"/>
  <c r="AP115" i="18"/>
  <c r="BA115" i="18"/>
  <c r="AY115" i="18"/>
  <c r="BG115" i="18"/>
  <c r="AZ115" i="18"/>
  <c r="AO115" i="18"/>
  <c r="AU115" i="18"/>
  <c r="BF115" i="18"/>
  <c r="AV115" i="18"/>
  <c r="AR115" i="18"/>
  <c r="AW115" i="18"/>
  <c r="AT115" i="18"/>
  <c r="AX115" i="18"/>
  <c r="BE115" i="18"/>
  <c r="AN115" i="18"/>
  <c r="AS115" i="18"/>
  <c r="BD115" i="18"/>
  <c r="AQ115" i="18"/>
  <c r="BC115" i="18"/>
  <c r="BB115" i="18"/>
  <c r="BD111" i="18"/>
  <c r="AR111" i="18"/>
  <c r="AT111" i="18"/>
  <c r="BF111" i="18"/>
  <c r="AV111" i="18"/>
  <c r="BG111" i="18"/>
  <c r="BE111" i="18"/>
  <c r="AW111" i="18"/>
  <c r="AY111" i="18"/>
  <c r="AS111" i="18"/>
  <c r="BC111" i="18"/>
  <c r="AX111" i="18"/>
  <c r="AU111" i="18"/>
  <c r="AQ111" i="18"/>
  <c r="BB111" i="18"/>
  <c r="AP111" i="18"/>
  <c r="BA111" i="18"/>
  <c r="AO111" i="18"/>
  <c r="AZ111" i="18"/>
  <c r="AN111" i="18"/>
  <c r="AS114" i="18"/>
  <c r="AZ114" i="18"/>
  <c r="BD114" i="18"/>
  <c r="AX114" i="18"/>
  <c r="BG114" i="18"/>
  <c r="AP114" i="18"/>
  <c r="AT114" i="18"/>
  <c r="AN114" i="18"/>
  <c r="AW114" i="18"/>
  <c r="AU114" i="18"/>
  <c r="BC114" i="18"/>
  <c r="BE114" i="18"/>
  <c r="AQ114" i="18"/>
  <c r="BB114" i="18"/>
  <c r="BF114" i="18"/>
  <c r="BA114" i="18"/>
  <c r="AO114" i="18"/>
  <c r="AV114" i="18"/>
  <c r="AR114" i="18"/>
  <c r="AY114" i="18"/>
  <c r="AP116" i="18"/>
  <c r="BB116" i="18"/>
  <c r="AX116" i="18"/>
  <c r="AN116" i="18"/>
  <c r="AW116" i="18"/>
  <c r="BD116" i="18"/>
  <c r="AZ116" i="18"/>
  <c r="AV116" i="18"/>
  <c r="BA116" i="18"/>
  <c r="AR116" i="18"/>
  <c r="BG116" i="18"/>
  <c r="BF116" i="18"/>
  <c r="AU116" i="18"/>
  <c r="AT116" i="18"/>
  <c r="BE116" i="18"/>
  <c r="BC116" i="18"/>
  <c r="AS116" i="18"/>
  <c r="AQ116" i="18"/>
  <c r="AY116" i="18"/>
  <c r="AO116" i="18"/>
  <c r="F13" i="21"/>
  <c r="AZ60" i="18" l="1"/>
  <c r="AI60" i="18"/>
  <c r="AL60" i="18"/>
  <c r="AM60" i="18"/>
  <c r="AR60" i="18"/>
  <c r="AB60" i="18"/>
  <c r="AK60" i="18"/>
  <c r="AQ60" i="18"/>
  <c r="AD60" i="18"/>
  <c r="AN60" i="18"/>
  <c r="AV60" i="18"/>
  <c r="BA89" i="18"/>
  <c r="BF89" i="18"/>
  <c r="AE22" i="99"/>
  <c r="AE21" i="99"/>
  <c r="AE20" i="99"/>
  <c r="AE23" i="99" s="1"/>
  <c r="AG32" i="13"/>
  <c r="AF13" i="99"/>
  <c r="AF13" i="96"/>
  <c r="AF13" i="97"/>
  <c r="AF13" i="95"/>
  <c r="AD23" i="99"/>
  <c r="AC23" i="96"/>
  <c r="AD21" i="96"/>
  <c r="AD20" i="96"/>
  <c r="AE11" i="96"/>
  <c r="AE12" i="96"/>
  <c r="AD22" i="96"/>
  <c r="AE11" i="97"/>
  <c r="AD21" i="97"/>
  <c r="AD20" i="97"/>
  <c r="AE12" i="97"/>
  <c r="AD22" i="97"/>
  <c r="AC23" i="97"/>
  <c r="AB23" i="95"/>
  <c r="AD11" i="95"/>
  <c r="AD12" i="95"/>
  <c r="AB89" i="18"/>
  <c r="AX60" i="18"/>
  <c r="K60" i="18"/>
  <c r="AF60" i="18"/>
  <c r="R60" i="18"/>
  <c r="AP60" i="18"/>
  <c r="O60" i="18"/>
  <c r="Z60" i="18"/>
  <c r="X89" i="18"/>
  <c r="J89" i="18"/>
  <c r="S89" i="18"/>
  <c r="S60" i="18"/>
  <c r="AC60" i="18"/>
  <c r="BD60" i="18"/>
  <c r="AG60" i="18"/>
  <c r="AT60" i="18"/>
  <c r="U60" i="18"/>
  <c r="M60" i="18"/>
  <c r="J60" i="18"/>
  <c r="AM89" i="18"/>
  <c r="AE60" i="18"/>
  <c r="AH60" i="18"/>
  <c r="V60" i="18"/>
  <c r="U89" i="18"/>
  <c r="AO60" i="18"/>
  <c r="BE60" i="18"/>
  <c r="N60" i="18"/>
  <c r="BB60" i="18"/>
  <c r="AJ60" i="18"/>
  <c r="P60" i="18"/>
  <c r="BG89" i="18"/>
  <c r="AN89" i="18"/>
  <c r="AY122" i="18"/>
  <c r="AZ89" i="18"/>
  <c r="Z89" i="18"/>
  <c r="AI89" i="18"/>
  <c r="AQ122" i="18"/>
  <c r="AP122" i="18"/>
  <c r="AL89" i="18"/>
  <c r="Q89" i="18"/>
  <c r="AS122" i="18"/>
  <c r="AR122" i="18"/>
  <c r="AW60" i="18"/>
  <c r="AH89" i="18"/>
  <c r="AS89" i="18"/>
  <c r="M89" i="18"/>
  <c r="AX89" i="18"/>
  <c r="AX122" i="18"/>
  <c r="AO122" i="18"/>
  <c r="T60" i="18"/>
  <c r="AG89" i="18"/>
  <c r="O89" i="18"/>
  <c r="AY89" i="18"/>
  <c r="AW89" i="18"/>
  <c r="AN122" i="18"/>
  <c r="AU122" i="18"/>
  <c r="P89" i="18"/>
  <c r="AO89" i="18"/>
  <c r="AR89" i="18"/>
  <c r="N89" i="18"/>
  <c r="BC122" i="18"/>
  <c r="V89" i="18"/>
  <c r="AJ89" i="18"/>
  <c r="BB89" i="18"/>
  <c r="Y89" i="18"/>
  <c r="BE122" i="18"/>
  <c r="BA122" i="18"/>
  <c r="BC60" i="18"/>
  <c r="Q60" i="18"/>
  <c r="AY60" i="18"/>
  <c r="AU89" i="18"/>
  <c r="AA89" i="18"/>
  <c r="AT89" i="18"/>
  <c r="L89" i="18"/>
  <c r="W89" i="18"/>
  <c r="AT122" i="18"/>
  <c r="AV122" i="18"/>
  <c r="BG60" i="18"/>
  <c r="AE89" i="18"/>
  <c r="AD89" i="18"/>
  <c r="BD89" i="18"/>
  <c r="R89" i="18"/>
  <c r="BE89" i="18"/>
  <c r="BF122" i="18"/>
  <c r="W60" i="18"/>
  <c r="AF89" i="18"/>
  <c r="BC89" i="18"/>
  <c r="AP89" i="18"/>
  <c r="AK89" i="18"/>
  <c r="BB122" i="18"/>
  <c r="X60" i="18"/>
  <c r="AQ89" i="18"/>
  <c r="AV89" i="18"/>
  <c r="T89" i="18"/>
  <c r="AC89" i="18"/>
  <c r="AW122" i="18"/>
  <c r="AZ122" i="18"/>
  <c r="BG122" i="18"/>
  <c r="BD122" i="18"/>
  <c r="BG30" i="13"/>
  <c r="BF30" i="13"/>
  <c r="BE30" i="13"/>
  <c r="BD30" i="13"/>
  <c r="BC30" i="13"/>
  <c r="BB30" i="13"/>
  <c r="BA30" i="13"/>
  <c r="AZ30" i="13"/>
  <c r="AY30" i="13"/>
  <c r="AX30" i="13"/>
  <c r="AW30" i="13"/>
  <c r="AV30" i="13"/>
  <c r="AU30" i="13"/>
  <c r="AT30" i="13"/>
  <c r="AS30" i="13"/>
  <c r="AR30" i="13"/>
  <c r="AQ30" i="13"/>
  <c r="AP30" i="13"/>
  <c r="AO30" i="13"/>
  <c r="AN30" i="13"/>
  <c r="AM30" i="13"/>
  <c r="AL30" i="13"/>
  <c r="AK30" i="13"/>
  <c r="AJ30" i="13"/>
  <c r="AI30" i="13"/>
  <c r="AH30" i="13"/>
  <c r="AG30" i="13"/>
  <c r="AF30" i="13"/>
  <c r="AE30" i="13"/>
  <c r="AD30" i="13"/>
  <c r="AC30" i="13"/>
  <c r="AB30" i="13"/>
  <c r="AA30" i="13"/>
  <c r="Z30" i="13"/>
  <c r="Y30" i="13"/>
  <c r="X30" i="13"/>
  <c r="W30" i="13"/>
  <c r="V30" i="13"/>
  <c r="U30" i="13"/>
  <c r="T30" i="13"/>
  <c r="S30" i="13"/>
  <c r="R30" i="13"/>
  <c r="Q30" i="13"/>
  <c r="P30" i="13"/>
  <c r="O30" i="13"/>
  <c r="N30" i="13"/>
  <c r="M30" i="13"/>
  <c r="L30" i="13"/>
  <c r="AH32" i="13" l="1"/>
  <c r="AG13" i="99"/>
  <c r="AG13" i="96"/>
  <c r="AG13" i="97"/>
  <c r="AG13" i="95"/>
  <c r="AF21" i="99"/>
  <c r="AF22" i="99"/>
  <c r="AF20" i="99"/>
  <c r="AD23" i="97"/>
  <c r="AF11" i="97"/>
  <c r="AE20" i="97"/>
  <c r="AF12" i="97"/>
  <c r="AE21" i="97"/>
  <c r="AE22" i="97"/>
  <c r="AE20" i="96"/>
  <c r="AF11" i="96"/>
  <c r="AF12" i="96"/>
  <c r="AE21" i="96"/>
  <c r="AE22" i="96"/>
  <c r="AD23" i="96"/>
  <c r="AE11" i="95"/>
  <c r="AE12" i="95"/>
  <c r="AC23" i="95"/>
  <c r="J112" i="18"/>
  <c r="AM112" i="18"/>
  <c r="AC112" i="18"/>
  <c r="X112" i="18"/>
  <c r="T112" i="18"/>
  <c r="AJ112" i="18"/>
  <c r="Y112" i="18"/>
  <c r="AK112" i="18"/>
  <c r="Z112" i="18"/>
  <c r="AA112" i="18"/>
  <c r="AB112" i="18"/>
  <c r="AF112" i="18"/>
  <c r="M112" i="18"/>
  <c r="U112" i="18"/>
  <c r="P112" i="18"/>
  <c r="N112" i="18"/>
  <c r="Q112" i="18"/>
  <c r="V112" i="18"/>
  <c r="AL112" i="18"/>
  <c r="O112" i="18"/>
  <c r="AE112" i="18"/>
  <c r="AG112" i="18"/>
  <c r="R112" i="18"/>
  <c r="AH112" i="18"/>
  <c r="S112" i="18"/>
  <c r="K112" i="18"/>
  <c r="AI112" i="18"/>
  <c r="AD112" i="18"/>
  <c r="W112" i="18"/>
  <c r="L112" i="18"/>
  <c r="AQ28" i="13"/>
  <c r="AQ29" i="13" s="1"/>
  <c r="AQ31" i="13" s="1"/>
  <c r="AF28" i="13"/>
  <c r="AF29" i="13" s="1"/>
  <c r="AF31" i="13" s="1"/>
  <c r="AR28" i="13"/>
  <c r="AR29" i="13" s="1"/>
  <c r="AR31" i="13" s="1"/>
  <c r="AE28" i="13"/>
  <c r="AE29" i="13" s="1"/>
  <c r="AE31" i="13" s="1"/>
  <c r="T28" i="13"/>
  <c r="T29" i="13" s="1"/>
  <c r="T31" i="13" s="1"/>
  <c r="U28" i="13"/>
  <c r="U29" i="13" s="1"/>
  <c r="U31" i="13" s="1"/>
  <c r="AG28" i="13"/>
  <c r="AG29" i="13" s="1"/>
  <c r="AG31" i="13" s="1"/>
  <c r="AS28" i="13"/>
  <c r="AS29" i="13" s="1"/>
  <c r="AS31" i="13" s="1"/>
  <c r="BE28" i="13"/>
  <c r="BE29" i="13" s="1"/>
  <c r="BE31" i="13" s="1"/>
  <c r="Y28" i="13"/>
  <c r="AL28" i="13"/>
  <c r="AN28" i="13"/>
  <c r="AZ28" i="13"/>
  <c r="M28" i="13"/>
  <c r="AK28" i="13"/>
  <c r="N28" i="13"/>
  <c r="Z28" i="13"/>
  <c r="AX28" i="13"/>
  <c r="O28" i="13"/>
  <c r="AA28" i="13"/>
  <c r="AY28" i="13"/>
  <c r="AB28" i="13"/>
  <c r="Q28" i="13"/>
  <c r="AC28" i="13"/>
  <c r="AO28" i="13"/>
  <c r="BA28" i="13"/>
  <c r="AW28" i="13"/>
  <c r="AM28" i="13"/>
  <c r="P28" i="13"/>
  <c r="R28" i="13"/>
  <c r="AD28" i="13"/>
  <c r="AP28" i="13"/>
  <c r="BB28" i="13"/>
  <c r="S28" i="13"/>
  <c r="BC28" i="13"/>
  <c r="BD28" i="13"/>
  <c r="V28" i="13"/>
  <c r="AH28" i="13"/>
  <c r="AT28" i="13"/>
  <c r="BF28" i="13"/>
  <c r="K28" i="13"/>
  <c r="W28" i="13"/>
  <c r="AI28" i="13"/>
  <c r="AU28" i="13"/>
  <c r="BG28" i="13"/>
  <c r="L28" i="13"/>
  <c r="X28" i="13"/>
  <c r="AJ28" i="13"/>
  <c r="AV28" i="13"/>
  <c r="AG21" i="99" l="1"/>
  <c r="AG22" i="99"/>
  <c r="AG20" i="99"/>
  <c r="AG23" i="99" s="1"/>
  <c r="AI32" i="13"/>
  <c r="AH13" i="99"/>
  <c r="AH13" i="96"/>
  <c r="AH13" i="97"/>
  <c r="AH13" i="95"/>
  <c r="AF23" i="99"/>
  <c r="AE23" i="96"/>
  <c r="AF20" i="96"/>
  <c r="AG11" i="96"/>
  <c r="AG12" i="96"/>
  <c r="AF21" i="96"/>
  <c r="AF22" i="96"/>
  <c r="AE23" i="97"/>
  <c r="AF20" i="97"/>
  <c r="AG11" i="97"/>
  <c r="AG12" i="97"/>
  <c r="AF21" i="97"/>
  <c r="AF22" i="97"/>
  <c r="AD23" i="95"/>
  <c r="AF11" i="95"/>
  <c r="AF12" i="95"/>
  <c r="N115" i="18"/>
  <c r="Y115" i="18"/>
  <c r="P115" i="18"/>
  <c r="AD115" i="18"/>
  <c r="S115" i="18"/>
  <c r="K115" i="18"/>
  <c r="AC115" i="18"/>
  <c r="M115" i="18"/>
  <c r="U115" i="18"/>
  <c r="Z115" i="18"/>
  <c r="AG115" i="18"/>
  <c r="AL115" i="18"/>
  <c r="AK115" i="18"/>
  <c r="X115" i="18"/>
  <c r="AF115" i="18"/>
  <c r="AE115" i="18"/>
  <c r="T115" i="18"/>
  <c r="AM115" i="18"/>
  <c r="R115" i="18"/>
  <c r="L115" i="18"/>
  <c r="AH115" i="18"/>
  <c r="AB115" i="18"/>
  <c r="AI115" i="18"/>
  <c r="W115" i="18"/>
  <c r="AJ115" i="18"/>
  <c r="J115" i="18"/>
  <c r="Q115" i="18"/>
  <c r="AA115" i="18"/>
  <c r="O115" i="18"/>
  <c r="V115" i="18"/>
  <c r="AK113" i="18"/>
  <c r="AM113" i="18"/>
  <c r="AL113" i="18"/>
  <c r="AE113" i="18"/>
  <c r="Q113" i="18"/>
  <c r="U113" i="18"/>
  <c r="AG113" i="18"/>
  <c r="O113" i="18"/>
  <c r="V113" i="18"/>
  <c r="L113" i="18"/>
  <c r="R113" i="18"/>
  <c r="S113" i="18"/>
  <c r="AH113" i="18"/>
  <c r="X113" i="18"/>
  <c r="T113" i="18"/>
  <c r="J113" i="18"/>
  <c r="K113" i="18"/>
  <c r="W113" i="18"/>
  <c r="M113" i="18"/>
  <c r="AJ113" i="18"/>
  <c r="AC113" i="18"/>
  <c r="Y113" i="18"/>
  <c r="P113" i="18"/>
  <c r="AA113" i="18"/>
  <c r="N113" i="18"/>
  <c r="AF113" i="18"/>
  <c r="AI113" i="18"/>
  <c r="Z113" i="18"/>
  <c r="AB113" i="18"/>
  <c r="AD113" i="18"/>
  <c r="AF114" i="18"/>
  <c r="T114" i="18"/>
  <c r="P114" i="18"/>
  <c r="AJ114" i="18"/>
  <c r="Q114" i="18"/>
  <c r="AM114" i="18"/>
  <c r="AD114" i="18"/>
  <c r="S114" i="18"/>
  <c r="W114" i="18"/>
  <c r="L114" i="18"/>
  <c r="N114" i="18"/>
  <c r="O114" i="18"/>
  <c r="AG114" i="18"/>
  <c r="Z114" i="18"/>
  <c r="K114" i="18"/>
  <c r="AE114" i="18"/>
  <c r="AC114" i="18"/>
  <c r="AK114" i="18"/>
  <c r="AI114" i="18"/>
  <c r="AA114" i="18"/>
  <c r="AB114" i="18"/>
  <c r="R114" i="18"/>
  <c r="J114" i="18"/>
  <c r="M114" i="18"/>
  <c r="V114" i="18"/>
  <c r="X114" i="18"/>
  <c r="AH114" i="18"/>
  <c r="U114" i="18"/>
  <c r="AL114" i="18"/>
  <c r="Y114" i="18"/>
  <c r="AF116" i="18"/>
  <c r="AK116" i="18"/>
  <c r="O116" i="18"/>
  <c r="AJ116" i="18"/>
  <c r="U116" i="18"/>
  <c r="J116" i="18"/>
  <c r="AL116" i="18"/>
  <c r="AE116" i="18"/>
  <c r="AD116" i="18"/>
  <c r="M116" i="18"/>
  <c r="R116" i="18"/>
  <c r="AM116" i="18"/>
  <c r="V116" i="18"/>
  <c r="P116" i="18"/>
  <c r="AI116" i="18"/>
  <c r="AG116" i="18"/>
  <c r="Q116" i="18"/>
  <c r="AA116" i="18"/>
  <c r="K116" i="18"/>
  <c r="AB116" i="18"/>
  <c r="W116" i="18"/>
  <c r="AH116" i="18"/>
  <c r="T116" i="18"/>
  <c r="L116" i="18"/>
  <c r="S116" i="18"/>
  <c r="Y116" i="18"/>
  <c r="N116" i="18"/>
  <c r="AC116" i="18"/>
  <c r="X116" i="18"/>
  <c r="Z116" i="18"/>
  <c r="M121" i="18"/>
  <c r="AG121" i="18"/>
  <c r="L121" i="18"/>
  <c r="AF121" i="18"/>
  <c r="K121" i="18"/>
  <c r="AM121" i="18"/>
  <c r="Y121" i="18"/>
  <c r="P121" i="18"/>
  <c r="Z121" i="18"/>
  <c r="S121" i="18"/>
  <c r="O121" i="18"/>
  <c r="AE121" i="18"/>
  <c r="AK121" i="18"/>
  <c r="J121" i="18"/>
  <c r="X121" i="18"/>
  <c r="Q121" i="18"/>
  <c r="AJ121" i="18"/>
  <c r="AI121" i="18"/>
  <c r="V121" i="18"/>
  <c r="R121" i="18"/>
  <c r="AL121" i="18"/>
  <c r="U121" i="18"/>
  <c r="AD121" i="18"/>
  <c r="AH121" i="18"/>
  <c r="AA121" i="18"/>
  <c r="AB121" i="18"/>
  <c r="AC121" i="18"/>
  <c r="N121" i="18"/>
  <c r="T121" i="18"/>
  <c r="W121" i="18"/>
  <c r="O117" i="18"/>
  <c r="AI117" i="18"/>
  <c r="X117" i="18"/>
  <c r="AC117" i="18"/>
  <c r="M117" i="18"/>
  <c r="R117" i="18"/>
  <c r="AK117" i="18"/>
  <c r="V117" i="18"/>
  <c r="Y117" i="18"/>
  <c r="AA117" i="18"/>
  <c r="AH117" i="18"/>
  <c r="P117" i="18"/>
  <c r="AL117" i="18"/>
  <c r="L117" i="18"/>
  <c r="J117" i="18"/>
  <c r="U117" i="18"/>
  <c r="K117" i="18"/>
  <c r="Q117" i="18"/>
  <c r="N117" i="18"/>
  <c r="AJ117" i="18"/>
  <c r="AM117" i="18"/>
  <c r="W117" i="18"/>
  <c r="Z117" i="18"/>
  <c r="AG117" i="18"/>
  <c r="AD117" i="18"/>
  <c r="T117" i="18"/>
  <c r="S117" i="18"/>
  <c r="AE117" i="18"/>
  <c r="AF117" i="18"/>
  <c r="AB117" i="18"/>
  <c r="AF118" i="18"/>
  <c r="U118" i="18"/>
  <c r="K118" i="18"/>
  <c r="AM118" i="18"/>
  <c r="AI118" i="18"/>
  <c r="Y118" i="18"/>
  <c r="AL118" i="18"/>
  <c r="P118" i="18"/>
  <c r="T118" i="18"/>
  <c r="Q118" i="18"/>
  <c r="AG118" i="18"/>
  <c r="J118" i="18"/>
  <c r="AD118" i="18"/>
  <c r="AH118" i="18"/>
  <c r="O118" i="18"/>
  <c r="AK118" i="18"/>
  <c r="W118" i="18"/>
  <c r="AB118" i="18"/>
  <c r="S118" i="18"/>
  <c r="AC118" i="18"/>
  <c r="X118" i="18"/>
  <c r="L118" i="18"/>
  <c r="V118" i="18"/>
  <c r="AE118" i="18"/>
  <c r="AA118" i="18"/>
  <c r="N118" i="18"/>
  <c r="AJ118" i="18"/>
  <c r="Z118" i="18"/>
  <c r="M118" i="18"/>
  <c r="R118" i="18"/>
  <c r="AH111" i="18"/>
  <c r="P111" i="18"/>
  <c r="AA111" i="18"/>
  <c r="V111" i="18"/>
  <c r="AM111" i="18"/>
  <c r="T111" i="18"/>
  <c r="U111" i="18"/>
  <c r="L111" i="18"/>
  <c r="W111" i="18"/>
  <c r="AI111" i="18"/>
  <c r="AC111" i="18"/>
  <c r="AG111" i="18"/>
  <c r="AL111" i="18"/>
  <c r="K111" i="18"/>
  <c r="AJ111" i="18"/>
  <c r="AB111" i="18"/>
  <c r="R111" i="18"/>
  <c r="AD111" i="18"/>
  <c r="AE111" i="18"/>
  <c r="M111" i="18"/>
  <c r="Z111" i="18"/>
  <c r="AF111" i="18"/>
  <c r="X111" i="18"/>
  <c r="O111" i="18"/>
  <c r="Y111" i="18"/>
  <c r="S111" i="18"/>
  <c r="Q111" i="18"/>
  <c r="AK111" i="18"/>
  <c r="N111" i="18"/>
  <c r="J111" i="18"/>
  <c r="O120" i="18"/>
  <c r="L120" i="18"/>
  <c r="AI120" i="18"/>
  <c r="T120" i="18"/>
  <c r="AK120" i="18"/>
  <c r="Y120" i="18"/>
  <c r="AC120" i="18"/>
  <c r="X120" i="18"/>
  <c r="N120" i="18"/>
  <c r="AD120" i="18"/>
  <c r="V120" i="18"/>
  <c r="AL120" i="18"/>
  <c r="AA120" i="18"/>
  <c r="K120" i="18"/>
  <c r="S120" i="18"/>
  <c r="M120" i="18"/>
  <c r="AJ120" i="18"/>
  <c r="AB120" i="18"/>
  <c r="Z120" i="18"/>
  <c r="W120" i="18"/>
  <c r="AH120" i="18"/>
  <c r="AM120" i="18"/>
  <c r="J120" i="18"/>
  <c r="AF120" i="18"/>
  <c r="R120" i="18"/>
  <c r="U120" i="18"/>
  <c r="P120" i="18"/>
  <c r="Q120" i="18"/>
  <c r="AG120" i="18"/>
  <c r="AE120" i="18"/>
  <c r="AG119" i="18"/>
  <c r="AD119" i="18"/>
  <c r="L119" i="18"/>
  <c r="AI119" i="18"/>
  <c r="AM119" i="18"/>
  <c r="N119" i="18"/>
  <c r="J119" i="18"/>
  <c r="AK119" i="18"/>
  <c r="Q119" i="18"/>
  <c r="AJ119" i="18"/>
  <c r="X119" i="18"/>
  <c r="Z119" i="18"/>
  <c r="T119" i="18"/>
  <c r="Y119" i="18"/>
  <c r="W119" i="18"/>
  <c r="AL119" i="18"/>
  <c r="S119" i="18"/>
  <c r="AH119" i="18"/>
  <c r="V119" i="18"/>
  <c r="AC119" i="18"/>
  <c r="AF119" i="18"/>
  <c r="AB119" i="18"/>
  <c r="O119" i="18"/>
  <c r="K119" i="18"/>
  <c r="M119" i="18"/>
  <c r="P119" i="18"/>
  <c r="R119" i="18"/>
  <c r="AA119" i="18"/>
  <c r="AE119" i="18"/>
  <c r="U119" i="18"/>
  <c r="AE27" i="13"/>
  <c r="AG27" i="13"/>
  <c r="BD29" i="13"/>
  <c r="BD31" i="13" s="1"/>
  <c r="AT29" i="13"/>
  <c r="AT31" i="13" s="1"/>
  <c r="AW29" i="13"/>
  <c r="AW31" i="13" s="1"/>
  <c r="AK29" i="13"/>
  <c r="AK31" i="13" s="1"/>
  <c r="BE27" i="13"/>
  <c r="X29" i="13"/>
  <c r="X31" i="13" s="1"/>
  <c r="AH29" i="13"/>
  <c r="AH31" i="13" s="1"/>
  <c r="BA29" i="13"/>
  <c r="BA31" i="13" s="1"/>
  <c r="M29" i="13"/>
  <c r="M31" i="13" s="1"/>
  <c r="AV29" i="13"/>
  <c r="AV31" i="13" s="1"/>
  <c r="V29" i="13"/>
  <c r="V31" i="13" s="1"/>
  <c r="AO29" i="13"/>
  <c r="AO31" i="13" s="1"/>
  <c r="AZ29" i="13"/>
  <c r="AZ31" i="13" s="1"/>
  <c r="AR27" i="13"/>
  <c r="AC29" i="13"/>
  <c r="AC31" i="13" s="1"/>
  <c r="AN29" i="13"/>
  <c r="AN31" i="13" s="1"/>
  <c r="BC29" i="13"/>
  <c r="BC31" i="13" s="1"/>
  <c r="Q29" i="13"/>
  <c r="Q31" i="13" s="1"/>
  <c r="AL29" i="13"/>
  <c r="AL31" i="13" s="1"/>
  <c r="AQ27" i="13"/>
  <c r="AB29" i="13"/>
  <c r="AB31" i="13" s="1"/>
  <c r="Y29" i="13"/>
  <c r="Y31" i="13" s="1"/>
  <c r="BG29" i="13"/>
  <c r="BG31" i="13" s="1"/>
  <c r="BB29" i="13"/>
  <c r="BB31" i="13" s="1"/>
  <c r="AY29" i="13"/>
  <c r="AY31" i="13" s="1"/>
  <c r="AS27" i="13"/>
  <c r="T27" i="13"/>
  <c r="AP29" i="13"/>
  <c r="AP31" i="13" s="1"/>
  <c r="AA29" i="13"/>
  <c r="AA31" i="13" s="1"/>
  <c r="L29" i="13"/>
  <c r="L31" i="13" s="1"/>
  <c r="AI29" i="13"/>
  <c r="AI31" i="13" s="1"/>
  <c r="AD29" i="13"/>
  <c r="AD31" i="13" s="1"/>
  <c r="O29" i="13"/>
  <c r="O31" i="13" s="1"/>
  <c r="U27" i="13"/>
  <c r="AF27" i="13"/>
  <c r="W29" i="13"/>
  <c r="W31" i="13" s="1"/>
  <c r="AX29" i="13"/>
  <c r="AX31" i="13" s="1"/>
  <c r="S29" i="13"/>
  <c r="S31" i="13" s="1"/>
  <c r="K29" i="13"/>
  <c r="K31" i="13" s="1"/>
  <c r="P29" i="13"/>
  <c r="P31" i="13" s="1"/>
  <c r="Z29" i="13"/>
  <c r="Z31" i="13" s="1"/>
  <c r="AJ29" i="13"/>
  <c r="AJ31" i="13" s="1"/>
  <c r="AU29" i="13"/>
  <c r="AU31" i="13" s="1"/>
  <c r="R29" i="13"/>
  <c r="R31" i="13" s="1"/>
  <c r="BF29" i="13"/>
  <c r="BF31" i="13" s="1"/>
  <c r="AM29" i="13"/>
  <c r="AM31" i="13" s="1"/>
  <c r="N29" i="13"/>
  <c r="N31" i="13" s="1"/>
  <c r="AJ32" i="13" l="1"/>
  <c r="AI13" i="99"/>
  <c r="AI13" i="97"/>
  <c r="AI13" i="96"/>
  <c r="AI13" i="95"/>
  <c r="AH21" i="99"/>
  <c r="AH22" i="99"/>
  <c r="AH20" i="99"/>
  <c r="AF23" i="97"/>
  <c r="AG21" i="97"/>
  <c r="AG20" i="97"/>
  <c r="AG22" i="97"/>
  <c r="AH11" i="97"/>
  <c r="AH12" i="97"/>
  <c r="AG20" i="96"/>
  <c r="AG22" i="96"/>
  <c r="AH11" i="96"/>
  <c r="AH12" i="96"/>
  <c r="AG21" i="96"/>
  <c r="AF23" i="96"/>
  <c r="AG11" i="95"/>
  <c r="AG12" i="95"/>
  <c r="AE23" i="95"/>
  <c r="AK122" i="18"/>
  <c r="T122" i="18"/>
  <c r="AB122" i="18"/>
  <c r="V122" i="18"/>
  <c r="J122" i="18"/>
  <c r="AD122" i="18"/>
  <c r="N122" i="18"/>
  <c r="R122" i="18"/>
  <c r="AM122" i="18"/>
  <c r="Q122" i="18"/>
  <c r="AJ122" i="18"/>
  <c r="AA122" i="18"/>
  <c r="S122" i="18"/>
  <c r="K122" i="18"/>
  <c r="P122" i="18"/>
  <c r="Y122" i="18"/>
  <c r="AL122" i="18"/>
  <c r="AH122" i="18"/>
  <c r="O122" i="18"/>
  <c r="AG122" i="18"/>
  <c r="X122" i="18"/>
  <c r="AC122" i="18"/>
  <c r="AF122" i="18"/>
  <c r="AI122" i="18"/>
  <c r="Z122" i="18"/>
  <c r="W122" i="18"/>
  <c r="M122" i="18"/>
  <c r="L122" i="18"/>
  <c r="AE122" i="18"/>
  <c r="U122" i="18"/>
  <c r="AK106" i="18"/>
  <c r="J106" i="18"/>
  <c r="AD106" i="18"/>
  <c r="T106" i="18"/>
  <c r="V106" i="18"/>
  <c r="N106" i="18"/>
  <c r="R106" i="18"/>
  <c r="AM106" i="18"/>
  <c r="S106" i="18"/>
  <c r="K106" i="18"/>
  <c r="P106" i="18"/>
  <c r="Q106" i="18"/>
  <c r="Y106" i="18"/>
  <c r="AL106" i="18"/>
  <c r="AH106" i="18"/>
  <c r="AB106" i="18"/>
  <c r="AA106" i="18"/>
  <c r="O106" i="18"/>
  <c r="AG106" i="18"/>
  <c r="X106" i="18"/>
  <c r="AC106" i="18"/>
  <c r="AF106" i="18"/>
  <c r="AI106" i="18"/>
  <c r="Z106" i="18"/>
  <c r="W106" i="18"/>
  <c r="M106" i="18"/>
  <c r="L106" i="18"/>
  <c r="AJ106" i="18"/>
  <c r="AE106" i="18"/>
  <c r="U106" i="18"/>
  <c r="M27" i="13"/>
  <c r="BC27" i="13"/>
  <c r="BA27" i="13"/>
  <c r="AN27" i="13"/>
  <c r="AD27" i="13"/>
  <c r="AC27" i="13"/>
  <c r="AB27" i="13"/>
  <c r="AO27" i="13"/>
  <c r="AP27" i="13"/>
  <c r="AL27" i="13"/>
  <c r="BD27" i="13"/>
  <c r="K27" i="13"/>
  <c r="BF27" i="13"/>
  <c r="AY27" i="13"/>
  <c r="R27" i="13"/>
  <c r="S27" i="13"/>
  <c r="AI27" i="13"/>
  <c r="BB27" i="13"/>
  <c r="V27" i="13"/>
  <c r="X27" i="13"/>
  <c r="AU27" i="13"/>
  <c r="AX27" i="13"/>
  <c r="L27" i="13"/>
  <c r="BG27" i="13"/>
  <c r="AV27" i="13"/>
  <c r="AJ27" i="13"/>
  <c r="W27" i="13"/>
  <c r="AA27" i="13"/>
  <c r="Y27" i="13"/>
  <c r="AK27" i="13"/>
  <c r="Z27" i="13"/>
  <c r="AW27" i="13"/>
  <c r="N27" i="13"/>
  <c r="AM27" i="13"/>
  <c r="P27" i="13"/>
  <c r="O27" i="13"/>
  <c r="AZ27" i="13"/>
  <c r="AT27" i="13"/>
  <c r="Q27" i="13"/>
  <c r="AH27" i="13"/>
  <c r="AH23" i="99" l="1"/>
  <c r="AI21" i="99"/>
  <c r="AI20" i="99"/>
  <c r="AI22" i="99"/>
  <c r="AK32" i="13"/>
  <c r="AJ13" i="99"/>
  <c r="AJ13" i="96"/>
  <c r="AJ13" i="97"/>
  <c r="AJ13" i="95"/>
  <c r="AF23" i="95"/>
  <c r="AH20" i="96"/>
  <c r="AH22" i="96"/>
  <c r="AI11" i="96"/>
  <c r="AH21" i="96"/>
  <c r="AI12" i="96"/>
  <c r="AG23" i="96"/>
  <c r="AH21" i="97"/>
  <c r="AH20" i="97"/>
  <c r="AH22" i="97"/>
  <c r="AI11" i="97"/>
  <c r="AI12" i="97"/>
  <c r="AG23" i="97"/>
  <c r="AH11" i="95"/>
  <c r="AH12" i="95"/>
  <c r="J9" i="18"/>
  <c r="K9" i="18"/>
  <c r="K12" i="18" s="1"/>
  <c r="L9" i="18"/>
  <c r="L13" i="18" s="1"/>
  <c r="M9" i="18"/>
  <c r="N9" i="18"/>
  <c r="O9" i="18"/>
  <c r="P9" i="18"/>
  <c r="Q9" i="18"/>
  <c r="R9" i="18"/>
  <c r="S9" i="18"/>
  <c r="T9" i="18"/>
  <c r="U9" i="18"/>
  <c r="V9" i="18"/>
  <c r="W9" i="18"/>
  <c r="X9" i="18"/>
  <c r="Y9" i="18"/>
  <c r="Z9" i="18"/>
  <c r="AA9" i="18"/>
  <c r="AB9" i="18"/>
  <c r="AC9" i="18"/>
  <c r="AD9" i="18"/>
  <c r="AE9" i="18"/>
  <c r="AF9" i="18"/>
  <c r="AG9" i="18"/>
  <c r="AH9" i="18"/>
  <c r="AI9" i="18"/>
  <c r="AJ9" i="18"/>
  <c r="AK9" i="18"/>
  <c r="AL9" i="18"/>
  <c r="AM9" i="18"/>
  <c r="AN9" i="18"/>
  <c r="AO9" i="18"/>
  <c r="AP9" i="18"/>
  <c r="AQ9" i="18"/>
  <c r="AR9" i="18"/>
  <c r="AS9" i="18"/>
  <c r="AT9" i="18"/>
  <c r="AU9" i="18"/>
  <c r="AV9" i="18"/>
  <c r="AW9" i="18"/>
  <c r="AX9" i="18"/>
  <c r="AY9" i="18"/>
  <c r="AZ9" i="18"/>
  <c r="BA9" i="18"/>
  <c r="BB9" i="18"/>
  <c r="BC9" i="18"/>
  <c r="BD9" i="18"/>
  <c r="BE9" i="18"/>
  <c r="BF9" i="18"/>
  <c r="BG9" i="18"/>
  <c r="AL32" i="13" l="1"/>
  <c r="AK13" i="99"/>
  <c r="AK13" i="96"/>
  <c r="AK13" i="97"/>
  <c r="AK13" i="95"/>
  <c r="AI23" i="99"/>
  <c r="AJ20" i="99"/>
  <c r="AJ22" i="99"/>
  <c r="AJ21" i="99"/>
  <c r="AH23" i="97"/>
  <c r="AI22" i="96"/>
  <c r="AJ11" i="96"/>
  <c r="AI20" i="96"/>
  <c r="AJ12" i="96"/>
  <c r="AI21" i="96"/>
  <c r="AI20" i="97"/>
  <c r="AI22" i="97"/>
  <c r="AJ11" i="97"/>
  <c r="AI21" i="97"/>
  <c r="AJ12" i="97"/>
  <c r="AH23" i="96"/>
  <c r="AG23" i="95"/>
  <c r="AI11" i="95"/>
  <c r="AI12" i="95"/>
  <c r="J13" i="18"/>
  <c r="J12" i="18"/>
  <c r="BE7" i="18"/>
  <c r="U13" i="18"/>
  <c r="U7" i="18"/>
  <c r="AF13" i="18"/>
  <c r="AF7" i="18"/>
  <c r="T13" i="18"/>
  <c r="T7" i="18"/>
  <c r="S13" i="18"/>
  <c r="S7" i="18"/>
  <c r="BB7" i="18"/>
  <c r="R13" i="18"/>
  <c r="R7" i="18"/>
  <c r="BC7" i="18"/>
  <c r="AC13" i="18"/>
  <c r="AC7" i="18"/>
  <c r="Q13" i="18"/>
  <c r="Q7" i="18"/>
  <c r="BD7" i="18"/>
  <c r="AE13" i="18"/>
  <c r="AE7" i="18"/>
  <c r="AZ7" i="18"/>
  <c r="AB13" i="18"/>
  <c r="AB7" i="18"/>
  <c r="P13" i="18"/>
  <c r="P7" i="18"/>
  <c r="AR7" i="18"/>
  <c r="AD13" i="18"/>
  <c r="AD7" i="18"/>
  <c r="O13" i="18"/>
  <c r="O7" i="18"/>
  <c r="AS7" i="18"/>
  <c r="AQ7" i="18"/>
  <c r="Z13" i="18"/>
  <c r="Z7" i="18"/>
  <c r="N13" i="18"/>
  <c r="N7" i="18"/>
  <c r="BA7" i="18"/>
  <c r="AA13" i="18"/>
  <c r="AA7" i="18"/>
  <c r="AL13" i="18"/>
  <c r="AL7" i="18"/>
  <c r="AW7" i="18"/>
  <c r="Y13" i="18"/>
  <c r="Y7" i="18"/>
  <c r="M13" i="18"/>
  <c r="M7" i="18"/>
  <c r="AO7" i="18"/>
  <c r="AY7" i="18"/>
  <c r="AV7" i="18"/>
  <c r="AJ13" i="18"/>
  <c r="AJ7" i="18"/>
  <c r="X13" i="18"/>
  <c r="X7" i="18"/>
  <c r="L7" i="18"/>
  <c r="AN7" i="18"/>
  <c r="AM7" i="18"/>
  <c r="AX7" i="18"/>
  <c r="AK13" i="18"/>
  <c r="AK7" i="18"/>
  <c r="AU7" i="18"/>
  <c r="W13" i="18"/>
  <c r="W7" i="18"/>
  <c r="K13" i="18"/>
  <c r="K7" i="18"/>
  <c r="AG13" i="18"/>
  <c r="AG7" i="18"/>
  <c r="AP7" i="18"/>
  <c r="BG7" i="18"/>
  <c r="AI13" i="18"/>
  <c r="AI7" i="18"/>
  <c r="BF7" i="18"/>
  <c r="AT7" i="18"/>
  <c r="AH13" i="18"/>
  <c r="AH7" i="18"/>
  <c r="V13" i="18"/>
  <c r="V7" i="18"/>
  <c r="J7" i="18"/>
  <c r="F10" i="21"/>
  <c r="F11" i="21"/>
  <c r="F12" i="21"/>
  <c r="AJ23" i="99" l="1"/>
  <c r="AK20" i="99"/>
  <c r="AK22" i="99"/>
  <c r="AK21" i="99"/>
  <c r="AM32" i="13"/>
  <c r="AL13" i="99"/>
  <c r="AL13" i="96"/>
  <c r="AL13" i="97"/>
  <c r="AL13" i="95"/>
  <c r="AI23" i="97"/>
  <c r="AJ20" i="97"/>
  <c r="AJ22" i="97"/>
  <c r="AK11" i="97"/>
  <c r="AJ21" i="97"/>
  <c r="AK12" i="97"/>
  <c r="AI23" i="96"/>
  <c r="AJ22" i="96"/>
  <c r="AK11" i="96"/>
  <c r="AJ21" i="96"/>
  <c r="AJ20" i="96"/>
  <c r="AK12" i="96"/>
  <c r="AJ12" i="95"/>
  <c r="AJ11" i="95"/>
  <c r="AH23" i="95"/>
  <c r="J20" i="18"/>
  <c r="J21" i="18"/>
  <c r="J22" i="18"/>
  <c r="AT8" i="18"/>
  <c r="AT6" i="18" s="1"/>
  <c r="AY8" i="18"/>
  <c r="AY6" i="18" s="1"/>
  <c r="AQ8" i="18"/>
  <c r="AQ6" i="18" s="1"/>
  <c r="AP8" i="18"/>
  <c r="AP6" i="18" s="1"/>
  <c r="BA8" i="18"/>
  <c r="BA6" i="18" s="1"/>
  <c r="AZ8" i="18"/>
  <c r="AZ6" i="18" s="1"/>
  <c r="AW8" i="18"/>
  <c r="AW6" i="18" s="1"/>
  <c r="AS8" i="18"/>
  <c r="AS6" i="18" s="1"/>
  <c r="BC8" i="18"/>
  <c r="BC6" i="18" s="1"/>
  <c r="BB8" i="18"/>
  <c r="BB6" i="18" s="1"/>
  <c r="AO8" i="18"/>
  <c r="AO6" i="18" s="1"/>
  <c r="BD8" i="18"/>
  <c r="BD6" i="18" s="1"/>
  <c r="AU8" i="18"/>
  <c r="AU6" i="18" s="1"/>
  <c r="AN8" i="18"/>
  <c r="AN6" i="18" s="1"/>
  <c r="AV8" i="18"/>
  <c r="AV6" i="18" s="1"/>
  <c r="BE8" i="18"/>
  <c r="BE6" i="18" s="1"/>
  <c r="BF8" i="18"/>
  <c r="BF6" i="18" s="1"/>
  <c r="BG8" i="18"/>
  <c r="BG6" i="18" s="1"/>
  <c r="AR8" i="18"/>
  <c r="AR6" i="18" s="1"/>
  <c r="AX8" i="18"/>
  <c r="AX6" i="18" s="1"/>
  <c r="W8" i="18"/>
  <c r="X8" i="18"/>
  <c r="AF8" i="18"/>
  <c r="AM8" i="18"/>
  <c r="AC8" i="18"/>
  <c r="N8" i="18"/>
  <c r="AJ8" i="18"/>
  <c r="AL8" i="18"/>
  <c r="P8" i="18"/>
  <c r="S8" i="18"/>
  <c r="U8" i="18"/>
  <c r="AI8" i="18"/>
  <c r="M8" i="18"/>
  <c r="O8" i="18"/>
  <c r="AE8" i="18"/>
  <c r="AK8" i="18"/>
  <c r="AH8" i="18"/>
  <c r="K8" i="18"/>
  <c r="Z8" i="18"/>
  <c r="AG8" i="18"/>
  <c r="AA8" i="18"/>
  <c r="AB8" i="18"/>
  <c r="T8" i="18"/>
  <c r="V8" i="18"/>
  <c r="Y8" i="18"/>
  <c r="AD8" i="18"/>
  <c r="R8" i="18"/>
  <c r="L8" i="18"/>
  <c r="J8" i="18"/>
  <c r="Q8" i="18"/>
  <c r="B9" i="18"/>
  <c r="AN32" i="13" l="1"/>
  <c r="AM13" i="99"/>
  <c r="AM13" i="97"/>
  <c r="AM13" i="96"/>
  <c r="AM13" i="95"/>
  <c r="AM13" i="18"/>
  <c r="AL22" i="99"/>
  <c r="AL21" i="99"/>
  <c r="AL20" i="99"/>
  <c r="AK23" i="99"/>
  <c r="AI23" i="95"/>
  <c r="AK22" i="96"/>
  <c r="AK21" i="96"/>
  <c r="AK20" i="96"/>
  <c r="AL11" i="96"/>
  <c r="AL12" i="96"/>
  <c r="AK20" i="97"/>
  <c r="AK22" i="97"/>
  <c r="AL11" i="97"/>
  <c r="AK21" i="97"/>
  <c r="AL12" i="97"/>
  <c r="AJ23" i="96"/>
  <c r="AJ23" i="97"/>
  <c r="AK11" i="95"/>
  <c r="AK12" i="95"/>
  <c r="K11" i="18"/>
  <c r="L11" i="18" s="1"/>
  <c r="J23" i="18"/>
  <c r="AN28" i="18"/>
  <c r="AN27" i="18"/>
  <c r="AN26" i="18"/>
  <c r="AY26" i="18"/>
  <c r="AY27" i="18"/>
  <c r="AY28" i="18"/>
  <c r="AU26" i="18"/>
  <c r="AU28" i="18"/>
  <c r="AU27" i="18"/>
  <c r="AT26" i="18"/>
  <c r="AT28" i="18"/>
  <c r="AT27" i="18"/>
  <c r="AV28" i="18"/>
  <c r="AV27" i="18"/>
  <c r="AV26" i="18"/>
  <c r="BD26" i="18"/>
  <c r="BD28" i="18"/>
  <c r="BD27" i="18"/>
  <c r="AO28" i="18"/>
  <c r="AO26" i="18"/>
  <c r="AO27" i="18"/>
  <c r="AQ28" i="18"/>
  <c r="AQ26" i="18"/>
  <c r="AQ27" i="18"/>
  <c r="BB26" i="18"/>
  <c r="BB28" i="18"/>
  <c r="BB27" i="18"/>
  <c r="BC28" i="18"/>
  <c r="BC26" i="18"/>
  <c r="BC27" i="18"/>
  <c r="AX27" i="18"/>
  <c r="AX26" i="18"/>
  <c r="AX28" i="18"/>
  <c r="AS26" i="18"/>
  <c r="AS28" i="18"/>
  <c r="AS27" i="18"/>
  <c r="AR26" i="18"/>
  <c r="AR28" i="18"/>
  <c r="AR27" i="18"/>
  <c r="AW26" i="18"/>
  <c r="AW27" i="18"/>
  <c r="AW28" i="18"/>
  <c r="BG28" i="18"/>
  <c r="BG26" i="18"/>
  <c r="BG27" i="18"/>
  <c r="AZ26" i="18"/>
  <c r="AZ28" i="18"/>
  <c r="AZ27" i="18"/>
  <c r="BF26" i="18"/>
  <c r="BF28" i="18"/>
  <c r="BF27" i="18"/>
  <c r="BA28" i="18"/>
  <c r="BA26" i="18"/>
  <c r="BA27" i="18"/>
  <c r="BE27" i="18"/>
  <c r="BE26" i="18"/>
  <c r="BE28" i="18"/>
  <c r="AP28" i="18"/>
  <c r="AP27" i="18"/>
  <c r="AP26" i="18"/>
  <c r="AA6" i="18"/>
  <c r="X6" i="18"/>
  <c r="AE6" i="18"/>
  <c r="P6" i="18"/>
  <c r="AH6" i="18"/>
  <c r="L6" i="18"/>
  <c r="AD6" i="18"/>
  <c r="AK6" i="18"/>
  <c r="O6" i="18"/>
  <c r="AL6" i="18"/>
  <c r="S6" i="18"/>
  <c r="AG6" i="18"/>
  <c r="Q6" i="18"/>
  <c r="AI6" i="18"/>
  <c r="M6" i="18"/>
  <c r="U6" i="18"/>
  <c r="N6" i="18"/>
  <c r="V6" i="18"/>
  <c r="J6" i="18"/>
  <c r="Y6" i="18"/>
  <c r="Z6" i="18"/>
  <c r="AJ6" i="18"/>
  <c r="AC6" i="18"/>
  <c r="AF6" i="18"/>
  <c r="W6" i="18"/>
  <c r="K6" i="18"/>
  <c r="R6" i="18"/>
  <c r="T6" i="18"/>
  <c r="AM6" i="18"/>
  <c r="AB6" i="18"/>
  <c r="AL23" i="99" l="1"/>
  <c r="AK23" i="96"/>
  <c r="AM22" i="99"/>
  <c r="AM21" i="99"/>
  <c r="AM20" i="99"/>
  <c r="AO32" i="13"/>
  <c r="AN13" i="99"/>
  <c r="AN13" i="96"/>
  <c r="AN13" i="97"/>
  <c r="AN13" i="95"/>
  <c r="AN13" i="18"/>
  <c r="AL22" i="97"/>
  <c r="AM11" i="97"/>
  <c r="AL21" i="97"/>
  <c r="AL20" i="97"/>
  <c r="AM12" i="97"/>
  <c r="AK23" i="97"/>
  <c r="AL21" i="96"/>
  <c r="AL20" i="96"/>
  <c r="AL22" i="96"/>
  <c r="AM11" i="96"/>
  <c r="AM12" i="96"/>
  <c r="AL11" i="95"/>
  <c r="AL12" i="95"/>
  <c r="AJ23" i="95"/>
  <c r="M11" i="18"/>
  <c r="M12" i="18"/>
  <c r="AC27" i="18"/>
  <c r="AC26" i="18"/>
  <c r="AC28" i="18"/>
  <c r="S26" i="18"/>
  <c r="S27" i="18"/>
  <c r="S28" i="18"/>
  <c r="AJ26" i="18"/>
  <c r="AJ27" i="18"/>
  <c r="AJ28" i="18"/>
  <c r="AL27" i="18"/>
  <c r="AL26" i="18"/>
  <c r="AL28" i="18"/>
  <c r="O26" i="18"/>
  <c r="O27" i="18"/>
  <c r="O28" i="18"/>
  <c r="AF26" i="18"/>
  <c r="AF27" i="18"/>
  <c r="AF28" i="18"/>
  <c r="Z27" i="18"/>
  <c r="Z26" i="18"/>
  <c r="Z28" i="18"/>
  <c r="Y26" i="18"/>
  <c r="Y27" i="18"/>
  <c r="Y28" i="18"/>
  <c r="AK26" i="18"/>
  <c r="AK27" i="18"/>
  <c r="AK28" i="18"/>
  <c r="J26" i="18"/>
  <c r="J27" i="18"/>
  <c r="J28" i="18"/>
  <c r="AD26" i="18"/>
  <c r="AD27" i="18"/>
  <c r="AD28" i="18"/>
  <c r="AB27" i="18"/>
  <c r="AB26" i="18"/>
  <c r="AB28" i="18"/>
  <c r="V26" i="18"/>
  <c r="V27" i="18"/>
  <c r="V28" i="18"/>
  <c r="L26" i="18"/>
  <c r="L27" i="18"/>
  <c r="L28" i="18"/>
  <c r="AM26" i="18"/>
  <c r="AM27" i="18"/>
  <c r="AM28" i="18"/>
  <c r="N27" i="18"/>
  <c r="N26" i="18"/>
  <c r="N28" i="18"/>
  <c r="AH26" i="18"/>
  <c r="AH27" i="18"/>
  <c r="AH28" i="18"/>
  <c r="T26" i="18"/>
  <c r="T27" i="18"/>
  <c r="T28" i="18"/>
  <c r="U26" i="18"/>
  <c r="U27" i="18"/>
  <c r="U28" i="18"/>
  <c r="P26" i="18"/>
  <c r="P27" i="18"/>
  <c r="P28" i="18"/>
  <c r="R27" i="18"/>
  <c r="R26" i="18"/>
  <c r="R28" i="18"/>
  <c r="M26" i="18"/>
  <c r="M27" i="18"/>
  <c r="M28" i="18"/>
  <c r="AE26" i="18"/>
  <c r="AE27" i="18"/>
  <c r="AE28" i="18"/>
  <c r="AG27" i="18"/>
  <c r="AG26" i="18"/>
  <c r="AG28" i="18"/>
  <c r="K27" i="18"/>
  <c r="K26" i="18"/>
  <c r="K28" i="18"/>
  <c r="AI26" i="18"/>
  <c r="AI27" i="18"/>
  <c r="AI28" i="18"/>
  <c r="X26" i="18"/>
  <c r="X27" i="18"/>
  <c r="X28" i="18"/>
  <c r="W26" i="18"/>
  <c r="W27" i="18"/>
  <c r="W28" i="18"/>
  <c r="Q27" i="18"/>
  <c r="Q26" i="18"/>
  <c r="Q28" i="18"/>
  <c r="AA26" i="18"/>
  <c r="AA27" i="18"/>
  <c r="AA28" i="18"/>
  <c r="BD29" i="18"/>
  <c r="BF29" i="18"/>
  <c r="AY29" i="18"/>
  <c r="BA29" i="18"/>
  <c r="AN29" i="18"/>
  <c r="BC29" i="18"/>
  <c r="BE29" i="18"/>
  <c r="AW29" i="18"/>
  <c r="AZ29" i="18"/>
  <c r="AT29" i="18"/>
  <c r="AQ29" i="18"/>
  <c r="AO29" i="18"/>
  <c r="AU29" i="18"/>
  <c r="AV29" i="18"/>
  <c r="AS29" i="18"/>
  <c r="BG29" i="18"/>
  <c r="BB29" i="18"/>
  <c r="AR29" i="18"/>
  <c r="AP29" i="18"/>
  <c r="AX29" i="18"/>
  <c r="BA17" i="18"/>
  <c r="AS17" i="18"/>
  <c r="AK17" i="18"/>
  <c r="Y17" i="18"/>
  <c r="M17" i="18"/>
  <c r="AZ17" i="18"/>
  <c r="AR17" i="18"/>
  <c r="AJ17" i="18"/>
  <c r="AB17" i="18"/>
  <c r="T17" i="18"/>
  <c r="L17" i="18"/>
  <c r="BG17" i="18"/>
  <c r="BC17" i="18"/>
  <c r="AY17" i="18"/>
  <c r="AU17" i="18"/>
  <c r="AQ17" i="18"/>
  <c r="AM17" i="18"/>
  <c r="AI17" i="18"/>
  <c r="AE17" i="18"/>
  <c r="AA17" i="18"/>
  <c r="W17" i="18"/>
  <c r="S17" i="18"/>
  <c r="O17" i="18"/>
  <c r="K17" i="18"/>
  <c r="BE17" i="18"/>
  <c r="AW17" i="18"/>
  <c r="AO17" i="18"/>
  <c r="AG17" i="18"/>
  <c r="AC17" i="18"/>
  <c r="U17" i="18"/>
  <c r="Q17" i="18"/>
  <c r="BD17" i="18"/>
  <c r="AV17" i="18"/>
  <c r="AN17" i="18"/>
  <c r="AF17" i="18"/>
  <c r="X17" i="18"/>
  <c r="P17" i="18"/>
  <c r="BF17" i="18"/>
  <c r="BB17" i="18"/>
  <c r="AX17" i="18"/>
  <c r="AT17" i="18"/>
  <c r="AP17" i="18"/>
  <c r="AL17" i="18"/>
  <c r="AH17" i="18"/>
  <c r="AD17" i="18"/>
  <c r="Z17" i="18"/>
  <c r="V17" i="18"/>
  <c r="R17" i="18"/>
  <c r="N17" i="18"/>
  <c r="J17" i="18"/>
  <c r="AM23" i="99" l="1"/>
  <c r="AL23" i="96"/>
  <c r="AP32" i="13"/>
  <c r="AO13" i="99"/>
  <c r="AO13" i="96"/>
  <c r="AO13" i="97"/>
  <c r="AO13" i="95"/>
  <c r="AO13" i="18"/>
  <c r="AL23" i="97"/>
  <c r="AN21" i="99"/>
  <c r="AN20" i="99"/>
  <c r="AN22" i="99"/>
  <c r="AK23" i="95"/>
  <c r="AM21" i="96"/>
  <c r="AM20" i="96"/>
  <c r="AM22" i="96"/>
  <c r="AN11" i="96"/>
  <c r="AN12" i="96"/>
  <c r="AM22" i="97"/>
  <c r="AN11" i="97"/>
  <c r="AM21" i="97"/>
  <c r="AM20" i="97"/>
  <c r="AN12" i="97"/>
  <c r="AM11" i="95"/>
  <c r="AM12" i="95"/>
  <c r="N11" i="18"/>
  <c r="O11" i="18" s="1"/>
  <c r="P11" i="18" s="1"/>
  <c r="Q11" i="18" s="1"/>
  <c r="R11" i="18" s="1"/>
  <c r="S11" i="18" s="1"/>
  <c r="T11" i="18" s="1"/>
  <c r="U11" i="18" s="1"/>
  <c r="V11" i="18" s="1"/>
  <c r="W11" i="18" s="1"/>
  <c r="X11" i="18" s="1"/>
  <c r="Y11" i="18" s="1"/>
  <c r="Z11" i="18" s="1"/>
  <c r="AA11" i="18" s="1"/>
  <c r="AB11" i="18" s="1"/>
  <c r="AC11" i="18" s="1"/>
  <c r="AD11" i="18" s="1"/>
  <c r="AE11" i="18" s="1"/>
  <c r="AF11" i="18" s="1"/>
  <c r="AG11" i="18" s="1"/>
  <c r="AH11" i="18" s="1"/>
  <c r="AI11" i="18" s="1"/>
  <c r="AJ11" i="18" s="1"/>
  <c r="AK11" i="18" s="1"/>
  <c r="AL11" i="18" s="1"/>
  <c r="AM11" i="18" s="1"/>
  <c r="AN11" i="18" s="1"/>
  <c r="AO11" i="18" s="1"/>
  <c r="AP11" i="18" s="1"/>
  <c r="AQ11" i="18" s="1"/>
  <c r="AR11" i="18" s="1"/>
  <c r="AS11" i="18" s="1"/>
  <c r="AT11" i="18" s="1"/>
  <c r="AU11" i="18" s="1"/>
  <c r="AV11" i="18" s="1"/>
  <c r="AW11" i="18" s="1"/>
  <c r="AX11" i="18" s="1"/>
  <c r="AY11" i="18" s="1"/>
  <c r="AZ11" i="18" s="1"/>
  <c r="BA11" i="18" s="1"/>
  <c r="BB11" i="18" s="1"/>
  <c r="BC11" i="18" s="1"/>
  <c r="BD11" i="18" s="1"/>
  <c r="BE11" i="18" s="1"/>
  <c r="BF11" i="18" s="1"/>
  <c r="BG11" i="18" s="1"/>
  <c r="M20" i="18"/>
  <c r="H26" i="18"/>
  <c r="G10" i="21" s="1"/>
  <c r="L29" i="18"/>
  <c r="Q29" i="18"/>
  <c r="AG29" i="18"/>
  <c r="T29" i="18"/>
  <c r="X29" i="18"/>
  <c r="S29" i="18"/>
  <c r="AF29" i="18"/>
  <c r="W29" i="18"/>
  <c r="AI29" i="18"/>
  <c r="Y29" i="18"/>
  <c r="Z29" i="18"/>
  <c r="O29" i="18"/>
  <c r="J29" i="18"/>
  <c r="R29" i="18"/>
  <c r="AJ29" i="18"/>
  <c r="AB29" i="18"/>
  <c r="M29" i="18"/>
  <c r="P29" i="18"/>
  <c r="N29" i="18"/>
  <c r="K29" i="18"/>
  <c r="AD29" i="18"/>
  <c r="AE29" i="18"/>
  <c r="AH29" i="18"/>
  <c r="AL29" i="18"/>
  <c r="AA29" i="18"/>
  <c r="U29" i="18"/>
  <c r="H27" i="18"/>
  <c r="H10" i="21" s="1"/>
  <c r="AM29" i="18"/>
  <c r="AC29" i="18"/>
  <c r="H28" i="18"/>
  <c r="AK29" i="18"/>
  <c r="V29" i="18"/>
  <c r="L12" i="18"/>
  <c r="N12" i="18"/>
  <c r="AN23" i="99" l="1"/>
  <c r="AO21" i="99"/>
  <c r="AO20" i="99"/>
  <c r="AO22" i="99"/>
  <c r="AQ32" i="13"/>
  <c r="AP13" i="99"/>
  <c r="AP13" i="96"/>
  <c r="AP13" i="97"/>
  <c r="AP13" i="95"/>
  <c r="AP13" i="18"/>
  <c r="AL23" i="95"/>
  <c r="AN21" i="97"/>
  <c r="AN20" i="97"/>
  <c r="AN22" i="97"/>
  <c r="AO11" i="97"/>
  <c r="AO12" i="97"/>
  <c r="AN20" i="96"/>
  <c r="AN21" i="96"/>
  <c r="AN22" i="96"/>
  <c r="AO11" i="96"/>
  <c r="AO12" i="96"/>
  <c r="AM23" i="96"/>
  <c r="AM23" i="97"/>
  <c r="AN11" i="95"/>
  <c r="AN12" i="95"/>
  <c r="O12" i="18"/>
  <c r="BC12" i="18"/>
  <c r="Y12" i="18"/>
  <c r="BG12" i="18"/>
  <c r="P12" i="18"/>
  <c r="AM12" i="18"/>
  <c r="AS12" i="18"/>
  <c r="AJ12" i="18"/>
  <c r="X12" i="18"/>
  <c r="AL12" i="18"/>
  <c r="AK12" i="18"/>
  <c r="AC12" i="18"/>
  <c r="AD12" i="18"/>
  <c r="AE12" i="18"/>
  <c r="U12" i="18"/>
  <c r="BF12" i="18"/>
  <c r="AV12" i="18"/>
  <c r="AH12" i="18"/>
  <c r="BA12" i="18"/>
  <c r="AP12" i="18"/>
  <c r="AQ12" i="18"/>
  <c r="AT12" i="18"/>
  <c r="AB12" i="18"/>
  <c r="Z12" i="18"/>
  <c r="AW12" i="18"/>
  <c r="AI12" i="18"/>
  <c r="AG12" i="18"/>
  <c r="W12" i="18"/>
  <c r="BE12" i="18"/>
  <c r="AA12" i="18"/>
  <c r="AY12" i="18"/>
  <c r="T12" i="18"/>
  <c r="AU12" i="18"/>
  <c r="AN12" i="18"/>
  <c r="BB12" i="18"/>
  <c r="AX12" i="18"/>
  <c r="AZ12" i="18"/>
  <c r="AF12" i="18"/>
  <c r="S12" i="18"/>
  <c r="V12" i="18"/>
  <c r="AO12" i="18"/>
  <c r="Q12" i="18"/>
  <c r="BD12" i="18"/>
  <c r="AR12" i="18"/>
  <c r="R12" i="18"/>
  <c r="I10" i="21"/>
  <c r="H29" i="18"/>
  <c r="BB16" i="18"/>
  <c r="AU16" i="18"/>
  <c r="BC16" i="18"/>
  <c r="AP16" i="18"/>
  <c r="AT16" i="18"/>
  <c r="AX16" i="18"/>
  <c r="BF16" i="18"/>
  <c r="AQ16" i="18"/>
  <c r="AY16" i="18"/>
  <c r="BG16" i="18"/>
  <c r="AR16" i="18"/>
  <c r="AO16" i="18"/>
  <c r="AV16" i="18"/>
  <c r="AS16" i="18"/>
  <c r="BD16" i="18"/>
  <c r="AN16" i="18"/>
  <c r="BE16" i="18"/>
  <c r="BA16" i="18"/>
  <c r="AZ16" i="18"/>
  <c r="AW16" i="18"/>
  <c r="AO23" i="99" l="1"/>
  <c r="AR32" i="13"/>
  <c r="AQ13" i="99"/>
  <c r="AQ13" i="97"/>
  <c r="AQ13" i="96"/>
  <c r="AQ13" i="95"/>
  <c r="AQ13" i="18"/>
  <c r="AP21" i="99"/>
  <c r="AP22" i="99"/>
  <c r="AP20" i="99"/>
  <c r="AM23" i="95"/>
  <c r="AN23" i="96"/>
  <c r="AO21" i="97"/>
  <c r="AO20" i="97"/>
  <c r="AO22" i="97"/>
  <c r="AP11" i="97"/>
  <c r="AP12" i="97"/>
  <c r="AN23" i="97"/>
  <c r="AO20" i="96"/>
  <c r="AO22" i="96"/>
  <c r="AP11" i="96"/>
  <c r="AP12" i="96"/>
  <c r="AO21" i="96"/>
  <c r="AO11" i="95"/>
  <c r="AO12" i="95"/>
  <c r="AD16" i="18"/>
  <c r="Z16" i="18"/>
  <c r="AI16" i="18"/>
  <c r="V16" i="18"/>
  <c r="T16" i="18"/>
  <c r="P16" i="18"/>
  <c r="AA16" i="18"/>
  <c r="R16" i="18"/>
  <c r="S16" i="18"/>
  <c r="N16" i="18"/>
  <c r="K16" i="18"/>
  <c r="AJ16" i="18"/>
  <c r="U16" i="18"/>
  <c r="AM16" i="18"/>
  <c r="M16" i="18"/>
  <c r="Y16" i="18"/>
  <c r="AK16" i="18"/>
  <c r="L16" i="18"/>
  <c r="AE16" i="18"/>
  <c r="AG16" i="18"/>
  <c r="AB16" i="18"/>
  <c r="W16" i="18"/>
  <c r="AF16" i="18"/>
  <c r="X16" i="18"/>
  <c r="AL16" i="18"/>
  <c r="O16" i="18"/>
  <c r="Q16" i="18"/>
  <c r="AC16" i="18"/>
  <c r="AH16" i="18"/>
  <c r="AP23" i="99" l="1"/>
  <c r="AQ20" i="99"/>
  <c r="AQ22" i="99"/>
  <c r="AQ21" i="99"/>
  <c r="AS32" i="13"/>
  <c r="AR13" i="99"/>
  <c r="AR13" i="96"/>
  <c r="AR13" i="95"/>
  <c r="AR13" i="97"/>
  <c r="AR13" i="18"/>
  <c r="AO23" i="96"/>
  <c r="AP21" i="97"/>
  <c r="AP20" i="97"/>
  <c r="AP22" i="97"/>
  <c r="AQ11" i="97"/>
  <c r="AQ12" i="97"/>
  <c r="AP20" i="96"/>
  <c r="AP22" i="96"/>
  <c r="AQ11" i="96"/>
  <c r="AP21" i="96"/>
  <c r="AQ12" i="96"/>
  <c r="AO23" i="97"/>
  <c r="AP11" i="95"/>
  <c r="AP12" i="95"/>
  <c r="AN23" i="95"/>
  <c r="J16" i="18"/>
  <c r="AT32" i="13" l="1"/>
  <c r="AS13" i="99"/>
  <c r="AS13" i="96"/>
  <c r="AS13" i="97"/>
  <c r="AS13" i="95"/>
  <c r="AS13" i="18"/>
  <c r="AS22" i="18" s="1"/>
  <c r="AR20" i="99"/>
  <c r="AR22" i="99"/>
  <c r="AR21" i="99"/>
  <c r="AQ23" i="99"/>
  <c r="AO23" i="95"/>
  <c r="AQ20" i="96"/>
  <c r="AQ22" i="96"/>
  <c r="AR11" i="96"/>
  <c r="AQ21" i="96"/>
  <c r="AR12" i="96"/>
  <c r="AQ20" i="97"/>
  <c r="AQ22" i="97"/>
  <c r="AR11" i="97"/>
  <c r="AQ21" i="97"/>
  <c r="AR12" i="97"/>
  <c r="AP23" i="97"/>
  <c r="AP23" i="96"/>
  <c r="AQ11" i="95"/>
  <c r="AQ12" i="95"/>
  <c r="AB22" i="18"/>
  <c r="AB21" i="18"/>
  <c r="AB20" i="18"/>
  <c r="X20" i="18"/>
  <c r="X22" i="18"/>
  <c r="X21" i="18"/>
  <c r="AC20" i="18"/>
  <c r="AC21" i="18"/>
  <c r="AC22" i="18"/>
  <c r="S21" i="18"/>
  <c r="S20" i="18"/>
  <c r="S22" i="18"/>
  <c r="Z22" i="18"/>
  <c r="Z20" i="18"/>
  <c r="Z21" i="18"/>
  <c r="W21" i="18"/>
  <c r="W20" i="18"/>
  <c r="W22" i="18"/>
  <c r="R20" i="18"/>
  <c r="R22" i="18"/>
  <c r="R21" i="18"/>
  <c r="AF20" i="18"/>
  <c r="AF21" i="18"/>
  <c r="AF22" i="18"/>
  <c r="Y21" i="18"/>
  <c r="Y22" i="18"/>
  <c r="Y20" i="18"/>
  <c r="O22" i="18"/>
  <c r="O20" i="18"/>
  <c r="O21" i="18"/>
  <c r="U22" i="18"/>
  <c r="U21" i="18"/>
  <c r="U20" i="18"/>
  <c r="AN22" i="18"/>
  <c r="AN20" i="18"/>
  <c r="AN21" i="18"/>
  <c r="AG21" i="18"/>
  <c r="AG22" i="18"/>
  <c r="AG20" i="18"/>
  <c r="P22" i="18"/>
  <c r="P21" i="18"/>
  <c r="P20" i="18"/>
  <c r="AR21" i="18"/>
  <c r="AR20" i="18"/>
  <c r="AR22" i="18"/>
  <c r="N22" i="18"/>
  <c r="N21" i="18"/>
  <c r="N20" i="18"/>
  <c r="T21" i="18"/>
  <c r="T22" i="18"/>
  <c r="T20" i="18"/>
  <c r="K21" i="18"/>
  <c r="K22" i="18"/>
  <c r="K20" i="18"/>
  <c r="Q22" i="18"/>
  <c r="Q21" i="18"/>
  <c r="Q20" i="18"/>
  <c r="L20" i="18"/>
  <c r="L21" i="18"/>
  <c r="L22" i="18"/>
  <c r="M22" i="18"/>
  <c r="M21" i="18"/>
  <c r="AJ21" i="18"/>
  <c r="AJ22" i="18"/>
  <c r="AJ20" i="18"/>
  <c r="AQ22" i="18"/>
  <c r="AQ20" i="18"/>
  <c r="AQ21" i="18"/>
  <c r="AM22" i="18"/>
  <c r="AM21" i="18"/>
  <c r="AM20" i="18"/>
  <c r="AL22" i="18"/>
  <c r="AL21" i="18"/>
  <c r="AL20" i="18"/>
  <c r="AI22" i="18"/>
  <c r="AI21" i="18"/>
  <c r="AI20" i="18"/>
  <c r="AD22" i="18"/>
  <c r="AD20" i="18"/>
  <c r="AD21" i="18"/>
  <c r="AP21" i="18"/>
  <c r="AP22" i="18"/>
  <c r="AP20" i="18"/>
  <c r="AO22" i="18"/>
  <c r="AO21" i="18"/>
  <c r="AO20" i="18"/>
  <c r="AE22" i="18"/>
  <c r="AE20" i="18"/>
  <c r="AE21" i="18"/>
  <c r="V21" i="18"/>
  <c r="V20" i="18"/>
  <c r="V22" i="18"/>
  <c r="AH21" i="18"/>
  <c r="AH22" i="18"/>
  <c r="AH20" i="18"/>
  <c r="AK22" i="18"/>
  <c r="AK20" i="18"/>
  <c r="AK21" i="18"/>
  <c r="AA22" i="18"/>
  <c r="AA21" i="18"/>
  <c r="AA20" i="18"/>
  <c r="AS21" i="18" l="1"/>
  <c r="AS20" i="99"/>
  <c r="AS22" i="99"/>
  <c r="AS21" i="99"/>
  <c r="AU32" i="13"/>
  <c r="AT13" i="99"/>
  <c r="AT13" i="96"/>
  <c r="AT13" i="97"/>
  <c r="AT13" i="95"/>
  <c r="AT13" i="18"/>
  <c r="AS20" i="18"/>
  <c r="AR23" i="99"/>
  <c r="AR20" i="97"/>
  <c r="AR22" i="97"/>
  <c r="AS11" i="97"/>
  <c r="AR21" i="97"/>
  <c r="AS12" i="97"/>
  <c r="AQ23" i="97"/>
  <c r="AR22" i="96"/>
  <c r="AS11" i="96"/>
  <c r="AR21" i="96"/>
  <c r="AS12" i="96"/>
  <c r="AR20" i="96"/>
  <c r="AQ23" i="96"/>
  <c r="AR12" i="95"/>
  <c r="AR11" i="95"/>
  <c r="AP23" i="95"/>
  <c r="M23" i="18"/>
  <c r="AI23" i="18"/>
  <c r="AM23" i="18"/>
  <c r="K23" i="18"/>
  <c r="P23" i="18"/>
  <c r="AL23" i="18"/>
  <c r="N23" i="18"/>
  <c r="AD23" i="18"/>
  <c r="AH23" i="18"/>
  <c r="U23" i="18"/>
  <c r="AC23" i="18"/>
  <c r="AE23" i="18"/>
  <c r="AQ23" i="18"/>
  <c r="AR23" i="18"/>
  <c r="W23" i="18"/>
  <c r="Q23" i="18"/>
  <c r="AF23" i="18"/>
  <c r="V23" i="18"/>
  <c r="O23" i="18"/>
  <c r="Z23" i="18"/>
  <c r="AO23" i="18"/>
  <c r="X23" i="18"/>
  <c r="AA23" i="18"/>
  <c r="AJ23" i="18"/>
  <c r="T23" i="18"/>
  <c r="AG23" i="18"/>
  <c r="Y23" i="18"/>
  <c r="R23" i="18"/>
  <c r="AB23" i="18"/>
  <c r="AP23" i="18"/>
  <c r="AK23" i="18"/>
  <c r="AN23" i="18"/>
  <c r="S23" i="18"/>
  <c r="L23" i="18"/>
  <c r="AS23" i="18" l="1"/>
  <c r="AV32" i="13"/>
  <c r="AU13" i="99"/>
  <c r="AU13" i="96"/>
  <c r="AU13" i="97"/>
  <c r="AU13" i="95"/>
  <c r="AU13" i="18"/>
  <c r="AT21" i="18"/>
  <c r="AT20" i="18"/>
  <c r="AT22" i="18"/>
  <c r="AT22" i="99"/>
  <c r="AT21" i="99"/>
  <c r="AT20" i="99"/>
  <c r="AS23" i="99"/>
  <c r="AS21" i="96"/>
  <c r="AS22" i="96"/>
  <c r="AT11" i="96"/>
  <c r="AS20" i="96"/>
  <c r="AT12" i="96"/>
  <c r="AS20" i="97"/>
  <c r="AS22" i="97"/>
  <c r="AT11" i="97"/>
  <c r="AS21" i="97"/>
  <c r="AT12" i="97"/>
  <c r="AR23" i="96"/>
  <c r="AR23" i="97"/>
  <c r="AS11" i="95"/>
  <c r="AS12" i="95"/>
  <c r="AQ23" i="95"/>
  <c r="AS23" i="96" l="1"/>
  <c r="AT23" i="18"/>
  <c r="AU22" i="99"/>
  <c r="AU21" i="99"/>
  <c r="AU20" i="99"/>
  <c r="AT23" i="99"/>
  <c r="AW32" i="13"/>
  <c r="AV13" i="99"/>
  <c r="AV13" i="97"/>
  <c r="AV13" i="96"/>
  <c r="AV13" i="95"/>
  <c r="AV13" i="18"/>
  <c r="AU21" i="18"/>
  <c r="AU22" i="18"/>
  <c r="AU20" i="18"/>
  <c r="AS23" i="97"/>
  <c r="AT21" i="96"/>
  <c r="AT20" i="96"/>
  <c r="AT22" i="96"/>
  <c r="AU11" i="96"/>
  <c r="AU12" i="96"/>
  <c r="AT22" i="97"/>
  <c r="AU11" i="97"/>
  <c r="AT21" i="97"/>
  <c r="AT20" i="97"/>
  <c r="AU12" i="97"/>
  <c r="AT11" i="95"/>
  <c r="AT12" i="95"/>
  <c r="AR23" i="95"/>
  <c r="AU23" i="99" l="1"/>
  <c r="AU23" i="18"/>
  <c r="AV20" i="18"/>
  <c r="AV21" i="18"/>
  <c r="AV22" i="18"/>
  <c r="AV21" i="99"/>
  <c r="AV20" i="99"/>
  <c r="AV22" i="99"/>
  <c r="AX32" i="13"/>
  <c r="AW13" i="99"/>
  <c r="AW13" i="96"/>
  <c r="AW13" i="97"/>
  <c r="AW13" i="95"/>
  <c r="AW13" i="18"/>
  <c r="AT23" i="96"/>
  <c r="AU21" i="96"/>
  <c r="AU20" i="96"/>
  <c r="AU22" i="96"/>
  <c r="AV11" i="96"/>
  <c r="AV12" i="96"/>
  <c r="AU22" i="97"/>
  <c r="AV11" i="97"/>
  <c r="AU21" i="97"/>
  <c r="AU20" i="97"/>
  <c r="AV12" i="97"/>
  <c r="AT23" i="97"/>
  <c r="AU11" i="95"/>
  <c r="AU12" i="95"/>
  <c r="AS23" i="95"/>
  <c r="AV23" i="99" l="1"/>
  <c r="AW21" i="99"/>
  <c r="AW20" i="99"/>
  <c r="AW22" i="99"/>
  <c r="AY32" i="13"/>
  <c r="AX13" i="99"/>
  <c r="AX13" i="96"/>
  <c r="AX13" i="97"/>
  <c r="AX13" i="95"/>
  <c r="AX13" i="18"/>
  <c r="AW21" i="18"/>
  <c r="AW22" i="18"/>
  <c r="AW20" i="18"/>
  <c r="AV23" i="18"/>
  <c r="AT23" i="95"/>
  <c r="AU23" i="96"/>
  <c r="AV21" i="97"/>
  <c r="AV20" i="97"/>
  <c r="AV22" i="97"/>
  <c r="AW11" i="97"/>
  <c r="AW12" i="97"/>
  <c r="AV20" i="96"/>
  <c r="AV22" i="96"/>
  <c r="AW11" i="96"/>
  <c r="AV21" i="96"/>
  <c r="AW12" i="96"/>
  <c r="AU23" i="97"/>
  <c r="AV11" i="95"/>
  <c r="AV12" i="95"/>
  <c r="AW23" i="99" l="1"/>
  <c r="AW23" i="18"/>
  <c r="AX21" i="99"/>
  <c r="AX22" i="99"/>
  <c r="AX20" i="99"/>
  <c r="AX20" i="18"/>
  <c r="AX22" i="18"/>
  <c r="AX21" i="18"/>
  <c r="AZ32" i="13"/>
  <c r="AY13" i="99"/>
  <c r="AY13" i="97"/>
  <c r="AY13" i="96"/>
  <c r="AY13" i="95"/>
  <c r="AY13" i="18"/>
  <c r="AV23" i="97"/>
  <c r="AW20" i="96"/>
  <c r="AW22" i="96"/>
  <c r="AX11" i="96"/>
  <c r="AX12" i="96"/>
  <c r="AW21" i="96"/>
  <c r="AW21" i="97"/>
  <c r="AW20" i="97"/>
  <c r="AW22" i="97"/>
  <c r="AX11" i="97"/>
  <c r="AX12" i="97"/>
  <c r="AV23" i="96"/>
  <c r="AU23" i="95"/>
  <c r="AW11" i="95"/>
  <c r="AW12" i="95"/>
  <c r="AX23" i="99" l="1"/>
  <c r="AX23" i="18"/>
  <c r="AY20" i="99"/>
  <c r="AY22" i="99"/>
  <c r="AY21" i="99"/>
  <c r="BA32" i="13"/>
  <c r="AZ13" i="99"/>
  <c r="AZ13" i="96"/>
  <c r="AZ13" i="97"/>
  <c r="AZ13" i="95"/>
  <c r="AZ13" i="18"/>
  <c r="AY20" i="18"/>
  <c r="AY22" i="18"/>
  <c r="AY21" i="18"/>
  <c r="AW23" i="97"/>
  <c r="AV23" i="95"/>
  <c r="AX20" i="96"/>
  <c r="AX22" i="96"/>
  <c r="AY11" i="96"/>
  <c r="AX21" i="96"/>
  <c r="AY12" i="96"/>
  <c r="AX21" i="97"/>
  <c r="AX20" i="97"/>
  <c r="AX22" i="97"/>
  <c r="AY11" i="97"/>
  <c r="AY12" i="97"/>
  <c r="AW23" i="96"/>
  <c r="AX11" i="95"/>
  <c r="AX12" i="95"/>
  <c r="AY23" i="18" l="1"/>
  <c r="AY23" i="99"/>
  <c r="AZ20" i="18"/>
  <c r="AZ22" i="18"/>
  <c r="AZ21" i="18"/>
  <c r="AZ20" i="99"/>
  <c r="AZ22" i="99"/>
  <c r="AZ21" i="99"/>
  <c r="BB32" i="13"/>
  <c r="BA13" i="99"/>
  <c r="BA13" i="97"/>
  <c r="BA13" i="96"/>
  <c r="BA13" i="95"/>
  <c r="BA13" i="18"/>
  <c r="AW23" i="95"/>
  <c r="AX23" i="97"/>
  <c r="AY22" i="96"/>
  <c r="AZ11" i="96"/>
  <c r="AY21" i="96"/>
  <c r="AZ12" i="96"/>
  <c r="AY20" i="96"/>
  <c r="AY20" i="97"/>
  <c r="AY22" i="97"/>
  <c r="AZ11" i="97"/>
  <c r="AY21" i="97"/>
  <c r="AZ12" i="97"/>
  <c r="AX23" i="96"/>
  <c r="AY11" i="95"/>
  <c r="AY12" i="95"/>
  <c r="AZ23" i="18" l="1"/>
  <c r="BA20" i="18"/>
  <c r="BA21" i="18"/>
  <c r="BA22" i="18"/>
  <c r="AZ23" i="99"/>
  <c r="BA20" i="99"/>
  <c r="BA22" i="99"/>
  <c r="BA21" i="99"/>
  <c r="BC32" i="13"/>
  <c r="BB13" i="99"/>
  <c r="BB13" i="97"/>
  <c r="BB13" i="95"/>
  <c r="BB13" i="96"/>
  <c r="BB13" i="18"/>
  <c r="AX23" i="95"/>
  <c r="AY23" i="97"/>
  <c r="AZ22" i="96"/>
  <c r="BA11" i="96"/>
  <c r="AZ21" i="96"/>
  <c r="AZ20" i="96"/>
  <c r="BA12" i="96"/>
  <c r="AY23" i="96"/>
  <c r="AZ20" i="97"/>
  <c r="AZ22" i="97"/>
  <c r="BA11" i="97"/>
  <c r="AZ21" i="97"/>
  <c r="BA12" i="97"/>
  <c r="AZ12" i="95"/>
  <c r="AZ11" i="95"/>
  <c r="BA23" i="99" l="1"/>
  <c r="BB22" i="99"/>
  <c r="BB21" i="99"/>
  <c r="BB20" i="99"/>
  <c r="BD32" i="13"/>
  <c r="BC13" i="99"/>
  <c r="BC13" i="96"/>
  <c r="BC13" i="97"/>
  <c r="BC13" i="95"/>
  <c r="BC13" i="18"/>
  <c r="AY23" i="95"/>
  <c r="BB22" i="18"/>
  <c r="BB20" i="18"/>
  <c r="BB21" i="18"/>
  <c r="BA23" i="18"/>
  <c r="AZ23" i="96"/>
  <c r="AZ23" i="97"/>
  <c r="BA22" i="96"/>
  <c r="BB11" i="96"/>
  <c r="BA21" i="96"/>
  <c r="BA20" i="96"/>
  <c r="BB12" i="96"/>
  <c r="BA20" i="97"/>
  <c r="BA22" i="97"/>
  <c r="BB11" i="97"/>
  <c r="BA21" i="97"/>
  <c r="BB12" i="97"/>
  <c r="BA11" i="95"/>
  <c r="BA12" i="95"/>
  <c r="BB23" i="99" l="1"/>
  <c r="BE32" i="13"/>
  <c r="BD13" i="99"/>
  <c r="BD13" i="97"/>
  <c r="BD13" i="96"/>
  <c r="BD13" i="95"/>
  <c r="BD13" i="18"/>
  <c r="BC21" i="18"/>
  <c r="BC22" i="18"/>
  <c r="BC20" i="18"/>
  <c r="BC22" i="99"/>
  <c r="BC21" i="99"/>
  <c r="BC20" i="99"/>
  <c r="BA23" i="97"/>
  <c r="BB23" i="18"/>
  <c r="BA23" i="96"/>
  <c r="BB21" i="96"/>
  <c r="BB20" i="96"/>
  <c r="BB22" i="96"/>
  <c r="BC11" i="96"/>
  <c r="BC12" i="96"/>
  <c r="BB22" i="97"/>
  <c r="BC11" i="97"/>
  <c r="BB21" i="97"/>
  <c r="BB20" i="97"/>
  <c r="BC12" i="97"/>
  <c r="BB11" i="95"/>
  <c r="BB12" i="95"/>
  <c r="AZ23" i="95"/>
  <c r="BC23" i="99" l="1"/>
  <c r="BD20" i="18"/>
  <c r="BD21" i="18"/>
  <c r="BD22" i="18"/>
  <c r="BD21" i="99"/>
  <c r="BD20" i="99"/>
  <c r="BD22" i="99"/>
  <c r="BC23" i="18"/>
  <c r="BF32" i="13"/>
  <c r="BE13" i="99"/>
  <c r="BE13" i="97"/>
  <c r="BE13" i="96"/>
  <c r="BE13" i="95"/>
  <c r="BE13" i="18"/>
  <c r="BC22" i="97"/>
  <c r="BD11" i="97"/>
  <c r="BC21" i="97"/>
  <c r="BC20" i="97"/>
  <c r="BD12" i="97"/>
  <c r="BB23" i="96"/>
  <c r="BC21" i="96"/>
  <c r="BC20" i="96"/>
  <c r="BC22" i="96"/>
  <c r="BD11" i="96"/>
  <c r="BD12" i="96"/>
  <c r="BB23" i="97"/>
  <c r="BA23" i="95"/>
  <c r="BC11" i="95"/>
  <c r="BC12" i="95"/>
  <c r="BE21" i="99" l="1"/>
  <c r="BE20" i="99"/>
  <c r="BE22" i="99"/>
  <c r="BD23" i="99"/>
  <c r="BG32" i="13"/>
  <c r="BF13" i="99"/>
  <c r="BF13" i="96"/>
  <c r="BF13" i="97"/>
  <c r="BF13" i="95"/>
  <c r="BF13" i="18"/>
  <c r="BE21" i="18"/>
  <c r="BE20" i="18"/>
  <c r="BE22" i="18"/>
  <c r="BD23" i="18"/>
  <c r="BC23" i="97"/>
  <c r="BC23" i="96"/>
  <c r="BB23" i="95"/>
  <c r="BD21" i="97"/>
  <c r="BD20" i="97"/>
  <c r="BE11" i="97"/>
  <c r="BE12" i="97"/>
  <c r="BD22" i="97"/>
  <c r="BD21" i="96"/>
  <c r="BD20" i="96"/>
  <c r="BE11" i="96"/>
  <c r="BE12" i="96"/>
  <c r="BD22" i="96"/>
  <c r="BD11" i="95"/>
  <c r="BD12" i="95"/>
  <c r="BE23" i="18" l="1"/>
  <c r="BG13" i="99"/>
  <c r="BG13" i="97"/>
  <c r="BG13" i="96"/>
  <c r="BG13" i="95"/>
  <c r="BG13" i="18"/>
  <c r="BF21" i="18"/>
  <c r="BF20" i="18"/>
  <c r="BF22" i="18"/>
  <c r="BF21" i="99"/>
  <c r="BF20" i="99"/>
  <c r="BF22" i="99"/>
  <c r="BE23" i="99"/>
  <c r="BD23" i="96"/>
  <c r="BC23" i="95"/>
  <c r="BE20" i="96"/>
  <c r="BF11" i="96"/>
  <c r="BF12" i="96"/>
  <c r="BE21" i="96"/>
  <c r="BE22" i="96"/>
  <c r="BE21" i="97"/>
  <c r="BE20" i="97"/>
  <c r="BF11" i="97"/>
  <c r="BF12" i="97"/>
  <c r="BE22" i="97"/>
  <c r="BD23" i="97"/>
  <c r="BE11" i="95"/>
  <c r="BE12" i="95"/>
  <c r="BF23" i="99" l="1"/>
  <c r="BG22" i="18"/>
  <c r="H22" i="18" s="1"/>
  <c r="K10" i="21" s="1"/>
  <c r="BG21" i="18"/>
  <c r="H21" i="18" s="1"/>
  <c r="BG20" i="18"/>
  <c r="BG21" i="99"/>
  <c r="H21" i="99" s="1"/>
  <c r="BG22" i="99"/>
  <c r="H22" i="99" s="1"/>
  <c r="BG20" i="99"/>
  <c r="BF23" i="18"/>
  <c r="BE23" i="97"/>
  <c r="BF21" i="97"/>
  <c r="BF20" i="97"/>
  <c r="BG11" i="97"/>
  <c r="BG12" i="97"/>
  <c r="BF22" i="97"/>
  <c r="BF20" i="96"/>
  <c r="BF22" i="96"/>
  <c r="BG11" i="96"/>
  <c r="BF21" i="96"/>
  <c r="BG12" i="96"/>
  <c r="BE23" i="96"/>
  <c r="BD23" i="95"/>
  <c r="BF11" i="95"/>
  <c r="BF12" i="95"/>
  <c r="BG23" i="99" l="1"/>
  <c r="H23" i="99" s="1"/>
  <c r="H20" i="99"/>
  <c r="K14" i="21"/>
  <c r="BG23" i="18"/>
  <c r="H23" i="18" s="1"/>
  <c r="L10" i="21" s="1"/>
  <c r="H20" i="18"/>
  <c r="J10" i="21" s="1"/>
  <c r="BG20" i="97"/>
  <c r="BG21" i="97"/>
  <c r="H21" i="97" s="1"/>
  <c r="BG22" i="97"/>
  <c r="H22" i="97" s="1"/>
  <c r="BF23" i="96"/>
  <c r="BF23" i="97"/>
  <c r="BG22" i="96"/>
  <c r="H22" i="96" s="1"/>
  <c r="BG20" i="96"/>
  <c r="BG21" i="96"/>
  <c r="H21" i="96" s="1"/>
  <c r="BE23" i="95"/>
  <c r="BG11" i="95"/>
  <c r="BG12" i="95"/>
  <c r="K12" i="21" l="1"/>
  <c r="K13" i="21"/>
  <c r="BG23" i="96"/>
  <c r="H23" i="96" s="1"/>
  <c r="L12" i="21" s="1"/>
  <c r="H20" i="96"/>
  <c r="BG23" i="97"/>
  <c r="H23" i="97" s="1"/>
  <c r="L13" i="21" s="1"/>
  <c r="H20" i="97"/>
  <c r="BF23" i="95"/>
  <c r="H21" i="95"/>
  <c r="H22" i="95"/>
  <c r="J13" i="21" l="1"/>
  <c r="J12" i="21"/>
  <c r="K11" i="21"/>
  <c r="BG23" i="95"/>
  <c r="H23" i="95" s="1"/>
  <c r="L11" i="21" s="1"/>
  <c r="H20" i="95"/>
  <c r="J11" i="21" l="1"/>
</calcChain>
</file>

<file path=xl/sharedStrings.xml><?xml version="1.0" encoding="utf-8"?>
<sst xmlns="http://schemas.openxmlformats.org/spreadsheetml/2006/main" count="797" uniqueCount="113">
  <si>
    <t>AusNet Services</t>
  </si>
  <si>
    <t>Business Case Evaluation</t>
  </si>
  <si>
    <t>Demand Driven Augmentation in the LV Network &amp; Flexible Services</t>
  </si>
  <si>
    <t>Outputs</t>
  </si>
  <si>
    <t>Section 1.</t>
  </si>
  <si>
    <t>FY27 to FY31 (undiscounted) in 30 June 2024 dollars</t>
  </si>
  <si>
    <t>Full assessment period (discounted)</t>
  </si>
  <si>
    <t>Dollars</t>
  </si>
  <si>
    <t>Capex</t>
  </si>
  <si>
    <t>Opex</t>
  </si>
  <si>
    <t>Total
Financial Costs</t>
  </si>
  <si>
    <t>Total cost</t>
  </si>
  <si>
    <t>Total benefits</t>
  </si>
  <si>
    <t>NPV</t>
  </si>
  <si>
    <t>Do Nothing Risk</t>
  </si>
  <si>
    <t>Assumptions</t>
  </si>
  <si>
    <t>Section 2.</t>
  </si>
  <si>
    <t>Assumptions: General</t>
  </si>
  <si>
    <t>Project Details</t>
  </si>
  <si>
    <t>Option Name</t>
  </si>
  <si>
    <t>Description</t>
  </si>
  <si>
    <t>Base Case</t>
  </si>
  <si>
    <t>Do Nothing</t>
  </si>
  <si>
    <t>Option 1</t>
  </si>
  <si>
    <t>Economic Approach to Electrification - network projects</t>
  </si>
  <si>
    <t>Option 2</t>
  </si>
  <si>
    <t>Economic Approach to Electrification - network and flexible services</t>
  </si>
  <si>
    <t>Option 3</t>
  </si>
  <si>
    <t>Deterministic Approach to Electrification (No load at risk)</t>
  </si>
  <si>
    <t>Option 4</t>
  </si>
  <si>
    <t>Option 5</t>
  </si>
  <si>
    <t>Modelling Controls</t>
  </si>
  <si>
    <t>Model Start Date</t>
  </si>
  <si>
    <t>Note: Pick a start date for the assessment period. State dates must begin on 1 July as EDPR is based on Australian financial years</t>
  </si>
  <si>
    <t>Model End Date</t>
  </si>
  <si>
    <t>Note: This is automatically set to 50 years after the start date</t>
  </si>
  <si>
    <t>Regulatory Period Start Date</t>
  </si>
  <si>
    <t>Note: Do not change as this is the start date of the next regulatory period</t>
  </si>
  <si>
    <t>Regulatory Period End Date</t>
  </si>
  <si>
    <t>Note: Do not change as this is the end date of the next regulatory period</t>
  </si>
  <si>
    <t>Dollar Basis Needed for EDPR</t>
  </si>
  <si>
    <t>Note: Do not change as this is the normal convention. This is the dollar basis of how the capex program will entered into the consolidated model</t>
  </si>
  <si>
    <t>Denomination</t>
  </si>
  <si>
    <t>Note: All dollars in the "Analysis" sheets should be in dollars (not in thousands, and not in millions). Please check that this is the case. The dollar values in the other sheets can be in different demonination to suit the calculation, but it has to enter the "Analysis" sheets in dollars.</t>
  </si>
  <si>
    <t>CPI p.a. (future where no RBA forecast)</t>
  </si>
  <si>
    <t>Note: We have adopted the RBA's forecast for the short to medium term period. We have adopted 2.5% p.a. for the periods outside of the RBA's forecast</t>
  </si>
  <si>
    <t>Regulatory Period Indicator</t>
  </si>
  <si>
    <t>Period Start Date</t>
  </si>
  <si>
    <t>Period End Date</t>
  </si>
  <si>
    <t>Financial Year</t>
  </si>
  <si>
    <t>WACC</t>
  </si>
  <si>
    <t>VCR</t>
  </si>
  <si>
    <t>Unit Rate (dollars per kWh)</t>
  </si>
  <si>
    <t>Note: Enter a value</t>
  </si>
  <si>
    <t>Dollar Basis of Entered Value</t>
  </si>
  <si>
    <t>Note: Pick the dollar basis of the entered unit rate. This has been pre-set to the end of each quarter i.e. you have to select from the list of available dates</t>
  </si>
  <si>
    <t>Reliability Assumptions</t>
  </si>
  <si>
    <t>Fewer unplanned outages, less than 12 hours</t>
  </si>
  <si>
    <t>Unit Rate (dollars per customer)</t>
  </si>
  <si>
    <t>Fewer unplanned outages in the worst served areas</t>
  </si>
  <si>
    <t>Resilience Assumptions</t>
  </si>
  <si>
    <t>Fewer unplanned outages, longer than 12 hours</t>
  </si>
  <si>
    <t xml:space="preserve">Faster restoration of power when an outage has occurred              </t>
  </si>
  <si>
    <t>Community hub offering essential services (phone charging, showering etc.) when there has been a long duration outage</t>
  </si>
  <si>
    <t>CER Intergration Assumptions</t>
  </si>
  <si>
    <t>Ability to charge your EV whenever you wish</t>
  </si>
  <si>
    <t xml:space="preserve">Ability to export excess energy </t>
  </si>
  <si>
    <t>Emissions Reduction</t>
  </si>
  <si>
    <t>Ability to reduce emissions</t>
  </si>
  <si>
    <t>Unit Rate (dollars per tonne)</t>
  </si>
  <si>
    <t>Others</t>
  </si>
  <si>
    <t>[ENTER HERE]</t>
  </si>
  <si>
    <t>Analysis</t>
  </si>
  <si>
    <t>Section 3.</t>
  </si>
  <si>
    <t>Analysis: Base Case</t>
  </si>
  <si>
    <t>CPI index</t>
  </si>
  <si>
    <t>CPI Index (lagged)</t>
  </si>
  <si>
    <t>Discount Index (pre tax)</t>
  </si>
  <si>
    <t>Summary</t>
  </si>
  <si>
    <t>To determine the highest value project</t>
  </si>
  <si>
    <t>Present Value Cost</t>
  </si>
  <si>
    <t>Capital Expenditure</t>
  </si>
  <si>
    <t>Operating Expenditure</t>
  </si>
  <si>
    <t>Net Benefits</t>
  </si>
  <si>
    <t>Total Present Value</t>
  </si>
  <si>
    <t>To determine the capex &amp; opex need for the EDPR period</t>
  </si>
  <si>
    <t>Undiscounted</t>
  </si>
  <si>
    <t>Undiscounted Total Value</t>
  </si>
  <si>
    <t>Note: You can enter the values in here directly, or use the "Calculations" sheets to calculate the values and then link it to this sheet</t>
  </si>
  <si>
    <t>Category</t>
  </si>
  <si>
    <t>Description (optional)</t>
  </si>
  <si>
    <t>Dollar Basis</t>
  </si>
  <si>
    <t>Total Direct Capex</t>
  </si>
  <si>
    <t>Note: This table converts the values into 30 June 2024 dollars, which is needed for EDPR</t>
  </si>
  <si>
    <t>Dollar Basis for Conversion</t>
  </si>
  <si>
    <t>Conversion Factor</t>
  </si>
  <si>
    <t>Operating Expenditure (enter costs as positive numbers and savings as negative numbers)</t>
  </si>
  <si>
    <t>Total Opex</t>
  </si>
  <si>
    <t>Benefits</t>
  </si>
  <si>
    <t>Dollar basis</t>
  </si>
  <si>
    <t>Electrification</t>
  </si>
  <si>
    <t>Expected Energy at Risk</t>
  </si>
  <si>
    <t>END OF INPUTS FOR THIS OPTION</t>
  </si>
  <si>
    <t>Analysis: Option 1</t>
  </si>
  <si>
    <t>SWER</t>
  </si>
  <si>
    <t>[ CIC ]</t>
  </si>
  <si>
    <t>DSS</t>
  </si>
  <si>
    <t>Expected Unserved Energy at Risk</t>
  </si>
  <si>
    <t>Analysis: Option 2</t>
  </si>
  <si>
    <t>Option 2 DSS Deferrals</t>
  </si>
  <si>
    <t>Option 2 Flexible Services</t>
  </si>
  <si>
    <t>Analysis: Option 3</t>
  </si>
  <si>
    <t>Analysis: Do Nothing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</si>
</sst>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8" formatCode="&quot;$&quot;#,##0.00;[Red]\-&quot;$&quot;#,##0.00"/>
    <numFmt numFmtId="44" formatCode="_-&quot;$&quot;* #,##0.00_-;\-&quot;$&quot;* #,##0.00_-;_-&quot;$&quot;* &quot;-&quot;??_-;_-@_-"/>
    <numFmt numFmtId="43" formatCode="_-* #,##0.00_-;\-* #,##0.00_-;_-* &quot;-&quot;??_-;_-@_-"/>
    <numFmt numFmtId="164" formatCode="_(&quot;$&quot;* #,##0.00_);_(&quot;$&quot;* \(#,##0.00\);_(&quot;$&quot;* &quot;-&quot;??_);_(@_)"/>
    <numFmt numFmtId="165" formatCode="_(###0_);\(###0\);_(&quot;-&quot;_);_)@_)"/>
    <numFmt numFmtId="166" formatCode="_)d\-mmm\-yy_);_)d\-mmm\-yy_);_)&quot;-&quot;_);_)@_)"/>
    <numFmt numFmtId="167" formatCode="_(#,##0.0_);\(#,##0.0\);_(&quot;-&quot;_);_)@_)"/>
    <numFmt numFmtId="168" formatCode="_(#,##0.0%_);\(#,##0.0%\);_(&quot;-&quot;_);_)@_)"/>
    <numFmt numFmtId="169" formatCode="_(#,##0.0\x_);\(#,##0.0\x\);_(&quot;-&quot;_);_)@_)"/>
    <numFmt numFmtId="170" formatCode="_(#,##0_);\(#,##0\);_(&quot;-&quot;_);_)@_)"/>
    <numFmt numFmtId="171" formatCode="_(#,##0.00_);\(#,##0.00\);_(&quot;-&quot;_);_)@_)"/>
    <numFmt numFmtId="172" formatCode="_(#,##0.0000_);\(#,##0.0000\);_(&quot;-&quot;_);_)@_)"/>
    <numFmt numFmtId="173" formatCode="_(&quot;$&quot;#,##0.0_);\(&quot;$&quot;#,##0.0\);_(&quot;-&quot;_);_)@_)"/>
    <numFmt numFmtId="174" formatCode="_(#,##0.0_);\(#,##0.0\);_(&quot;-&quot;_)"/>
    <numFmt numFmtId="175" formatCode="0.0"/>
    <numFmt numFmtId="176" formatCode="0.0%"/>
    <numFmt numFmtId="177" formatCode="#,##0.0"/>
    <numFmt numFmtId="178" formatCode="0.00000"/>
    <numFmt numFmtId="179" formatCode="[$-C09]dd\-mmm\-yy;@"/>
    <numFmt numFmtId="180" formatCode="#,##0.0000"/>
    <numFmt numFmtId="181" formatCode="0.000000"/>
    <numFmt numFmtId="182" formatCode="_(#,##0.00%_);\(#,##0.00%\);_(&quot;-&quot;_);_)@_)"/>
  </numFmts>
  <fonts count="56" x14ac:knownFonts="1">
    <font>
      <sz val="9"/>
      <color theme="1" tint="0.2499465926084170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name val="Arial"/>
      <family val="2"/>
      <scheme val="minor"/>
    </font>
    <font>
      <sz val="8"/>
      <color indexed="60"/>
      <name val="Arial"/>
      <family val="2"/>
      <scheme val="major"/>
    </font>
    <font>
      <sz val="8"/>
      <color rgb="FF000000"/>
      <name val="Arial"/>
      <family val="2"/>
      <scheme val="minor"/>
    </font>
    <font>
      <u/>
      <sz val="8"/>
      <color theme="10"/>
      <name val="Arial"/>
      <family val="2"/>
      <scheme val="minor"/>
    </font>
    <font>
      <b/>
      <sz val="9"/>
      <color theme="0"/>
      <name val="Arial"/>
      <family val="2"/>
      <scheme val="major"/>
    </font>
    <font>
      <b/>
      <sz val="11"/>
      <color theme="1" tint="0.24994659260841701"/>
      <name val="Arial"/>
      <family val="2"/>
      <scheme val="major"/>
    </font>
    <font>
      <b/>
      <sz val="10"/>
      <color theme="1" tint="0.24994659260841701"/>
      <name val="Arial"/>
      <family val="2"/>
      <scheme val="major"/>
    </font>
    <font>
      <sz val="9"/>
      <color theme="0"/>
      <name val="Arial"/>
      <family val="2"/>
      <scheme val="major"/>
    </font>
    <font>
      <b/>
      <sz val="9"/>
      <color theme="4" tint="-0.49995422223578601"/>
      <name val="Arial"/>
      <family val="2"/>
      <scheme val="major"/>
    </font>
    <font>
      <b/>
      <sz val="9"/>
      <color theme="1" tint="0.24994659260841701"/>
      <name val="Arial"/>
      <family val="2"/>
      <scheme val="major"/>
    </font>
    <font>
      <sz val="9"/>
      <color theme="1" tint="0.24994659260841701"/>
      <name val="Arial"/>
      <family val="2"/>
      <scheme val="major"/>
    </font>
    <font>
      <sz val="9"/>
      <color theme="1" tint="0.24994659260841701"/>
      <name val="Arial"/>
      <family val="2"/>
      <scheme val="minor"/>
    </font>
    <font>
      <sz val="9"/>
      <color theme="0"/>
      <name val="Arial"/>
      <family val="2"/>
      <scheme val="minor"/>
    </font>
    <font>
      <b/>
      <sz val="9"/>
      <color theme="1" tint="0.24994659260841701"/>
      <name val="Arial"/>
      <family val="2"/>
      <scheme val="minor"/>
    </font>
    <font>
      <u/>
      <sz val="9"/>
      <color theme="11"/>
      <name val="Arial"/>
      <family val="2"/>
      <scheme val="minor"/>
    </font>
    <font>
      <sz val="9"/>
      <color theme="11"/>
      <name val="Wingdings"/>
      <charset val="2"/>
    </font>
    <font>
      <b/>
      <u/>
      <sz val="9"/>
      <color theme="11"/>
      <name val="Arial"/>
      <family val="2"/>
      <scheme val="minor"/>
    </font>
    <font>
      <sz val="9"/>
      <color theme="11"/>
      <name val="Arial"/>
      <family val="2"/>
      <scheme val="minor"/>
    </font>
    <font>
      <sz val="9"/>
      <color theme="4" tint="-0.49995422223578601"/>
      <name val="Arial"/>
      <family val="2"/>
      <scheme val="major"/>
    </font>
    <font>
      <b/>
      <sz val="9"/>
      <color theme="4" tint="-0.49995422223578601"/>
      <name val="Arial"/>
      <family val="2"/>
      <scheme val="minor"/>
    </font>
    <font>
      <b/>
      <sz val="9"/>
      <color theme="9" tint="-0.49995422223578601"/>
      <name val="Arial"/>
      <family val="2"/>
      <scheme val="major"/>
    </font>
    <font>
      <sz val="11"/>
      <color theme="1" tint="0.24994659260841701"/>
      <name val="Arial"/>
      <family val="2"/>
      <scheme val="minor"/>
    </font>
    <font>
      <sz val="9"/>
      <color indexed="18"/>
      <name val="Arial"/>
      <family val="2"/>
      <scheme val="minor"/>
    </font>
    <font>
      <b/>
      <sz val="10"/>
      <color theme="4" tint="-0.49995422223578601"/>
      <name val="Arial"/>
      <family val="2"/>
      <scheme val="major"/>
    </font>
    <font>
      <sz val="8"/>
      <name val="Arial"/>
      <family val="2"/>
    </font>
    <font>
      <b/>
      <sz val="9"/>
      <name val="Arial"/>
      <family val="2"/>
      <scheme val="major"/>
    </font>
    <font>
      <sz val="9"/>
      <color rgb="FF000000"/>
      <name val="Arial"/>
      <family val="2"/>
      <scheme val="minor"/>
    </font>
    <font>
      <sz val="9"/>
      <name val="Arial"/>
      <family val="2"/>
      <scheme val="minor"/>
    </font>
    <font>
      <b/>
      <sz val="20"/>
      <color theme="0"/>
      <name val="Arial"/>
      <family val="2"/>
    </font>
    <font>
      <b/>
      <sz val="14"/>
      <color rgb="FF12B57A"/>
      <name val="Arial"/>
      <family val="2"/>
    </font>
    <font>
      <b/>
      <sz val="10"/>
      <color theme="0"/>
      <name val="Arial"/>
      <family val="2"/>
    </font>
    <font>
      <sz val="8"/>
      <name val="Arial"/>
      <family val="2"/>
      <scheme val="minor"/>
    </font>
    <font>
      <u/>
      <sz val="11"/>
      <color theme="10"/>
      <name val="Arial"/>
      <family val="2"/>
      <scheme val="minor"/>
    </font>
    <font>
      <sz val="9"/>
      <name val="Arial"/>
      <family val="2"/>
      <scheme val="major"/>
    </font>
    <font>
      <b/>
      <sz val="10"/>
      <name val="Arial"/>
      <family val="2"/>
      <scheme val="major"/>
    </font>
    <font>
      <i/>
      <sz val="9"/>
      <name val="Arial"/>
      <family val="2"/>
      <scheme val="minor"/>
    </font>
    <font>
      <sz val="9"/>
      <color theme="4" tint="-0.499984740745262"/>
      <name val="Arial"/>
      <family val="2"/>
      <scheme val="minor"/>
    </font>
    <font>
      <b/>
      <sz val="10"/>
      <color theme="4" tint="-0.499984740745262"/>
      <name val="Arial"/>
      <family val="2"/>
      <scheme val="major"/>
    </font>
    <font>
      <sz val="10"/>
      <name val="Arial"/>
      <family val="2"/>
      <scheme val="minor"/>
    </font>
    <font>
      <sz val="10"/>
      <color theme="4" tint="-0.499984740745262"/>
      <name val="Arial"/>
      <family val="2"/>
      <scheme val="minor"/>
    </font>
    <font>
      <sz val="10"/>
      <color theme="1" tint="0.24994659260841701"/>
      <name val="Arial"/>
      <family val="2"/>
      <scheme val="major"/>
    </font>
    <font>
      <sz val="10"/>
      <color theme="11"/>
      <name val="Arial"/>
      <family val="2"/>
      <scheme val="major"/>
    </font>
    <font>
      <u/>
      <sz val="10"/>
      <color theme="11"/>
      <name val="Arial"/>
      <family val="2"/>
      <scheme val="major"/>
    </font>
    <font>
      <u/>
      <sz val="10"/>
      <color theme="10"/>
      <name val="Arial"/>
      <family val="2"/>
      <scheme val="major"/>
    </font>
    <font>
      <b/>
      <sz val="9"/>
      <name val="Arial"/>
      <family val="2"/>
      <scheme val="minor"/>
    </font>
    <font>
      <sz val="8"/>
      <name val="Arial"/>
      <family val="2"/>
      <scheme val="major"/>
    </font>
    <font>
      <b/>
      <sz val="9"/>
      <color rgb="FF000000"/>
      <name val="Arial"/>
      <family val="2"/>
      <scheme val="minor"/>
    </font>
    <font>
      <b/>
      <sz val="9"/>
      <color theme="0"/>
      <name val="Arial"/>
      <family val="2"/>
      <scheme val="minor"/>
    </font>
    <font>
      <b/>
      <sz val="9"/>
      <color rgb="FFFF0000"/>
      <name val="Arial"/>
      <family val="2"/>
      <scheme val="major"/>
    </font>
  </fonts>
  <fills count="12">
    <fill>
      <patternFill patternType="none"/>
    </fill>
    <fill>
      <patternFill patternType="gray125"/>
    </fill>
    <fill>
      <patternFill patternType="solid">
        <fgColor indexed="60"/>
        <bgColor indexed="64"/>
      </patternFill>
    </fill>
    <fill>
      <patternFill patternType="solid">
        <fgColor theme="1"/>
        <bgColor indexed="64"/>
      </patternFill>
    </fill>
    <fill>
      <patternFill patternType="solid">
        <fgColor theme="4"/>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383637"/>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9"/>
      </left>
      <right style="thin">
        <color indexed="9"/>
      </right>
      <top style="thin">
        <color indexed="9"/>
      </top>
      <bottom style="thin">
        <color indexed="9"/>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4" tint="-0.4999542222357860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18"/>
      </left>
      <right style="thin">
        <color indexed="18"/>
      </right>
      <top style="thin">
        <color indexed="18"/>
      </top>
      <bottom style="thin">
        <color indexed="18"/>
      </bottom>
      <diagonal/>
    </border>
    <border>
      <left/>
      <right/>
      <top/>
      <bottom style="medium">
        <color theme="1"/>
      </bottom>
      <diagonal/>
    </border>
    <border>
      <left style="hair">
        <color rgb="FF787878"/>
      </left>
      <right style="hair">
        <color rgb="FF787878"/>
      </right>
      <top/>
      <bottom style="thin">
        <color rgb="FF78787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3">
    <xf numFmtId="0" fontId="0" fillId="0" borderId="0" applyFill="0" applyBorder="0">
      <alignment vertical="center"/>
    </xf>
    <xf numFmtId="0" fontId="12" fillId="0" borderId="0" applyFill="0" applyBorder="0">
      <alignment vertical="center"/>
    </xf>
    <xf numFmtId="0" fontId="13" fillId="0" borderId="0" applyFill="0" applyBorder="0">
      <alignment vertical="center"/>
    </xf>
    <xf numFmtId="0" fontId="13" fillId="0" borderId="0" applyFill="0" applyBorder="0">
      <alignment vertical="center"/>
    </xf>
    <xf numFmtId="0" fontId="14" fillId="4" borderId="0" applyBorder="0">
      <alignment vertical="center"/>
    </xf>
    <xf numFmtId="0" fontId="15" fillId="5" borderId="11">
      <alignment vertical="center"/>
    </xf>
    <xf numFmtId="0" fontId="16" fillId="0" borderId="0" applyFill="0" applyBorder="0">
      <alignment vertical="center"/>
    </xf>
    <xf numFmtId="0" fontId="17" fillId="0" borderId="0" applyFill="0" applyBorder="0">
      <alignment vertical="center"/>
    </xf>
    <xf numFmtId="0" fontId="17" fillId="0" borderId="0" applyFill="0" applyBorder="0">
      <alignment vertical="center"/>
      <protection locked="0"/>
    </xf>
    <xf numFmtId="0" fontId="18" fillId="6" borderId="12">
      <alignment vertical="center"/>
      <protection locked="0"/>
    </xf>
    <xf numFmtId="165" fontId="18" fillId="6" borderId="12">
      <alignment vertical="center"/>
      <protection locked="0"/>
    </xf>
    <xf numFmtId="166" fontId="18" fillId="6" borderId="12">
      <alignment vertical="center"/>
      <protection locked="0"/>
    </xf>
    <xf numFmtId="167" fontId="18" fillId="6" borderId="12">
      <alignment vertical="center"/>
      <protection locked="0"/>
    </xf>
    <xf numFmtId="168" fontId="18" fillId="6" borderId="12">
      <alignment vertical="center"/>
      <protection locked="0"/>
    </xf>
    <xf numFmtId="169" fontId="18" fillId="6" borderId="12">
      <alignment vertical="center"/>
      <protection locked="0"/>
    </xf>
    <xf numFmtId="173" fontId="18" fillId="6" borderId="12">
      <alignment vertical="center"/>
      <protection locked="0"/>
    </xf>
    <xf numFmtId="0" fontId="7" fillId="0" borderId="0" applyNumberFormat="0" applyFont="0" applyFill="0" applyBorder="0">
      <alignment horizontal="center" vertical="center"/>
      <protection locked="0"/>
    </xf>
    <xf numFmtId="165" fontId="18" fillId="0" borderId="0" applyFill="0" applyBorder="0">
      <alignment vertical="center"/>
    </xf>
    <xf numFmtId="166" fontId="18" fillId="0" borderId="0" applyFill="0" applyBorder="0">
      <alignment vertical="center"/>
    </xf>
    <xf numFmtId="167" fontId="18" fillId="0" borderId="0" applyFill="0" applyBorder="0">
      <alignment vertical="center"/>
    </xf>
    <xf numFmtId="168" fontId="18" fillId="0" borderId="0" applyFill="0" applyBorder="0">
      <alignment vertical="center"/>
    </xf>
    <xf numFmtId="169" fontId="18" fillId="0" borderId="0" applyFill="0" applyBorder="0">
      <alignment vertical="center"/>
    </xf>
    <xf numFmtId="173" fontId="18" fillId="0" borderId="0" applyFill="0" applyBorder="0">
      <alignment vertical="center"/>
    </xf>
    <xf numFmtId="0" fontId="19" fillId="7" borderId="0" applyBorder="0">
      <alignment vertical="center"/>
    </xf>
    <xf numFmtId="0" fontId="20" fillId="0" borderId="1" applyFill="0">
      <alignment horizontal="center" vertical="center"/>
    </xf>
    <xf numFmtId="167" fontId="18" fillId="0" borderId="1" applyFill="0">
      <alignment horizontal="center" vertical="center"/>
    </xf>
    <xf numFmtId="0" fontId="18" fillId="0" borderId="1" applyFill="0">
      <alignment horizontal="center" vertical="center"/>
    </xf>
    <xf numFmtId="0" fontId="21" fillId="0" borderId="0" applyFill="0" applyBorder="0">
      <alignment vertical="center"/>
    </xf>
    <xf numFmtId="0" fontId="22" fillId="0" borderId="0" applyFill="0" applyBorder="0">
      <alignment horizontal="center" vertical="center"/>
    </xf>
    <xf numFmtId="0" fontId="22" fillId="0" borderId="0" applyFill="0" applyBorder="0">
      <alignment horizontal="center" vertical="center"/>
    </xf>
    <xf numFmtId="0" fontId="23" fillId="0" borderId="0" applyFill="0" applyBorder="0">
      <alignment vertical="center"/>
    </xf>
    <xf numFmtId="0" fontId="21" fillId="0" borderId="0" applyFill="0" applyBorder="0">
      <alignment vertical="center"/>
    </xf>
    <xf numFmtId="0" fontId="24" fillId="0" borderId="0" applyFill="0" applyBorder="0">
      <alignment vertical="center"/>
    </xf>
    <xf numFmtId="0" fontId="24" fillId="0" borderId="0" applyFill="0" applyBorder="0">
      <alignment vertical="center"/>
    </xf>
    <xf numFmtId="0" fontId="12" fillId="0" borderId="0" applyFill="0" applyBorder="0">
      <alignment vertical="center"/>
    </xf>
    <xf numFmtId="0" fontId="13" fillId="0" borderId="0" applyFill="0" applyBorder="0">
      <alignment vertical="center"/>
    </xf>
    <xf numFmtId="0" fontId="13" fillId="0" borderId="0" applyFill="0" applyBorder="0">
      <alignment vertical="center"/>
    </xf>
    <xf numFmtId="0" fontId="14" fillId="4" borderId="0" applyBorder="0">
      <alignment vertical="center"/>
    </xf>
    <xf numFmtId="0" fontId="16" fillId="8" borderId="0" applyBorder="0">
      <alignment vertical="center"/>
    </xf>
    <xf numFmtId="0" fontId="16" fillId="2" borderId="5" applyFill="0" applyBorder="0">
      <alignment vertical="center"/>
    </xf>
    <xf numFmtId="0" fontId="17" fillId="0" borderId="0" applyFill="0" applyBorder="0">
      <alignment vertical="center"/>
    </xf>
    <xf numFmtId="0" fontId="17" fillId="0" borderId="0" applyFill="0" applyBorder="0">
      <alignment vertical="center"/>
      <protection locked="0"/>
    </xf>
    <xf numFmtId="167" fontId="18" fillId="0" borderId="0" applyFill="0" applyBorder="0">
      <alignment vertical="center"/>
    </xf>
    <xf numFmtId="168" fontId="18" fillId="0" borderId="0" applyFill="0" applyBorder="0">
      <alignment vertical="center"/>
    </xf>
    <xf numFmtId="169" fontId="18" fillId="0" borderId="0" applyFill="0" applyBorder="0">
      <alignment vertical="center"/>
    </xf>
    <xf numFmtId="173" fontId="18" fillId="0" borderId="0" applyFill="0" applyBorder="0">
      <alignment vertical="center"/>
    </xf>
    <xf numFmtId="165" fontId="18" fillId="0" borderId="0" applyFill="0" applyBorder="0">
      <alignment vertical="center"/>
    </xf>
    <xf numFmtId="166" fontId="18" fillId="0" borderId="0" applyFill="0" applyBorder="0">
      <alignment vertical="center"/>
    </xf>
    <xf numFmtId="0" fontId="19" fillId="7" borderId="0" applyBorder="0">
      <alignment vertical="center"/>
    </xf>
    <xf numFmtId="0" fontId="21" fillId="0" borderId="0" applyFill="0" applyBorder="0">
      <alignment vertical="center"/>
    </xf>
    <xf numFmtId="0" fontId="22" fillId="0" borderId="0" applyFill="0" applyBorder="0">
      <alignment horizontal="center" vertical="center"/>
    </xf>
    <xf numFmtId="0" fontId="22" fillId="0" borderId="0" applyFill="0" applyBorder="0">
      <alignment horizontal="center" vertical="center"/>
    </xf>
    <xf numFmtId="0" fontId="23" fillId="0" borderId="0" applyFill="0" applyBorder="0">
      <alignment vertical="center"/>
    </xf>
    <xf numFmtId="0" fontId="21" fillId="0" borderId="0" applyFill="0" applyBorder="0">
      <alignment vertical="center"/>
    </xf>
    <xf numFmtId="0" fontId="24" fillId="0" borderId="0" applyFill="0" applyBorder="0">
      <alignment vertical="center"/>
    </xf>
    <xf numFmtId="0" fontId="24" fillId="0" borderId="0" applyFill="0" applyBorder="0">
      <alignment vertical="center"/>
    </xf>
    <xf numFmtId="0" fontId="18" fillId="0" borderId="0" applyFill="0" applyBorder="0">
      <alignment vertical="center"/>
    </xf>
    <xf numFmtId="0" fontId="10" fillId="0" borderId="0" applyNumberFormat="0" applyFill="0" applyBorder="0" applyAlignment="0" applyProtection="0">
      <alignment vertical="center"/>
    </xf>
    <xf numFmtId="174" fontId="31" fillId="0" borderId="13">
      <alignment vertical="center"/>
      <protection locked="0"/>
    </xf>
    <xf numFmtId="0" fontId="35" fillId="10" borderId="14" applyNumberFormat="0">
      <alignment horizontal="left" indent="1"/>
    </xf>
    <xf numFmtId="0" fontId="36" fillId="9" borderId="0" applyNumberFormat="0" applyBorder="0" applyAlignment="0"/>
    <xf numFmtId="0" fontId="37" fillId="10" borderId="15" applyNumberFormat="0" applyProtection="0">
      <alignment horizontal="centerContinuous" wrapText="1"/>
    </xf>
    <xf numFmtId="0" fontId="6"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39" fillId="0" borderId="0" applyNumberFormat="0" applyFill="0" applyBorder="0" applyAlignment="0" applyProtection="0"/>
    <xf numFmtId="0" fontId="5" fillId="0" borderId="0"/>
    <xf numFmtId="0" fontId="4" fillId="0" borderId="0"/>
    <xf numFmtId="0" fontId="3" fillId="0" borderId="0"/>
    <xf numFmtId="0" fontId="2" fillId="0" borderId="0"/>
    <xf numFmtId="0" fontId="1" fillId="0" borderId="0"/>
  </cellStyleXfs>
  <cellXfs count="204">
    <xf numFmtId="0" fontId="0" fillId="0" borderId="0" xfId="0">
      <alignment vertical="center"/>
    </xf>
    <xf numFmtId="0" fontId="13" fillId="0" borderId="0" xfId="3">
      <alignment vertical="center"/>
    </xf>
    <xf numFmtId="0" fontId="22" fillId="0" borderId="0" xfId="28" applyAlignment="1">
      <alignment horizontal="right" vertical="center"/>
    </xf>
    <xf numFmtId="0" fontId="22" fillId="0" borderId="0" xfId="28" applyAlignment="1">
      <alignment horizontal="left" vertical="center"/>
    </xf>
    <xf numFmtId="0" fontId="8" fillId="0" borderId="0" xfId="7" applyFont="1" applyAlignment="1">
      <alignment horizontal="left" vertical="center"/>
    </xf>
    <xf numFmtId="0" fontId="18" fillId="0" borderId="0" xfId="56">
      <alignment vertical="center"/>
    </xf>
    <xf numFmtId="0" fontId="22" fillId="0" borderId="0" xfId="50">
      <alignment horizontal="center" vertical="center"/>
    </xf>
    <xf numFmtId="0" fontId="14" fillId="4" borderId="0" xfId="37">
      <alignment vertical="center"/>
    </xf>
    <xf numFmtId="0" fontId="9" fillId="0" borderId="0" xfId="56" applyFont="1">
      <alignment vertical="center"/>
    </xf>
    <xf numFmtId="0" fontId="16" fillId="0" borderId="0" xfId="39" applyFill="1" applyBorder="1">
      <alignment vertical="center"/>
    </xf>
    <xf numFmtId="0" fontId="17" fillId="0" borderId="0" xfId="40">
      <alignment vertical="center"/>
    </xf>
    <xf numFmtId="0" fontId="0" fillId="0" borderId="0" xfId="0" applyFill="1">
      <alignment vertical="center"/>
    </xf>
    <xf numFmtId="0" fontId="25" fillId="0" borderId="0" xfId="7" applyFont="1" applyAlignment="1">
      <alignment horizontal="left" vertical="center"/>
    </xf>
    <xf numFmtId="167" fontId="18" fillId="0" borderId="0" xfId="19">
      <alignment vertical="center"/>
    </xf>
    <xf numFmtId="170" fontId="29" fillId="0" borderId="0" xfId="19" applyNumberFormat="1" applyFont="1">
      <alignment vertical="center"/>
    </xf>
    <xf numFmtId="0" fontId="15" fillId="0" borderId="0" xfId="6" applyFont="1" applyAlignment="1">
      <alignment horizontal="left" vertical="center"/>
    </xf>
    <xf numFmtId="0" fontId="30" fillId="0" borderId="0" xfId="2" applyFont="1">
      <alignment vertical="center"/>
    </xf>
    <xf numFmtId="0" fontId="27" fillId="0" borderId="0" xfId="6" applyFont="1" applyFill="1">
      <alignment vertical="center"/>
    </xf>
    <xf numFmtId="0" fontId="28" fillId="0" borderId="0" xfId="0" applyFont="1" applyFill="1">
      <alignment vertical="center"/>
    </xf>
    <xf numFmtId="165" fontId="20" fillId="0" borderId="0" xfId="17" applyFont="1" applyFill="1">
      <alignment vertical="center"/>
    </xf>
    <xf numFmtId="0" fontId="26" fillId="0" borderId="0" xfId="0" applyFont="1" applyFill="1">
      <alignment vertical="center"/>
    </xf>
    <xf numFmtId="0" fontId="32" fillId="0" borderId="0" xfId="39" applyFont="1" applyFill="1" applyBorder="1">
      <alignment vertical="center"/>
    </xf>
    <xf numFmtId="0" fontId="33" fillId="0" borderId="0" xfId="0" applyFont="1" applyFill="1">
      <alignment vertical="center"/>
    </xf>
    <xf numFmtId="0" fontId="38" fillId="0" borderId="0" xfId="0" applyFont="1" applyFill="1">
      <alignment vertical="center"/>
    </xf>
    <xf numFmtId="0" fontId="40" fillId="0" borderId="0" xfId="40" applyFont="1" applyFill="1">
      <alignment vertical="center"/>
    </xf>
    <xf numFmtId="0" fontId="34" fillId="0" borderId="0" xfId="0" applyFont="1" applyFill="1">
      <alignment vertical="center"/>
    </xf>
    <xf numFmtId="0" fontId="40" fillId="0" borderId="0" xfId="40" applyFont="1">
      <alignment vertical="center"/>
    </xf>
    <xf numFmtId="0" fontId="34" fillId="0" borderId="0" xfId="0" applyFont="1" applyFill="1" applyBorder="1">
      <alignment vertical="center"/>
    </xf>
    <xf numFmtId="0" fontId="40" fillId="0" borderId="0" xfId="40" applyFont="1" applyFill="1" applyBorder="1">
      <alignment vertical="center"/>
    </xf>
    <xf numFmtId="0" fontId="40" fillId="0" borderId="0" xfId="7" applyFont="1" applyFill="1" applyBorder="1">
      <alignment vertical="center"/>
    </xf>
    <xf numFmtId="0" fontId="40" fillId="0" borderId="0" xfId="7" applyFont="1" applyFill="1">
      <alignment vertical="center"/>
    </xf>
    <xf numFmtId="0" fontId="34" fillId="6" borderId="1" xfId="9" applyFont="1" applyBorder="1">
      <alignment vertical="center"/>
      <protection locked="0"/>
    </xf>
    <xf numFmtId="0" fontId="34" fillId="0" borderId="1" xfId="9" applyFont="1" applyFill="1" applyBorder="1">
      <alignment vertical="center"/>
      <protection locked="0"/>
    </xf>
    <xf numFmtId="0" fontId="41" fillId="0" borderId="0" xfId="3" applyFont="1">
      <alignment vertical="center"/>
    </xf>
    <xf numFmtId="0" fontId="34" fillId="0" borderId="0" xfId="0" applyFont="1">
      <alignment vertical="center"/>
    </xf>
    <xf numFmtId="0" fontId="41" fillId="6" borderId="0" xfId="3" applyFont="1" applyFill="1">
      <alignment vertical="center"/>
    </xf>
    <xf numFmtId="0" fontId="40" fillId="0" borderId="0" xfId="37" applyFont="1" applyFill="1">
      <alignment vertical="center"/>
    </xf>
    <xf numFmtId="167" fontId="34" fillId="0" borderId="1" xfId="19" applyFont="1" applyBorder="1">
      <alignment vertical="center"/>
    </xf>
    <xf numFmtId="167" fontId="34" fillId="0" borderId="1" xfId="42" applyFont="1" applyBorder="1">
      <alignment vertical="center"/>
    </xf>
    <xf numFmtId="167" fontId="34" fillId="0" borderId="1" xfId="42" applyFont="1" applyBorder="1" applyAlignment="1">
      <alignment horizontal="right" vertical="center"/>
    </xf>
    <xf numFmtId="167" fontId="34" fillId="0" borderId="1" xfId="42" applyFont="1" applyBorder="1" applyAlignment="1">
      <alignment horizontal="center" vertical="center"/>
    </xf>
    <xf numFmtId="0" fontId="34" fillId="0" borderId="0" xfId="56" applyFont="1">
      <alignment vertical="center"/>
    </xf>
    <xf numFmtId="0" fontId="38" fillId="0" borderId="0" xfId="56" applyFont="1">
      <alignment vertical="center"/>
    </xf>
    <xf numFmtId="0" fontId="42" fillId="0" borderId="0" xfId="0" applyFont="1" applyAlignment="1">
      <alignment horizontal="right" vertical="center"/>
    </xf>
    <xf numFmtId="170" fontId="34" fillId="0" borderId="0" xfId="42" applyNumberFormat="1" applyFont="1" applyAlignment="1">
      <alignment horizontal="center" vertical="center"/>
    </xf>
    <xf numFmtId="0" fontId="34" fillId="0" borderId="4" xfId="56" applyFont="1" applyBorder="1">
      <alignment vertical="center"/>
    </xf>
    <xf numFmtId="167" fontId="34" fillId="0" borderId="0" xfId="19" applyFont="1" applyBorder="1">
      <alignment vertical="center"/>
    </xf>
    <xf numFmtId="167" fontId="34" fillId="0" borderId="0" xfId="42" applyFont="1" applyBorder="1">
      <alignment vertical="center"/>
    </xf>
    <xf numFmtId="167" fontId="34" fillId="0" borderId="0" xfId="42" applyFont="1" applyBorder="1" applyAlignment="1">
      <alignment horizontal="right" vertical="center"/>
    </xf>
    <xf numFmtId="167" fontId="34" fillId="0" borderId="0" xfId="42" applyFont="1" applyBorder="1" applyAlignment="1">
      <alignment horizontal="center" vertical="center"/>
    </xf>
    <xf numFmtId="167" fontId="34" fillId="0" borderId="0" xfId="19" applyFont="1">
      <alignment vertical="center"/>
    </xf>
    <xf numFmtId="0" fontId="43" fillId="0" borderId="0" xfId="0" applyFont="1">
      <alignment vertical="center"/>
    </xf>
    <xf numFmtId="0" fontId="44" fillId="0" borderId="0" xfId="2" applyFont="1">
      <alignment vertical="center"/>
    </xf>
    <xf numFmtId="0" fontId="14" fillId="4" borderId="0" xfId="39" applyFont="1" applyFill="1" applyBorder="1" applyAlignment="1">
      <alignment horizontal="center" vertical="center" wrapText="1"/>
    </xf>
    <xf numFmtId="0" fontId="45" fillId="0" borderId="0" xfId="0" applyFont="1">
      <alignment vertical="center"/>
    </xf>
    <xf numFmtId="0" fontId="41" fillId="0" borderId="0" xfId="1" applyFont="1">
      <alignment vertical="center"/>
    </xf>
    <xf numFmtId="0" fontId="46" fillId="0" borderId="0" xfId="0" applyFont="1">
      <alignment vertical="center"/>
    </xf>
    <xf numFmtId="0" fontId="45" fillId="6" borderId="0" xfId="0" applyFont="1" applyFill="1">
      <alignment vertical="center"/>
    </xf>
    <xf numFmtId="0" fontId="44" fillId="0" borderId="0" xfId="1" quotePrefix="1" applyFont="1">
      <alignment vertical="center"/>
    </xf>
    <xf numFmtId="0" fontId="44" fillId="0" borderId="0" xfId="34" quotePrefix="1" applyFont="1" applyFill="1">
      <alignment vertical="center"/>
    </xf>
    <xf numFmtId="0" fontId="13" fillId="0" borderId="0" xfId="34" quotePrefix="1" applyFont="1" applyFill="1">
      <alignment vertical="center"/>
    </xf>
    <xf numFmtId="0" fontId="41" fillId="0" borderId="0" xfId="34" quotePrefix="1" applyFont="1" applyFill="1">
      <alignment vertical="center"/>
    </xf>
    <xf numFmtId="0" fontId="17" fillId="0" borderId="0" xfId="0" applyFont="1" applyFill="1">
      <alignment vertical="center"/>
    </xf>
    <xf numFmtId="0" fontId="40" fillId="0" borderId="0" xfId="0" applyFont="1" applyFill="1">
      <alignment vertical="center"/>
    </xf>
    <xf numFmtId="0" fontId="40" fillId="0" borderId="0" xfId="0" applyFont="1" applyFill="1" applyBorder="1">
      <alignment vertical="center"/>
    </xf>
    <xf numFmtId="166" fontId="40" fillId="0" borderId="0" xfId="18" applyFont="1" applyFill="1">
      <alignment vertical="center"/>
    </xf>
    <xf numFmtId="0" fontId="40" fillId="0" borderId="6" xfId="0" applyFont="1" applyFill="1" applyBorder="1">
      <alignment vertical="center"/>
    </xf>
    <xf numFmtId="0" fontId="40" fillId="0" borderId="0" xfId="16" applyFont="1" applyAlignment="1">
      <alignment vertical="center"/>
      <protection locked="0"/>
    </xf>
    <xf numFmtId="170" fontId="40" fillId="0" borderId="0" xfId="19" applyNumberFormat="1" applyFont="1" applyBorder="1">
      <alignment vertical="center"/>
    </xf>
    <xf numFmtId="170" fontId="40" fillId="0" borderId="0" xfId="19" applyNumberFormat="1" applyFont="1">
      <alignment vertical="center"/>
    </xf>
    <xf numFmtId="170" fontId="40" fillId="0" borderId="0" xfId="19" applyNumberFormat="1" applyFont="1" applyFill="1">
      <alignment vertical="center"/>
    </xf>
    <xf numFmtId="165" fontId="40" fillId="0" borderId="0" xfId="17" applyFont="1" applyFill="1" applyBorder="1">
      <alignment vertical="center"/>
    </xf>
    <xf numFmtId="168" fontId="40" fillId="6" borderId="1" xfId="0" applyNumberFormat="1" applyFont="1" applyFill="1" applyBorder="1">
      <alignment vertical="center"/>
    </xf>
    <xf numFmtId="166" fontId="40" fillId="6" borderId="1" xfId="18" applyFont="1" applyFill="1" applyBorder="1">
      <alignment vertical="center"/>
    </xf>
    <xf numFmtId="0" fontId="40" fillId="0" borderId="0" xfId="40" applyFont="1" applyFill="1" applyAlignment="1">
      <alignment vertical="center" wrapText="1"/>
    </xf>
    <xf numFmtId="0" fontId="32" fillId="0" borderId="0" xfId="0" applyFont="1" applyFill="1">
      <alignment vertical="center"/>
    </xf>
    <xf numFmtId="0" fontId="40" fillId="0" borderId="0" xfId="50" applyFont="1" applyFill="1">
      <alignment horizontal="center" vertical="center"/>
    </xf>
    <xf numFmtId="0" fontId="38" fillId="0" borderId="0" xfId="0" applyFont="1" applyFill="1" applyBorder="1">
      <alignment vertical="center"/>
    </xf>
    <xf numFmtId="2" fontId="40" fillId="0" borderId="0" xfId="0" applyNumberFormat="1" applyFont="1" applyFill="1">
      <alignment vertical="center"/>
    </xf>
    <xf numFmtId="0" fontId="40" fillId="0" borderId="0" xfId="0" applyFont="1" applyFill="1" applyAlignment="1">
      <alignment vertical="center" wrapText="1"/>
    </xf>
    <xf numFmtId="179" fontId="40" fillId="0" borderId="0" xfId="0" applyNumberFormat="1" applyFont="1" applyFill="1" applyAlignment="1">
      <alignment horizontal="right" vertical="center"/>
    </xf>
    <xf numFmtId="0" fontId="40" fillId="0" borderId="0" xfId="0" applyFont="1" applyAlignment="1">
      <alignment horizontal="left" vertical="top"/>
    </xf>
    <xf numFmtId="0" fontId="30" fillId="0" borderId="0" xfId="1" quotePrefix="1" applyFont="1">
      <alignment vertical="center"/>
    </xf>
    <xf numFmtId="0" fontId="47" fillId="0" borderId="0" xfId="0" applyFont="1">
      <alignment vertical="center"/>
    </xf>
    <xf numFmtId="0" fontId="48" fillId="0" borderId="0" xfId="28" applyFont="1" applyFill="1">
      <alignment horizontal="center" vertical="center"/>
    </xf>
    <xf numFmtId="0" fontId="47" fillId="0" borderId="0" xfId="0" applyFont="1" applyFill="1">
      <alignment vertical="center"/>
    </xf>
    <xf numFmtId="0" fontId="49" fillId="0" borderId="0" xfId="27" applyFont="1" applyFill="1">
      <alignment vertical="center"/>
    </xf>
    <xf numFmtId="0" fontId="48" fillId="0" borderId="0" xfId="28" applyFont="1" applyFill="1" applyAlignment="1">
      <alignment horizontal="left" vertical="center"/>
    </xf>
    <xf numFmtId="0" fontId="48" fillId="0" borderId="0" xfId="29" applyFont="1" applyFill="1" applyAlignment="1">
      <alignment horizontal="right" vertical="center"/>
    </xf>
    <xf numFmtId="0" fontId="48" fillId="0" borderId="0" xfId="29" applyFont="1" applyFill="1">
      <alignment horizontal="center" vertical="center"/>
    </xf>
    <xf numFmtId="0" fontId="48" fillId="0" borderId="0" xfId="29" applyFont="1" applyFill="1" applyAlignment="1">
      <alignment horizontal="left" vertical="center"/>
    </xf>
    <xf numFmtId="0" fontId="47" fillId="0" borderId="0" xfId="56" applyFont="1">
      <alignment vertical="center"/>
    </xf>
    <xf numFmtId="0" fontId="48" fillId="0" borderId="0" xfId="50" applyFont="1" applyAlignment="1">
      <alignment horizontal="left" vertical="center"/>
    </xf>
    <xf numFmtId="0" fontId="48" fillId="0" borderId="0" xfId="51" applyFont="1" applyAlignment="1">
      <alignment horizontal="right" vertical="center"/>
    </xf>
    <xf numFmtId="0" fontId="48" fillId="0" borderId="0" xfId="51" applyFont="1">
      <alignment horizontal="center" vertical="center"/>
    </xf>
    <xf numFmtId="0" fontId="48" fillId="0" borderId="0" xfId="51" applyFont="1" applyAlignment="1">
      <alignment horizontal="left" vertical="center"/>
    </xf>
    <xf numFmtId="0" fontId="50" fillId="0" borderId="0" xfId="57" applyFont="1" applyFill="1">
      <alignment vertical="center"/>
    </xf>
    <xf numFmtId="0" fontId="52" fillId="0" borderId="0" xfId="0" applyFont="1" applyFill="1">
      <alignment vertical="center"/>
    </xf>
    <xf numFmtId="0" fontId="40" fillId="0" borderId="0" xfId="0" applyFont="1" applyFill="1" applyAlignment="1">
      <alignment wrapText="1"/>
    </xf>
    <xf numFmtId="17" fontId="40" fillId="0" borderId="0" xfId="0" applyNumberFormat="1" applyFont="1" applyFill="1" applyBorder="1" applyAlignment="1">
      <alignment horizontal="right" vertical="center"/>
    </xf>
    <xf numFmtId="179" fontId="32" fillId="0" borderId="0" xfId="0" applyNumberFormat="1" applyFont="1" applyFill="1" applyAlignment="1">
      <alignment wrapText="1"/>
    </xf>
    <xf numFmtId="179" fontId="32" fillId="0" borderId="0" xfId="0" applyNumberFormat="1" applyFont="1" applyFill="1">
      <alignment vertical="center"/>
    </xf>
    <xf numFmtId="0" fontId="40" fillId="0" borderId="0" xfId="40" applyFont="1" applyFill="1" applyBorder="1" applyAlignment="1">
      <alignment vertical="center" wrapText="1"/>
    </xf>
    <xf numFmtId="0" fontId="40" fillId="0" borderId="0" xfId="0" applyFont="1">
      <alignment vertical="center"/>
    </xf>
    <xf numFmtId="167" fontId="40" fillId="0" borderId="0" xfId="19" applyFont="1">
      <alignment vertical="center"/>
    </xf>
    <xf numFmtId="177" fontId="40" fillId="6" borderId="1" xfId="0" applyNumberFormat="1" applyFont="1" applyFill="1" applyBorder="1">
      <alignment vertical="center"/>
    </xf>
    <xf numFmtId="0" fontId="32" fillId="0" borderId="0" xfId="0" applyFont="1">
      <alignment vertical="center"/>
    </xf>
    <xf numFmtId="0" fontId="32" fillId="6" borderId="0" xfId="0" applyFont="1" applyFill="1">
      <alignment vertical="center"/>
    </xf>
    <xf numFmtId="0" fontId="40" fillId="6" borderId="0" xfId="0" applyFont="1" applyFill="1">
      <alignment vertical="center"/>
    </xf>
    <xf numFmtId="171" fontId="34" fillId="6" borderId="1" xfId="12" applyNumberFormat="1" applyFont="1" applyBorder="1">
      <alignment vertical="center"/>
      <protection locked="0"/>
    </xf>
    <xf numFmtId="167" fontId="34" fillId="6" borderId="1" xfId="12" applyFont="1" applyBorder="1">
      <alignment vertical="center"/>
      <protection locked="0"/>
    </xf>
    <xf numFmtId="167" fontId="34" fillId="0" borderId="0" xfId="19" applyFont="1" applyAlignment="1">
      <alignment horizontal="right" vertical="center"/>
    </xf>
    <xf numFmtId="0" fontId="34" fillId="0" borderId="0" xfId="0" applyFont="1" applyBorder="1">
      <alignment vertical="center"/>
    </xf>
    <xf numFmtId="0" fontId="34" fillId="0" borderId="3" xfId="0" applyFont="1" applyFill="1" applyBorder="1">
      <alignment vertical="center"/>
    </xf>
    <xf numFmtId="0" fontId="34" fillId="0" borderId="8" xfId="0" applyFont="1" applyFill="1" applyBorder="1">
      <alignment vertical="center"/>
    </xf>
    <xf numFmtId="0" fontId="34" fillId="0" borderId="4" xfId="0" applyFont="1" applyFill="1" applyBorder="1">
      <alignment vertical="center"/>
    </xf>
    <xf numFmtId="167" fontId="34" fillId="0" borderId="6" xfId="19" applyFont="1" applyFill="1" applyBorder="1">
      <alignment vertical="center"/>
    </xf>
    <xf numFmtId="167" fontId="34" fillId="0" borderId="0" xfId="19" applyFont="1" applyFill="1">
      <alignment vertical="center"/>
    </xf>
    <xf numFmtId="167" fontId="34" fillId="0" borderId="2" xfId="19" applyFont="1" applyFill="1" applyBorder="1">
      <alignment vertical="center"/>
    </xf>
    <xf numFmtId="0" fontId="34" fillId="0" borderId="2" xfId="0" applyFont="1" applyFill="1" applyBorder="1">
      <alignment vertical="center"/>
    </xf>
    <xf numFmtId="167" fontId="51" fillId="0" borderId="10" xfId="19" applyFont="1" applyFill="1" applyBorder="1" applyAlignment="1">
      <alignment horizontal="right" vertical="center"/>
    </xf>
    <xf numFmtId="0" fontId="52" fillId="0" borderId="0" xfId="7" applyFont="1" applyFill="1">
      <alignment vertical="center"/>
    </xf>
    <xf numFmtId="166" fontId="38" fillId="0" borderId="0" xfId="18" applyFont="1" applyFill="1">
      <alignment vertical="center"/>
    </xf>
    <xf numFmtId="170" fontId="38" fillId="0" borderId="0" xfId="19" applyNumberFormat="1" applyFont="1" applyFill="1">
      <alignment vertical="center"/>
    </xf>
    <xf numFmtId="0" fontId="52" fillId="0" borderId="0" xfId="7" applyFont="1" applyFill="1" applyBorder="1">
      <alignment vertical="center"/>
    </xf>
    <xf numFmtId="165" fontId="38" fillId="0" borderId="0" xfId="17" applyFont="1" applyFill="1" applyBorder="1">
      <alignment vertical="center"/>
    </xf>
    <xf numFmtId="172" fontId="38" fillId="0" borderId="0" xfId="0" applyNumberFormat="1" applyFont="1" applyFill="1">
      <alignment vertical="center"/>
    </xf>
    <xf numFmtId="167" fontId="0" fillId="0" borderId="0" xfId="42" applyFont="1">
      <alignment vertical="center"/>
    </xf>
    <xf numFmtId="167" fontId="0" fillId="0" borderId="0" xfId="19" applyFont="1">
      <alignment vertical="center"/>
    </xf>
    <xf numFmtId="0" fontId="19" fillId="4" borderId="0" xfId="0" applyFont="1" applyFill="1">
      <alignment vertical="center"/>
    </xf>
    <xf numFmtId="0" fontId="33" fillId="0" borderId="0" xfId="0" applyFont="1" applyFill="1" applyBorder="1">
      <alignment vertical="center"/>
    </xf>
    <xf numFmtId="0" fontId="11" fillId="4" borderId="0" xfId="39" applyFont="1" applyFill="1" applyBorder="1" applyAlignment="1">
      <alignment vertical="center" wrapText="1"/>
    </xf>
    <xf numFmtId="0" fontId="53" fillId="4" borderId="0" xfId="0" applyFont="1" applyFill="1">
      <alignment vertical="center"/>
    </xf>
    <xf numFmtId="0" fontId="11" fillId="4" borderId="0" xfId="37" applyFont="1">
      <alignment vertical="center"/>
    </xf>
    <xf numFmtId="0" fontId="54" fillId="4" borderId="0" xfId="0" applyFont="1" applyFill="1">
      <alignment vertical="center"/>
    </xf>
    <xf numFmtId="171" fontId="34" fillId="0" borderId="1" xfId="12" applyNumberFormat="1" applyFont="1" applyFill="1" applyBorder="1">
      <alignment vertical="center"/>
      <protection locked="0"/>
    </xf>
    <xf numFmtId="0" fontId="11" fillId="0" borderId="0" xfId="50" applyFont="1" applyFill="1">
      <alignment horizontal="center" vertical="center"/>
    </xf>
    <xf numFmtId="0" fontId="11" fillId="0" borderId="0" xfId="50" applyFont="1">
      <alignment horizontal="center" vertical="center"/>
    </xf>
    <xf numFmtId="0" fontId="0" fillId="0" borderId="0" xfId="0" applyFill="1" applyAlignment="1">
      <alignment horizontal="right" vertical="center"/>
    </xf>
    <xf numFmtId="0" fontId="0" fillId="0" borderId="0" xfId="0" applyBorder="1">
      <alignment vertical="center"/>
    </xf>
    <xf numFmtId="0" fontId="0" fillId="3" borderId="0" xfId="0" applyFill="1">
      <alignment vertical="center"/>
    </xf>
    <xf numFmtId="0" fontId="54" fillId="4" borderId="0" xfId="39" applyFont="1" applyFill="1" applyBorder="1" applyAlignment="1">
      <alignment horizontal="center" vertical="center"/>
    </xf>
    <xf numFmtId="0" fontId="54" fillId="4" borderId="0" xfId="37" applyFont="1">
      <alignment vertical="center"/>
    </xf>
    <xf numFmtId="0" fontId="19" fillId="4" borderId="0" xfId="40" applyFont="1" applyFill="1" applyBorder="1" applyAlignment="1">
      <alignment horizontal="center" vertical="center"/>
    </xf>
    <xf numFmtId="0" fontId="51" fillId="0" borderId="7" xfId="39" applyFont="1" applyFill="1" applyBorder="1">
      <alignment vertical="center"/>
    </xf>
    <xf numFmtId="0" fontId="34" fillId="0" borderId="0" xfId="7" applyFont="1" applyFill="1" applyBorder="1">
      <alignment vertical="center"/>
    </xf>
    <xf numFmtId="0" fontId="51" fillId="0" borderId="9" xfId="39" applyFont="1" applyFill="1" applyBorder="1">
      <alignment vertical="center"/>
    </xf>
    <xf numFmtId="0" fontId="54" fillId="4" borderId="0" xfId="38" applyFont="1" applyFill="1">
      <alignment vertical="center"/>
    </xf>
    <xf numFmtId="0" fontId="51" fillId="0" borderId="0" xfId="39" applyFont="1" applyFill="1" applyBorder="1">
      <alignment vertical="center"/>
    </xf>
    <xf numFmtId="166" fontId="34" fillId="6" borderId="1" xfId="18" applyFont="1" applyFill="1" applyBorder="1">
      <alignment vertical="center"/>
    </xf>
    <xf numFmtId="0" fontId="19" fillId="0" borderId="0" xfId="37" applyFont="1" applyFill="1" applyBorder="1">
      <alignment vertical="center"/>
    </xf>
    <xf numFmtId="0" fontId="20" fillId="0" borderId="0" xfId="39" applyFont="1" applyFill="1" applyBorder="1">
      <alignment vertical="center"/>
    </xf>
    <xf numFmtId="0" fontId="0" fillId="0" borderId="0" xfId="40" applyFont="1">
      <alignment vertical="center"/>
    </xf>
    <xf numFmtId="0" fontId="42" fillId="0" borderId="0" xfId="40" applyFont="1">
      <alignment vertical="center"/>
    </xf>
    <xf numFmtId="0" fontId="54" fillId="3" borderId="0" xfId="40" applyFont="1" applyFill="1">
      <alignment vertical="center"/>
    </xf>
    <xf numFmtId="0" fontId="51" fillId="0" borderId="0" xfId="39" applyFont="1" applyFill="1" applyBorder="1" applyAlignment="1"/>
    <xf numFmtId="0" fontId="51" fillId="0" borderId="0" xfId="39" applyFont="1" applyFill="1" applyBorder="1" applyAlignment="1">
      <alignment horizontal="right" wrapText="1"/>
    </xf>
    <xf numFmtId="0" fontId="51" fillId="0" borderId="0" xfId="39" applyFont="1" applyFill="1" applyBorder="1" applyAlignment="1">
      <alignment horizontal="right"/>
    </xf>
    <xf numFmtId="180" fontId="34" fillId="0" borderId="1" xfId="9" applyNumberFormat="1" applyFont="1" applyFill="1" applyBorder="1">
      <alignment vertical="center"/>
      <protection locked="0"/>
    </xf>
    <xf numFmtId="0" fontId="0" fillId="0" borderId="0" xfId="0" applyBorder="1" applyAlignment="1">
      <alignment horizontal="right" wrapText="1"/>
    </xf>
    <xf numFmtId="167" fontId="0" fillId="0" borderId="0" xfId="42" applyFont="1" applyAlignment="1">
      <alignment horizontal="right" wrapText="1"/>
    </xf>
    <xf numFmtId="0" fontId="0" fillId="0" borderId="0" xfId="0" applyFill="1" applyAlignment="1">
      <alignment horizontal="right" wrapText="1"/>
    </xf>
    <xf numFmtId="0" fontId="20" fillId="0" borderId="0" xfId="39" applyFont="1" applyFill="1" applyBorder="1" applyAlignment="1">
      <alignment horizontal="left" wrapText="1"/>
    </xf>
    <xf numFmtId="170" fontId="34" fillId="0" borderId="0" xfId="19" applyNumberFormat="1" applyFont="1">
      <alignment vertical="center"/>
    </xf>
    <xf numFmtId="3" fontId="34" fillId="0" borderId="0" xfId="19" applyNumberFormat="1" applyFont="1">
      <alignment vertical="center"/>
    </xf>
    <xf numFmtId="0" fontId="34" fillId="0" borderId="0" xfId="56" applyFont="1" applyAlignment="1">
      <alignment vertical="center" wrapText="1"/>
    </xf>
    <xf numFmtId="0" fontId="34" fillId="4" borderId="0" xfId="56" applyFont="1" applyFill="1" applyBorder="1" applyAlignment="1">
      <alignment vertical="center" wrapText="1"/>
    </xf>
    <xf numFmtId="0" fontId="38" fillId="0" borderId="3" xfId="0" applyFont="1" applyFill="1" applyBorder="1">
      <alignment vertical="center"/>
    </xf>
    <xf numFmtId="172" fontId="38" fillId="0" borderId="3" xfId="0" applyNumberFormat="1" applyFont="1" applyFill="1" applyBorder="1">
      <alignment vertical="center"/>
    </xf>
    <xf numFmtId="167" fontId="34" fillId="0" borderId="0" xfId="0" applyNumberFormat="1" applyFont="1" applyFill="1">
      <alignment vertical="center"/>
    </xf>
    <xf numFmtId="8" fontId="44" fillId="0" borderId="0" xfId="34" quotePrefix="1" applyNumberFormat="1" applyFont="1" applyFill="1">
      <alignment vertical="center"/>
    </xf>
    <xf numFmtId="181" fontId="47" fillId="0" borderId="0" xfId="0" applyNumberFormat="1" applyFont="1" applyFill="1">
      <alignment vertical="center"/>
    </xf>
    <xf numFmtId="178" fontId="47" fillId="0" borderId="0" xfId="0" applyNumberFormat="1" applyFont="1" applyFill="1">
      <alignment vertical="center"/>
    </xf>
    <xf numFmtId="166" fontId="34" fillId="0" borderId="1" xfId="18" applyFont="1" applyFill="1" applyBorder="1">
      <alignment vertical="center"/>
    </xf>
    <xf numFmtId="167" fontId="34" fillId="11" borderId="1" xfId="12" applyFont="1" applyFill="1" applyBorder="1">
      <alignment vertical="center"/>
      <protection locked="0"/>
    </xf>
    <xf numFmtId="171" fontId="34" fillId="11" borderId="1" xfId="12" applyNumberFormat="1" applyFont="1" applyFill="1" applyBorder="1">
      <alignment vertical="center"/>
      <protection locked="0"/>
    </xf>
    <xf numFmtId="182" fontId="55" fillId="6" borderId="1" xfId="0" applyNumberFormat="1" applyFont="1" applyFill="1" applyBorder="1">
      <alignment vertical="center"/>
    </xf>
    <xf numFmtId="170" fontId="34" fillId="0" borderId="1" xfId="42" applyNumberFormat="1" applyFont="1" applyBorder="1">
      <alignment vertical="center"/>
    </xf>
    <xf numFmtId="170" fontId="34" fillId="0" borderId="1" xfId="42" applyNumberFormat="1" applyFont="1" applyBorder="1" applyAlignment="1">
      <alignment horizontal="center" vertical="center"/>
    </xf>
    <xf numFmtId="175" fontId="34" fillId="0" borderId="0" xfId="56" applyNumberFormat="1" applyFont="1">
      <alignment vertical="center"/>
    </xf>
    <xf numFmtId="0" fontId="34" fillId="0" borderId="0" xfId="56" applyFont="1" applyAlignment="1">
      <alignment horizontal="right" vertical="center"/>
    </xf>
    <xf numFmtId="167" fontId="51" fillId="0" borderId="0" xfId="19" applyFont="1">
      <alignment vertical="center"/>
    </xf>
    <xf numFmtId="0" fontId="19" fillId="4" borderId="0" xfId="56" applyFont="1" applyFill="1" applyBorder="1" applyAlignment="1">
      <alignment horizontal="center" vertical="center" wrapText="1"/>
    </xf>
    <xf numFmtId="0" fontId="40" fillId="0" borderId="0" xfId="0" applyFont="1" applyFill="1" applyBorder="1" applyAlignment="1">
      <alignment horizontal="left" vertical="center"/>
    </xf>
    <xf numFmtId="0" fontId="40" fillId="0" borderId="6" xfId="0" applyFont="1" applyFill="1" applyBorder="1" applyAlignment="1">
      <alignment horizontal="left" vertical="center"/>
    </xf>
    <xf numFmtId="0" fontId="40" fillId="0" borderId="0" xfId="0" applyFont="1" applyFill="1" applyBorder="1" applyAlignment="1">
      <alignment horizontal="left" vertical="top" wrapText="1"/>
    </xf>
    <xf numFmtId="0" fontId="40" fillId="0" borderId="6" xfId="0" applyFont="1" applyFill="1" applyBorder="1" applyAlignment="1">
      <alignment horizontal="left" vertical="top" wrapText="1"/>
    </xf>
    <xf numFmtId="0" fontId="40" fillId="0" borderId="0" xfId="9" applyFont="1" applyFill="1" applyBorder="1">
      <alignment vertical="center"/>
      <protection locked="0"/>
    </xf>
    <xf numFmtId="0" fontId="40" fillId="6" borderId="1" xfId="9" applyFont="1" applyBorder="1">
      <alignment vertical="center"/>
      <protection locked="0"/>
    </xf>
    <xf numFmtId="0" fontId="40" fillId="0" borderId="1" xfId="18" applyNumberFormat="1" applyFont="1" applyBorder="1" applyAlignment="1">
      <alignment horizontal="center" vertical="center"/>
    </xf>
    <xf numFmtId="166" fontId="40" fillId="0" borderId="1" xfId="18" applyFont="1" applyFill="1" applyBorder="1" applyAlignment="1">
      <alignment horizontal="center" vertical="center"/>
    </xf>
    <xf numFmtId="166" fontId="40" fillId="6" borderId="1" xfId="18" applyFont="1" applyFill="1" applyBorder="1" applyAlignment="1">
      <alignment horizontal="center" vertical="center"/>
    </xf>
    <xf numFmtId="176" fontId="40" fillId="0" borderId="1" xfId="18" applyNumberFormat="1" applyFont="1" applyFill="1" applyBorder="1" applyAlignment="1">
      <alignment horizontal="center" vertical="center"/>
    </xf>
    <xf numFmtId="0" fontId="40" fillId="0" borderId="0" xfId="40" applyFont="1" applyAlignment="1">
      <alignment vertical="center" wrapText="1"/>
    </xf>
    <xf numFmtId="0" fontId="32" fillId="0" borderId="0" xfId="39" applyFont="1" applyFill="1" applyBorder="1" applyAlignment="1">
      <alignment vertical="center" wrapText="1"/>
    </xf>
    <xf numFmtId="0" fontId="21" fillId="0" borderId="0" xfId="27">
      <alignment vertical="center"/>
    </xf>
    <xf numFmtId="0" fontId="34" fillId="6" borderId="16" xfId="9" applyFont="1" applyBorder="1">
      <alignment vertical="center"/>
      <protection locked="0"/>
    </xf>
    <xf numFmtId="0" fontId="34" fillId="6" borderId="17" xfId="9" applyFont="1" applyBorder="1">
      <alignment vertical="center"/>
      <protection locked="0"/>
    </xf>
    <xf numFmtId="0" fontId="51" fillId="0" borderId="2" xfId="39" applyFont="1" applyFill="1" applyBorder="1" applyAlignment="1">
      <alignment horizontal="right"/>
    </xf>
    <xf numFmtId="0" fontId="34" fillId="6" borderId="1" xfId="9" applyFont="1" applyBorder="1">
      <alignment vertical="center"/>
      <protection locked="0"/>
    </xf>
    <xf numFmtId="0" fontId="51" fillId="0" borderId="0" xfId="0" applyFont="1" applyFill="1" applyAlignment="1">
      <alignment horizontal="right" vertical="center" wrapText="1"/>
    </xf>
    <xf numFmtId="0" fontId="51" fillId="0" borderId="6" xfId="0" applyFont="1" applyFill="1" applyBorder="1" applyAlignment="1">
      <alignment horizontal="right" vertical="center" wrapText="1"/>
    </xf>
    <xf numFmtId="0" fontId="51" fillId="0" borderId="0" xfId="39" applyFont="1" applyFill="1" applyBorder="1">
      <alignment vertical="center"/>
    </xf>
    <xf numFmtId="0" fontId="20" fillId="0" borderId="0" xfId="39" applyFont="1" applyFill="1" applyBorder="1">
      <alignment vertical="center"/>
    </xf>
  </cellXfs>
  <cellStyles count="73">
    <cellStyle name="Assumption Currency." xfId="15" xr:uid="{00000000-0005-0000-0000-000000000000}"/>
    <cellStyle name="Assumption Date." xfId="11" xr:uid="{00000000-0005-0000-0000-000001000000}"/>
    <cellStyle name="Assumption Heading." xfId="9" xr:uid="{00000000-0005-0000-0000-000002000000}"/>
    <cellStyle name="Assumption Multiple." xfId="14" xr:uid="{00000000-0005-0000-0000-000003000000}"/>
    <cellStyle name="Assumption Number." xfId="12" xr:uid="{00000000-0005-0000-0000-000004000000}"/>
    <cellStyle name="Assumption Number. 2" xfId="58" xr:uid="{969A013B-FD23-4DC0-9D8F-B350221AE458}"/>
    <cellStyle name="Assumption Percentage." xfId="13" xr:uid="{00000000-0005-0000-0000-000005000000}"/>
    <cellStyle name="Assumption Year." xfId="10" xr:uid="{00000000-0005-0000-0000-000006000000}"/>
    <cellStyle name="Cell Link." xfId="16" xr:uid="{00000000-0005-0000-0000-000007000000}"/>
    <cellStyle name="Comma 2" xfId="65" xr:uid="{2E43837D-BB95-4CF5-A1B4-37444B1BC159}"/>
    <cellStyle name="Currency 2" xfId="63" xr:uid="{DF458EB1-8357-4CD9-91B0-3BF0BC3C76D4}"/>
    <cellStyle name="Currency 3" xfId="66" xr:uid="{E27EB2B9-ED2E-48BC-822D-0A88007FFE14}"/>
    <cellStyle name="Currency." xfId="22" xr:uid="{00000000-0005-0000-0000-000008000000}"/>
    <cellStyle name="Date." xfId="18" xr:uid="{00000000-0005-0000-0000-000009000000}"/>
    <cellStyle name="H1 Header1" xfId="60" xr:uid="{F07A90EB-18FD-4B6F-8762-C8EF7D87E45B}"/>
    <cellStyle name="Heading 1." xfId="4" xr:uid="{00000000-0005-0000-0000-00000A000000}"/>
    <cellStyle name="Heading 2." xfId="5" xr:uid="{00000000-0005-0000-0000-00000B000000}"/>
    <cellStyle name="Heading 3." xfId="6" xr:uid="{00000000-0005-0000-0000-00000C000000}"/>
    <cellStyle name="Heading 4." xfId="7" xr:uid="{00000000-0005-0000-0000-00000D000000}"/>
    <cellStyle name="Hyperlink" xfId="57" builtinId="8"/>
    <cellStyle name="Hyperlink 2" xfId="67" xr:uid="{EDC50E2B-7188-4283-A375-DD9E1FE28345}"/>
    <cellStyle name="Hyperlink Arrow." xfId="28" xr:uid="{00000000-0005-0000-0000-00000F000000}"/>
    <cellStyle name="Hyperlink Check." xfId="29" xr:uid="{00000000-0005-0000-0000-000010000000}"/>
    <cellStyle name="Hyperlink Text." xfId="27" xr:uid="{00000000-0005-0000-0000-000011000000}"/>
    <cellStyle name="Hyperlink TOC 1." xfId="30" xr:uid="{00000000-0005-0000-0000-000012000000}"/>
    <cellStyle name="Hyperlink TOC 2." xfId="31" xr:uid="{00000000-0005-0000-0000-000013000000}"/>
    <cellStyle name="Hyperlink TOC 3." xfId="32" xr:uid="{00000000-0005-0000-0000-000014000000}"/>
    <cellStyle name="Hyperlink TOC 4." xfId="33" xr:uid="{00000000-0005-0000-0000-000015000000}"/>
    <cellStyle name="Lookup Table Heading." xfId="24" xr:uid="{00000000-0005-0000-0000-000016000000}"/>
    <cellStyle name="Lookup Table Label." xfId="26" xr:uid="{00000000-0005-0000-0000-000017000000}"/>
    <cellStyle name="Lookup Table Number." xfId="25" xr:uid="{00000000-0005-0000-0000-000018000000}"/>
    <cellStyle name="Model Name." xfId="3" xr:uid="{00000000-0005-0000-0000-000019000000}"/>
    <cellStyle name="Multiple." xfId="21" xr:uid="{00000000-0005-0000-0000-00001A000000}"/>
    <cellStyle name="Normal" xfId="0" builtinId="0" customBuiltin="1"/>
    <cellStyle name="Normal 2" xfId="62" xr:uid="{0588DCA9-BF4C-4F5B-9EFA-079C425200F6}"/>
    <cellStyle name="Normal 3" xfId="68" xr:uid="{FC9BAF2E-FAB7-4119-9031-8A52F36B1748}"/>
    <cellStyle name="Normal 3 2" xfId="69" xr:uid="{46A1277F-3924-4626-B933-283251518761}"/>
    <cellStyle name="Normal 4" xfId="70" xr:uid="{D09D2B76-9ABA-423B-AE14-83A0196B0C7E}"/>
    <cellStyle name="Normal 5" xfId="71" xr:uid="{F41F10C4-C02E-43F4-B09B-94139EC22025}"/>
    <cellStyle name="Normal 6" xfId="72" xr:uid="{3C8EE6DB-5837-4D6D-ABAF-1141F2BC67FD}"/>
    <cellStyle name="Number." xfId="19" xr:uid="{00000000-0005-0000-0000-00001C000000}"/>
    <cellStyle name="Percent 2" xfId="64" xr:uid="{53F771A9-888B-4C11-A14D-EFA03022B765}"/>
    <cellStyle name="Percentage." xfId="20" xr:uid="{00000000-0005-0000-0000-00001D000000}"/>
    <cellStyle name="Period Title." xfId="23" xr:uid="{00000000-0005-0000-0000-00001E000000}"/>
    <cellStyle name="Presentation Currency." xfId="45" xr:uid="{00000000-0005-0000-0000-00001F000000}"/>
    <cellStyle name="Presentation Date." xfId="47" xr:uid="{00000000-0005-0000-0000-000020000000}"/>
    <cellStyle name="Presentation Heading 1." xfId="37" xr:uid="{00000000-0005-0000-0000-000021000000}"/>
    <cellStyle name="Presentation Heading 2." xfId="38" xr:uid="{00000000-0005-0000-0000-000022000000}"/>
    <cellStyle name="Presentation Heading 3." xfId="39" xr:uid="{00000000-0005-0000-0000-000023000000}"/>
    <cellStyle name="Presentation Heading 4." xfId="40" xr:uid="{00000000-0005-0000-0000-000024000000}"/>
    <cellStyle name="Presentation Hyperlink Arrow." xfId="50" xr:uid="{00000000-0005-0000-0000-000025000000}"/>
    <cellStyle name="Presentation Hyperlink Check." xfId="51" xr:uid="{00000000-0005-0000-0000-000026000000}"/>
    <cellStyle name="Presentation Hyperlink Text." xfId="49" xr:uid="{00000000-0005-0000-0000-000027000000}"/>
    <cellStyle name="Presentation Model Name." xfId="36" xr:uid="{00000000-0005-0000-0000-000028000000}"/>
    <cellStyle name="Presentation Multiple." xfId="44" xr:uid="{00000000-0005-0000-0000-000029000000}"/>
    <cellStyle name="Presentation Normal." xfId="56" xr:uid="{00000000-0005-0000-0000-00002A000000}"/>
    <cellStyle name="Presentation Number." xfId="42" xr:uid="{00000000-0005-0000-0000-00002B000000}"/>
    <cellStyle name="Presentation Percentage." xfId="43" xr:uid="{00000000-0005-0000-0000-00002C000000}"/>
    <cellStyle name="Presentation Period Title." xfId="48" xr:uid="{00000000-0005-0000-0000-00002D000000}"/>
    <cellStyle name="Presentation Section Number." xfId="35" xr:uid="{00000000-0005-0000-0000-00002E000000}"/>
    <cellStyle name="Presentation Sheet Title." xfId="34" xr:uid="{00000000-0005-0000-0000-00002F000000}"/>
    <cellStyle name="Presentation Sub Total." xfId="41" xr:uid="{00000000-0005-0000-0000-000030000000}"/>
    <cellStyle name="Presentation TOC 1." xfId="52" xr:uid="{00000000-0005-0000-0000-000031000000}"/>
    <cellStyle name="Presentation TOC 2." xfId="53" xr:uid="{00000000-0005-0000-0000-000032000000}"/>
    <cellStyle name="Presentation TOC 3." xfId="54" xr:uid="{00000000-0005-0000-0000-000033000000}"/>
    <cellStyle name="Presentation TOC 4." xfId="55" xr:uid="{00000000-0005-0000-0000-000034000000}"/>
    <cellStyle name="Presentation Year." xfId="46" xr:uid="{00000000-0005-0000-0000-000035000000}"/>
    <cellStyle name="Section Number." xfId="2" xr:uid="{00000000-0005-0000-0000-000036000000}"/>
    <cellStyle name="SH Sheet_Header" xfId="59" xr:uid="{AC1EF9AA-617C-4DDD-8656-58BA5EA47ED9}"/>
    <cellStyle name="Sheet Title." xfId="1" xr:uid="{00000000-0005-0000-0000-000037000000}"/>
    <cellStyle name="Sub Total." xfId="8" xr:uid="{00000000-0005-0000-0000-000038000000}"/>
    <cellStyle name="TA Table_Heading" xfId="61" xr:uid="{2E687B4E-D84C-4DF2-8CC0-5132B85BDD13}"/>
    <cellStyle name="Year." xfId="17" xr:uid="{00000000-0005-0000-0000-000039000000}"/>
  </cellStyles>
  <dxfs count="113">
    <dxf>
      <font>
        <color theme="2"/>
      </font>
      <fill>
        <patternFill patternType="none">
          <fgColor indexed="64"/>
          <bgColor indexed="65"/>
        </patternFill>
      </fill>
    </dxf>
    <dxf>
      <fill>
        <patternFill patternType="solid">
          <fgColor indexed="64"/>
          <bgColor rgb="FFC00000"/>
        </patternFill>
      </fill>
    </dxf>
    <dxf>
      <fill>
        <patternFill patternType="solid">
          <fgColor indexed="64"/>
          <bgColor rgb="FFC00000"/>
        </patternFill>
      </fill>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ont>
        <color theme="2"/>
      </font>
      <fill>
        <patternFill patternType="none">
          <fgColor indexed="64"/>
          <bgColor indexed="65"/>
        </patternFill>
      </fill>
    </dxf>
    <dxf>
      <font>
        <color theme="2"/>
      </font>
    </dxf>
    <dxf>
      <font>
        <color theme="2"/>
      </font>
      <fill>
        <patternFill patternType="none">
          <fgColor indexed="64"/>
          <bgColor indexed="65"/>
        </patternFill>
      </fill>
    </dxf>
    <dxf>
      <font>
        <color theme="2"/>
      </font>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ont>
        <color theme="2"/>
      </font>
      <fill>
        <patternFill patternType="none">
          <fgColor indexed="64"/>
          <bgColor indexed="65"/>
        </patternFill>
      </fill>
    </dxf>
    <dxf>
      <fill>
        <patternFill>
          <bgColor theme="4" tint="0.79998168889431442"/>
        </patternFill>
      </fill>
    </dxf>
    <dxf>
      <font>
        <color theme="2"/>
      </font>
      <fill>
        <patternFill patternType="none">
          <fgColor indexed="64"/>
          <bgColor indexed="65"/>
        </patternFill>
      </fill>
    </dxf>
    <dxf>
      <font>
        <b/>
        <i val="0"/>
        <color indexed="58"/>
      </font>
    </dxf>
    <dxf>
      <font>
        <b/>
        <i val="0"/>
        <color indexed="58"/>
      </font>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ont>
        <color theme="2"/>
      </font>
      <fill>
        <patternFill patternType="none">
          <fgColor indexed="64"/>
          <bgColor indexed="65"/>
        </patternFill>
      </fill>
    </dxf>
    <dxf>
      <font>
        <color theme="2"/>
      </font>
      <fill>
        <patternFill patternType="none">
          <fgColor indexed="64"/>
          <bgColor indexed="65"/>
        </patternFill>
      </fill>
    </dxf>
    <dxf>
      <fill>
        <patternFill patternType="solid">
          <fgColor indexed="64"/>
          <bgColor rgb="FFC00000"/>
        </patternFill>
      </fill>
    </dxf>
    <dxf>
      <font>
        <color theme="2"/>
      </font>
    </dxf>
    <dxf>
      <font>
        <color theme="2"/>
      </font>
      <fill>
        <patternFill patternType="none">
          <fgColor indexed="64"/>
          <bgColor indexed="65"/>
        </patternFill>
      </fill>
    </dxf>
    <dxf>
      <font>
        <color theme="2"/>
      </font>
    </dxf>
    <dxf>
      <fill>
        <patternFill patternType="solid">
          <fgColor indexed="64"/>
          <bgColor rgb="FFC00000"/>
        </patternFill>
      </fill>
    </dxf>
    <dxf>
      <font>
        <color theme="2"/>
      </font>
      <fill>
        <patternFill patternType="none">
          <fgColor indexed="64"/>
          <bgColor indexed="65"/>
        </patternFill>
      </fill>
    </dxf>
    <dxf>
      <fill>
        <patternFill>
          <bgColor theme="4" tint="0.79998168889431442"/>
        </patternFill>
      </fill>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ont>
        <color theme="2"/>
      </font>
      <fill>
        <patternFill patternType="none">
          <fgColor indexed="64"/>
          <bgColor indexed="65"/>
        </patternFill>
      </fill>
    </dxf>
    <dxf>
      <font>
        <b/>
        <i val="0"/>
        <color indexed="58"/>
      </font>
    </dxf>
    <dxf>
      <font>
        <b/>
        <i val="0"/>
        <color indexed="58"/>
      </font>
    </dxf>
    <dxf>
      <font>
        <color theme="2"/>
      </font>
      <fill>
        <patternFill patternType="none">
          <fgColor indexed="64"/>
          <bgColor indexed="65"/>
        </patternFill>
      </fill>
    </dxf>
    <dxf>
      <fill>
        <patternFill patternType="solid">
          <fgColor indexed="64"/>
          <bgColor rgb="FFC00000"/>
        </patternFill>
      </fill>
    </dxf>
    <dxf>
      <fill>
        <patternFill patternType="solid">
          <fgColor indexed="64"/>
          <bgColor rgb="FFC00000"/>
        </patternFill>
      </fill>
    </dxf>
    <dxf>
      <fill>
        <patternFill patternType="solid">
          <fgColor indexed="64"/>
          <bgColor rgb="FFC00000"/>
        </patternFill>
      </fill>
    </dxf>
    <dxf>
      <font>
        <color theme="2"/>
      </font>
      <fill>
        <patternFill patternType="none">
          <fgColor indexed="64"/>
          <bgColor indexed="65"/>
        </patternFill>
      </fill>
    </dxf>
    <dxf>
      <font>
        <color theme="2"/>
      </font>
      <fill>
        <patternFill patternType="none">
          <fgColor indexed="64"/>
          <bgColor indexed="65"/>
        </patternFill>
      </fill>
    </dxf>
    <dxf>
      <fill>
        <patternFill patternType="solid">
          <fgColor indexed="64"/>
          <bgColor rgb="FFC00000"/>
        </patternFill>
      </fill>
    </dxf>
    <dxf>
      <font>
        <color theme="2"/>
      </font>
      <fill>
        <patternFill patternType="none">
          <fgColor indexed="64"/>
          <bgColor indexed="65"/>
        </patternFill>
      </fill>
    </dxf>
    <dxf>
      <font>
        <color theme="2"/>
      </font>
      <fill>
        <patternFill patternType="none">
          <fgColor indexed="64"/>
          <bgColor indexed="65"/>
        </patternFill>
      </fill>
    </dxf>
    <dxf>
      <fill>
        <patternFill patternType="solid">
          <fgColor indexed="64"/>
          <bgColor rgb="FFC00000"/>
        </patternFill>
      </fill>
    </dxf>
    <dxf>
      <font>
        <color theme="2"/>
      </font>
    </dxf>
    <dxf>
      <font>
        <color theme="2"/>
      </font>
      <fill>
        <patternFill patternType="none">
          <fgColor indexed="64"/>
          <bgColor indexed="65"/>
        </patternFill>
      </fill>
    </dxf>
    <dxf>
      <font>
        <color theme="2"/>
      </font>
    </dxf>
    <dxf>
      <fill>
        <patternFill>
          <bgColor theme="4" tint="0.79998168889431442"/>
        </patternFill>
      </fill>
    </dxf>
    <dxf>
      <fill>
        <patternFill patternType="solid">
          <fgColor indexed="64"/>
          <bgColor rgb="FFC00000"/>
        </patternFill>
      </fill>
    </dxf>
    <dxf>
      <font>
        <color theme="2"/>
      </font>
      <fill>
        <patternFill patternType="none">
          <fgColor indexed="64"/>
          <bgColor indexed="65"/>
        </patternFill>
      </fill>
    </dxf>
    <dxf>
      <font>
        <color theme="2"/>
      </font>
      <fill>
        <patternFill patternType="none">
          <fgColor indexed="64"/>
          <bgColor indexed="65"/>
        </patternFill>
      </fill>
    </dxf>
    <dxf>
      <fill>
        <patternFill patternType="solid">
          <fgColor indexed="64"/>
          <bgColor rgb="FFC00000"/>
        </patternFill>
      </fill>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ont>
        <color theme="2"/>
      </font>
      <fill>
        <patternFill patternType="none">
          <fgColor indexed="64"/>
          <bgColor indexed="65"/>
        </patternFill>
      </fill>
    </dxf>
    <dxf>
      <font>
        <b/>
        <i val="0"/>
        <color indexed="58"/>
      </font>
    </dxf>
    <dxf>
      <font>
        <b/>
        <i val="0"/>
        <color indexed="58"/>
      </font>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ont>
        <color theme="2"/>
      </font>
      <fill>
        <patternFill patternType="none">
          <fgColor indexed="64"/>
          <bgColor indexed="65"/>
        </patternFill>
      </fill>
    </dxf>
    <dxf>
      <font>
        <color theme="2"/>
      </font>
      <fill>
        <patternFill patternType="none">
          <fgColor indexed="64"/>
          <bgColor indexed="65"/>
        </patternFill>
      </fill>
    </dxf>
    <dxf>
      <fill>
        <patternFill patternType="solid">
          <fgColor indexed="64"/>
          <bgColor rgb="FFC00000"/>
        </patternFill>
      </fill>
    </dxf>
    <dxf>
      <font>
        <color theme="2"/>
      </font>
    </dxf>
    <dxf>
      <font>
        <color theme="2"/>
      </font>
      <fill>
        <patternFill patternType="none">
          <fgColor indexed="64"/>
          <bgColor indexed="65"/>
        </patternFill>
      </fill>
    </dxf>
    <dxf>
      <font>
        <color theme="2"/>
      </font>
    </dxf>
    <dxf>
      <fill>
        <patternFill>
          <bgColor theme="4" tint="0.79998168889431442"/>
        </patternFill>
      </fill>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ill>
        <patternFill patternType="solid">
          <fgColor indexed="64"/>
          <bgColor rgb="FFC00000"/>
        </patternFill>
      </fill>
    </dxf>
    <dxf>
      <font>
        <color theme="2"/>
      </font>
      <fill>
        <patternFill patternType="none">
          <fgColor indexed="64"/>
          <bgColor indexed="65"/>
        </patternFill>
      </fill>
    </dxf>
    <dxf>
      <font>
        <color theme="2"/>
      </font>
      <fill>
        <patternFill patternType="none">
          <fgColor indexed="64"/>
          <bgColor indexed="65"/>
        </patternFill>
      </fill>
    </dxf>
    <dxf>
      <fill>
        <patternFill patternType="solid">
          <fgColor indexed="64"/>
          <bgColor rgb="FFC00000"/>
        </patternFill>
      </fill>
    </dxf>
    <dxf>
      <font>
        <b/>
        <i val="0"/>
        <color indexed="58"/>
      </font>
    </dxf>
    <dxf>
      <font>
        <b/>
        <i val="0"/>
        <color indexed="58"/>
      </font>
    </dxf>
    <dxf>
      <fill>
        <patternFill patternType="solid">
          <fgColor indexed="64"/>
          <bgColor rgb="FFC00000"/>
        </patternFill>
      </fill>
    </dxf>
    <dxf>
      <fill>
        <patternFill patternType="solid">
          <fgColor indexed="64"/>
          <bgColor rgb="FFC00000"/>
        </patternFill>
      </fill>
    </dxf>
    <dxf>
      <font>
        <color theme="2"/>
      </font>
      <fill>
        <patternFill patternType="none">
          <fgColor indexed="64"/>
          <bgColor indexed="65"/>
        </patternFill>
      </fill>
    </dxf>
    <dxf>
      <font>
        <color theme="2"/>
      </font>
      <fill>
        <patternFill patternType="none">
          <fgColor indexed="64"/>
          <bgColor indexed="65"/>
        </patternFill>
      </fill>
    </dxf>
    <dxf>
      <fill>
        <patternFill patternType="solid">
          <fgColor indexed="64"/>
          <bgColor rgb="FFC00000"/>
        </patternFill>
      </fill>
    </dxf>
    <dxf>
      <fill>
        <patternFill patternType="solid">
          <fgColor indexed="64"/>
          <bgColor rgb="FFC00000"/>
        </patternFill>
      </fill>
    </dxf>
    <dxf>
      <font>
        <color theme="2"/>
      </font>
      <fill>
        <patternFill patternType="none">
          <fgColor indexed="64"/>
          <bgColor indexed="65"/>
        </patternFill>
      </fill>
    </dxf>
    <dxf>
      <font>
        <color theme="2"/>
      </font>
    </dxf>
    <dxf>
      <font>
        <color theme="2"/>
      </font>
      <fill>
        <patternFill patternType="none">
          <fgColor indexed="64"/>
          <bgColor indexed="65"/>
        </patternFill>
      </fill>
    </dxf>
    <dxf>
      <font>
        <color theme="2"/>
      </font>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ont>
        <color theme="2"/>
      </font>
      <fill>
        <patternFill patternType="none">
          <fgColor indexed="64"/>
          <bgColor indexed="65"/>
        </patternFill>
      </fill>
    </dxf>
    <dxf>
      <fill>
        <patternFill>
          <bgColor theme="4" tint="0.79998168889431442"/>
        </patternFill>
      </fill>
    </dxf>
    <dxf>
      <font>
        <b/>
        <i val="0"/>
        <color indexed="58"/>
      </font>
    </dxf>
    <dxf>
      <font>
        <b/>
        <i val="0"/>
        <color indexed="58"/>
      </font>
    </dxf>
    <dxf>
      <fill>
        <patternFill>
          <bgColor theme="4" tint="0.79998168889431442"/>
        </patternFill>
      </fill>
    </dxf>
    <dxf>
      <font>
        <color theme="1"/>
      </font>
      <fill>
        <patternFill patternType="solid">
          <fgColor indexed="64"/>
          <bgColor indexed="18"/>
        </patternFill>
      </fill>
      <border>
        <top/>
      </border>
    </dxf>
    <dxf>
      <font>
        <color theme="1"/>
      </font>
      <fill>
        <patternFill patternType="solid">
          <fgColor indexed="64"/>
          <bgColor indexed="18"/>
        </patternFill>
      </fill>
      <border>
        <top/>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404040"/>
      <rgbColor rgb="00FFFFFF"/>
      <rgbColor rgb="00FF0000"/>
      <rgbColor rgb="0000FF00"/>
      <rgbColor rgb="000000FF"/>
      <rgbColor rgb="00FFFF00"/>
      <rgbColor rgb="00FF00FF"/>
      <rgbColor rgb="0000FFFF"/>
      <rgbColor rgb="00800000"/>
      <rgbColor rgb="00008000"/>
      <rgbColor rgb="00E6E6E6"/>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954F72"/>
      <rgbColor rgb="00339966"/>
      <rgbColor rgb="00CB2840"/>
      <rgbColor rgb="00375623"/>
      <rgbColor rgb="00203764"/>
      <rgbColor rgb="00993366"/>
      <rgbColor rgb="00FFFF78"/>
      <rgbColor rgb="00FFFFFF"/>
    </indexedColors>
    <mruColors>
      <color rgb="FF031F73"/>
      <color rgb="FF3EB08E"/>
      <color rgb="FFBCBE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11</xdr:row>
      <xdr:rowOff>44449</xdr:rowOff>
    </xdr:from>
    <xdr:to>
      <xdr:col>6</xdr:col>
      <xdr:colOff>612515</xdr:colOff>
      <xdr:row>18</xdr:row>
      <xdr:rowOff>41274</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5900" y="1701799"/>
          <a:ext cx="1552315" cy="1019175"/>
        </a:xfrm>
        <a:prstGeom prst="rect">
          <a:avLst/>
        </a:prstGeom>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rial" panose="020F0302020204030204"/>
        <a:ea typeface="Arial"/>
        <a:cs typeface="Arial"/>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F0502020204030204"/>
        <a:ea typeface="Arial"/>
        <a:cs typeface="Arial"/>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C9:I24"/>
  <sheetViews>
    <sheetView showGridLines="0" zoomScaleNormal="100" workbookViewId="0">
      <selection activeCell="D9" sqref="D9"/>
    </sheetView>
  </sheetViews>
  <sheetFormatPr defaultColWidth="11.69921875" defaultRowHeight="11.4" customHeight="1" x14ac:dyDescent="0.25"/>
  <cols>
    <col min="3" max="6" width="3.69921875" customWidth="1"/>
  </cols>
  <sheetData>
    <row r="9" spans="3:9" ht="11.4" customHeight="1" x14ac:dyDescent="0.25">
      <c r="C9" s="55" t="s">
        <v>0</v>
      </c>
      <c r="D9" s="56"/>
      <c r="E9" s="56"/>
      <c r="F9" s="56"/>
      <c r="G9" s="56"/>
      <c r="H9" s="56"/>
      <c r="I9" s="56"/>
    </row>
    <row r="10" spans="3:9" ht="11.4" customHeight="1" x14ac:dyDescent="0.25">
      <c r="C10" s="33" t="s">
        <v>1</v>
      </c>
      <c r="D10" s="54"/>
      <c r="E10" s="54"/>
      <c r="F10" s="54"/>
      <c r="G10" s="54"/>
      <c r="H10" s="54"/>
      <c r="I10" s="54"/>
    </row>
    <row r="11" spans="3:9" ht="11.4" customHeight="1" x14ac:dyDescent="0.25">
      <c r="C11" s="35" t="s">
        <v>2</v>
      </c>
      <c r="D11" s="35"/>
      <c r="E11" s="35"/>
      <c r="F11" s="35"/>
      <c r="G11" s="35"/>
      <c r="H11" s="57"/>
      <c r="I11" s="57"/>
    </row>
    <row r="19" spans="3:3" ht="11.4" customHeight="1" x14ac:dyDescent="0.25">
      <c r="C19" s="15"/>
    </row>
    <row r="21" spans="3:3" ht="11.4" customHeight="1" x14ac:dyDescent="0.25">
      <c r="C21" s="15"/>
    </row>
    <row r="22" spans="3:3" ht="11.4" customHeight="1" x14ac:dyDescent="0.25">
      <c r="C22" s="4"/>
    </row>
    <row r="23" spans="3:3" ht="11.4" customHeight="1" x14ac:dyDescent="0.25">
      <c r="C23" s="4"/>
    </row>
    <row r="24" spans="3:3" ht="11.4" customHeight="1" x14ac:dyDescent="0.25">
      <c r="C24" s="4"/>
    </row>
  </sheetData>
  <pageMargins left="0.39370078740157499" right="0.39370078740157499" top="0.59055118110236204" bottom="0.98425196850393704" header="0" footer="0.31496062992126"/>
  <pageSetup paperSize="9" orientation="landscape" r:id="rId1"/>
  <headerFooter>
    <oddFooter>&amp;C_x000D_&amp;1#&amp;"Century Gothic"&amp;7&amp;K7F7F7F PUBLIC</oddFooter>
  </headerFooter>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AA34F-710E-4DD2-B184-938E6F37CEA3}">
  <sheetPr codeName="Sheet13">
    <tabColor rgb="FFFFFF00"/>
    <pageSetUpPr autoPageBreaks="0"/>
  </sheetPr>
  <dimension ref="A1:BI124"/>
  <sheetViews>
    <sheetView showGridLines="0" zoomScaleNormal="100" workbookViewId="0">
      <pane xSplit="1" ySplit="4" topLeftCell="B5" activePane="bottomRight" state="frozen"/>
      <selection pane="topRight" activeCell="I118" sqref="I118"/>
      <selection pane="bottomLeft" activeCell="I118" sqref="I118"/>
      <selection pane="bottomRight" activeCell="J36" sqref="J36"/>
    </sheetView>
  </sheetViews>
  <sheetFormatPr defaultColWidth="11.69921875" defaultRowHeight="11.4" customHeight="1" x14ac:dyDescent="0.25"/>
  <cols>
    <col min="1" max="5" width="3.69921875" style="11" customWidth="1"/>
    <col min="6" max="6" width="35.69921875" style="11" customWidth="1"/>
    <col min="7" max="7" width="12.69921875" style="11" customWidth="1"/>
    <col min="8" max="8" width="14.69921875" style="11" customWidth="1"/>
    <col min="9" max="9" width="18.69921875" style="11" customWidth="1"/>
    <col min="10" max="16" width="13.3984375" style="11" customWidth="1"/>
    <col min="17" max="59" width="11.69921875" style="11" customWidth="1"/>
    <col min="60" max="60" width="2.69921875" style="11" customWidth="1"/>
    <col min="61" max="16384" width="11.69921875" style="11"/>
  </cols>
  <sheetData>
    <row r="1" spans="1:61" s="59" customFormat="1" ht="13" x14ac:dyDescent="0.25">
      <c r="B1" s="59" t="s">
        <v>111</v>
      </c>
      <c r="I1" s="170"/>
    </row>
    <row r="2" spans="1:61" s="85" customFormat="1" ht="13" x14ac:dyDescent="0.25">
      <c r="B2" s="61" t="str">
        <f>Cover!$C$9</f>
        <v>AusNet Services</v>
      </c>
      <c r="G2" s="96"/>
      <c r="I2" s="172"/>
      <c r="J2" s="172"/>
      <c r="K2" s="172"/>
      <c r="L2" s="172"/>
      <c r="M2" s="172"/>
      <c r="N2" s="172"/>
      <c r="O2" s="172"/>
      <c r="P2" s="171"/>
    </row>
    <row r="3" spans="1:61" s="85" customFormat="1" ht="11.4" customHeight="1" x14ac:dyDescent="0.25">
      <c r="B3" s="61" t="str">
        <f>Cover!$C$10</f>
        <v>Business Case Evaluation</v>
      </c>
      <c r="C3" s="86"/>
      <c r="D3" s="86"/>
      <c r="E3" s="86"/>
      <c r="F3" s="86"/>
      <c r="K3" s="171"/>
      <c r="L3" s="171"/>
      <c r="M3" s="171"/>
      <c r="N3" s="171"/>
      <c r="O3" s="171"/>
      <c r="P3" s="171"/>
    </row>
    <row r="4" spans="1:61" s="85" customFormat="1" ht="11.4" customHeight="1" x14ac:dyDescent="0.25">
      <c r="A4" s="84"/>
      <c r="B4" s="61" t="str">
        <f>Cover!$C$11</f>
        <v>Demand Driven Augmentation in the LV Network &amp; Flexible Services</v>
      </c>
      <c r="C4" s="87"/>
      <c r="D4" s="88"/>
      <c r="E4" s="89"/>
      <c r="F4" s="90"/>
    </row>
    <row r="5" spans="1:61" ht="11.4" customHeight="1" x14ac:dyDescent="0.25">
      <c r="B5" s="17"/>
      <c r="C5" s="18"/>
      <c r="D5" s="18"/>
      <c r="E5" s="18"/>
      <c r="F5" s="18"/>
      <c r="G5" s="18"/>
      <c r="H5" s="18"/>
      <c r="I5" s="18"/>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I5" s="20"/>
    </row>
    <row r="6" spans="1:61" ht="11.4" customHeight="1" x14ac:dyDescent="0.25">
      <c r="B6" s="121" t="s">
        <v>46</v>
      </c>
      <c r="C6" s="121"/>
      <c r="D6" s="121"/>
      <c r="E6" s="121"/>
      <c r="F6" s="121"/>
      <c r="G6" s="18"/>
      <c r="H6" s="18"/>
      <c r="I6" s="18"/>
      <c r="J6" s="97">
        <f>IF(AND(J$7&gt;=General!$H$20,J$8&lt;=General!$H$21),1,0)</f>
        <v>0</v>
      </c>
      <c r="K6" s="97">
        <f>IF(AND(K$7&gt;=General!$H$20,K$8&lt;=General!$H$21),1,0)</f>
        <v>1</v>
      </c>
      <c r="L6" s="97">
        <f>IF(AND(L$7&gt;=General!$H$20,L$8&lt;=General!$H$21),1,0)</f>
        <v>1</v>
      </c>
      <c r="M6" s="97">
        <f>IF(AND(M$7&gt;=General!$H$20,M$8&lt;=General!$H$21),1,0)</f>
        <v>1</v>
      </c>
      <c r="N6" s="97">
        <f>IF(AND(N$7&gt;=General!$H$20,N$8&lt;=General!$H$21),1,0)</f>
        <v>1</v>
      </c>
      <c r="O6" s="97">
        <f>IF(AND(O$7&gt;=General!$H$20,O$8&lt;=General!$H$21),1,0)</f>
        <v>1</v>
      </c>
      <c r="P6" s="97">
        <f>IF(AND(P$7&gt;=General!$H$20,P$8&lt;=General!$H$21),1,0)</f>
        <v>0</v>
      </c>
      <c r="Q6" s="97">
        <f>IF(AND(Q$7&gt;=General!$H$20,Q$8&lt;=General!$H$21),1,0)</f>
        <v>0</v>
      </c>
      <c r="R6" s="97">
        <f>IF(AND(R$7&gt;=General!$H$20,R$8&lt;=General!$H$21),1,0)</f>
        <v>0</v>
      </c>
      <c r="S6" s="97">
        <f>IF(AND(S$7&gt;=General!$H$20,S$8&lt;=General!$H$21),1,0)</f>
        <v>0</v>
      </c>
      <c r="T6" s="97">
        <f>IF(AND(T$7&gt;=General!$H$20,T$8&lt;=General!$H$21),1,0)</f>
        <v>0</v>
      </c>
      <c r="U6" s="97">
        <f>IF(AND(U$7&gt;=General!$H$20,U$8&lt;=General!$H$21),1,0)</f>
        <v>0</v>
      </c>
      <c r="V6" s="97">
        <f>IF(AND(V$7&gt;=General!$H$20,V$8&lt;=General!$H$21),1,0)</f>
        <v>0</v>
      </c>
      <c r="W6" s="97">
        <f>IF(AND(W$7&gt;=General!$H$20,W$8&lt;=General!$H$21),1,0)</f>
        <v>0</v>
      </c>
      <c r="X6" s="97">
        <f>IF(AND(X$7&gt;=General!$H$20,X$8&lt;=General!$H$21),1,0)</f>
        <v>0</v>
      </c>
      <c r="Y6" s="97">
        <f>IF(AND(Y$7&gt;=General!$H$20,Y$8&lt;=General!$H$21),1,0)</f>
        <v>0</v>
      </c>
      <c r="Z6" s="97">
        <f>IF(AND(Z$7&gt;=General!$H$20,Z$8&lt;=General!$H$21),1,0)</f>
        <v>0</v>
      </c>
      <c r="AA6" s="97">
        <f>IF(AND(AA$7&gt;=General!$H$20,AA$8&lt;=General!$H$21),1,0)</f>
        <v>0</v>
      </c>
      <c r="AB6" s="97">
        <f>IF(AND(AB$7&gt;=General!$H$20,AB$8&lt;=General!$H$21),1,0)</f>
        <v>0</v>
      </c>
      <c r="AC6" s="97">
        <f>IF(AND(AC$7&gt;=General!$H$20,AC$8&lt;=General!$H$21),1,0)</f>
        <v>0</v>
      </c>
      <c r="AD6" s="97">
        <f>IF(AND(AD$7&gt;=General!$H$20,AD$8&lt;=General!$H$21),1,0)</f>
        <v>0</v>
      </c>
      <c r="AE6" s="97">
        <f>IF(AND(AE$7&gt;=General!$H$20,AE$8&lt;=General!$H$21),1,0)</f>
        <v>0</v>
      </c>
      <c r="AF6" s="97">
        <f>IF(AND(AF$7&gt;=General!$H$20,AF$8&lt;=General!$H$21),1,0)</f>
        <v>0</v>
      </c>
      <c r="AG6" s="97">
        <f>IF(AND(AG$7&gt;=General!$H$20,AG$8&lt;=General!$H$21),1,0)</f>
        <v>0</v>
      </c>
      <c r="AH6" s="97">
        <f>IF(AND(AH$7&gt;=General!$H$20,AH$8&lt;=General!$H$21),1,0)</f>
        <v>0</v>
      </c>
      <c r="AI6" s="97">
        <f>IF(AND(AI$7&gt;=General!$H$20,AI$8&lt;=General!$H$21),1,0)</f>
        <v>0</v>
      </c>
      <c r="AJ6" s="97">
        <f>IF(AND(AJ$7&gt;=General!$H$20,AJ$8&lt;=General!$H$21),1,0)</f>
        <v>0</v>
      </c>
      <c r="AK6" s="97">
        <f>IF(AND(AK$7&gt;=General!$H$20,AK$8&lt;=General!$H$21),1,0)</f>
        <v>0</v>
      </c>
      <c r="AL6" s="97">
        <f>IF(AND(AL$7&gt;=General!$H$20,AL$8&lt;=General!$H$21),1,0)</f>
        <v>0</v>
      </c>
      <c r="AM6" s="97">
        <f>IF(AND(AM$7&gt;=General!$H$20,AM$8&lt;=General!$H$21),1,0)</f>
        <v>0</v>
      </c>
      <c r="AN6" s="97">
        <f>IF(AND(AN$7&gt;=General!$H$20,AN$8&lt;=General!$H$21),1,0)</f>
        <v>0</v>
      </c>
      <c r="AO6" s="97">
        <f>IF(AND(AO$7&gt;=General!$H$20,AO$8&lt;=General!$H$21),1,0)</f>
        <v>0</v>
      </c>
      <c r="AP6" s="97">
        <f>IF(AND(AP$7&gt;=General!$H$20,AP$8&lt;=General!$H$21),1,0)</f>
        <v>0</v>
      </c>
      <c r="AQ6" s="97">
        <f>IF(AND(AQ$7&gt;=General!$H$20,AQ$8&lt;=General!$H$21),1,0)</f>
        <v>0</v>
      </c>
      <c r="AR6" s="97">
        <f>IF(AND(AR$7&gt;=General!$H$20,AR$8&lt;=General!$H$21),1,0)</f>
        <v>0</v>
      </c>
      <c r="AS6" s="97">
        <f>IF(AND(AS$7&gt;=General!$H$20,AS$8&lt;=General!$H$21),1,0)</f>
        <v>0</v>
      </c>
      <c r="AT6" s="97">
        <f>IF(AND(AT$7&gt;=General!$H$20,AT$8&lt;=General!$H$21),1,0)</f>
        <v>0</v>
      </c>
      <c r="AU6" s="97">
        <f>IF(AND(AU$7&gt;=General!$H$20,AU$8&lt;=General!$H$21),1,0)</f>
        <v>0</v>
      </c>
      <c r="AV6" s="97">
        <f>IF(AND(AV$7&gt;=General!$H$20,AV$8&lt;=General!$H$21),1,0)</f>
        <v>0</v>
      </c>
      <c r="AW6" s="97">
        <f>IF(AND(AW$7&gt;=General!$H$20,AW$8&lt;=General!$H$21),1,0)</f>
        <v>0</v>
      </c>
      <c r="AX6" s="97">
        <f>IF(AND(AX$7&gt;=General!$H$20,AX$8&lt;=General!$H$21),1,0)</f>
        <v>0</v>
      </c>
      <c r="AY6" s="97">
        <f>IF(AND(AY$7&gt;=General!$H$20,AY$8&lt;=General!$H$21),1,0)</f>
        <v>0</v>
      </c>
      <c r="AZ6" s="97">
        <f>IF(AND(AZ$7&gt;=General!$H$20,AZ$8&lt;=General!$H$21),1,0)</f>
        <v>0</v>
      </c>
      <c r="BA6" s="97">
        <f>IF(AND(BA$7&gt;=General!$H$20,BA$8&lt;=General!$H$21),1,0)</f>
        <v>0</v>
      </c>
      <c r="BB6" s="97">
        <f>IF(AND(BB$7&gt;=General!$H$20,BB$8&lt;=General!$H$21),1,0)</f>
        <v>0</v>
      </c>
      <c r="BC6" s="97">
        <f>IF(AND(BC$7&gt;=General!$H$20,BC$8&lt;=General!$H$21),1,0)</f>
        <v>0</v>
      </c>
      <c r="BD6" s="97">
        <f>IF(AND(BD$7&gt;=General!$H$20,BD$8&lt;=General!$H$21),1,0)</f>
        <v>0</v>
      </c>
      <c r="BE6" s="97">
        <f>IF(AND(BE$7&gt;=General!$H$20,BE$8&lt;=General!$H$21),1,0)</f>
        <v>0</v>
      </c>
      <c r="BF6" s="97">
        <f>IF(AND(BF$7&gt;=General!$H$20,BF$8&lt;=General!$H$21),1,0)</f>
        <v>0</v>
      </c>
      <c r="BG6" s="97">
        <f>IF(AND(BG$7&gt;=General!$H$20,BG$8&lt;=General!$H$21),1,0)</f>
        <v>0</v>
      </c>
      <c r="BI6" s="20"/>
    </row>
    <row r="7" spans="1:61" s="23" customFormat="1" ht="11.4" customHeight="1" x14ac:dyDescent="0.25">
      <c r="B7" s="121" t="s">
        <v>47</v>
      </c>
      <c r="J7" s="122">
        <f>EDATE(General!$H$18,(J9-1)*12)</f>
        <v>45839</v>
      </c>
      <c r="K7" s="122">
        <f>EDATE(General!$H$18,(K9-1)*12)</f>
        <v>46204</v>
      </c>
      <c r="L7" s="122">
        <f>EDATE(General!$H$18,(L9-1)*12)</f>
        <v>46569</v>
      </c>
      <c r="M7" s="122">
        <f>EDATE(General!$H$18,(M9-1)*12)</f>
        <v>46935</v>
      </c>
      <c r="N7" s="122">
        <f>EDATE(General!$H$18,(N9-1)*12)</f>
        <v>47300</v>
      </c>
      <c r="O7" s="122">
        <f>EDATE(General!$H$18,(O9-1)*12)</f>
        <v>47665</v>
      </c>
      <c r="P7" s="122">
        <f>EDATE(General!$H$18,(P9-1)*12)</f>
        <v>48030</v>
      </c>
      <c r="Q7" s="122">
        <f>EDATE(General!$H$18,(Q9-1)*12)</f>
        <v>48396</v>
      </c>
      <c r="R7" s="122">
        <f>EDATE(General!$H$18,(R9-1)*12)</f>
        <v>48761</v>
      </c>
      <c r="S7" s="122">
        <f>EDATE(General!$H$18,(S9-1)*12)</f>
        <v>49126</v>
      </c>
      <c r="T7" s="122">
        <f>EDATE(General!$H$18,(T9-1)*12)</f>
        <v>49491</v>
      </c>
      <c r="U7" s="122">
        <f>EDATE(General!$H$18,(U9-1)*12)</f>
        <v>49857</v>
      </c>
      <c r="V7" s="122">
        <f>EDATE(General!$H$18,(V9-1)*12)</f>
        <v>50222</v>
      </c>
      <c r="W7" s="122">
        <f>EDATE(General!$H$18,(W9-1)*12)</f>
        <v>50587</v>
      </c>
      <c r="X7" s="122">
        <f>EDATE(General!$H$18,(X9-1)*12)</f>
        <v>50952</v>
      </c>
      <c r="Y7" s="122">
        <f>EDATE(General!$H$18,(Y9-1)*12)</f>
        <v>51318</v>
      </c>
      <c r="Z7" s="122">
        <f>EDATE(General!$H$18,(Z9-1)*12)</f>
        <v>51683</v>
      </c>
      <c r="AA7" s="122">
        <f>EDATE(General!$H$18,(AA9-1)*12)</f>
        <v>52048</v>
      </c>
      <c r="AB7" s="122">
        <f>EDATE(General!$H$18,(AB9-1)*12)</f>
        <v>52413</v>
      </c>
      <c r="AC7" s="122">
        <f>EDATE(General!$H$18,(AC9-1)*12)</f>
        <v>52779</v>
      </c>
      <c r="AD7" s="122">
        <f>EDATE(General!$H$18,(AD9-1)*12)</f>
        <v>53144</v>
      </c>
      <c r="AE7" s="122">
        <f>EDATE(General!$H$18,(AE9-1)*12)</f>
        <v>53509</v>
      </c>
      <c r="AF7" s="122">
        <f>EDATE(General!$H$18,(AF9-1)*12)</f>
        <v>53874</v>
      </c>
      <c r="AG7" s="122">
        <f>EDATE(General!$H$18,(AG9-1)*12)</f>
        <v>54240</v>
      </c>
      <c r="AH7" s="122">
        <f>EDATE(General!$H$18,(AH9-1)*12)</f>
        <v>54605</v>
      </c>
      <c r="AI7" s="122">
        <f>EDATE(General!$H$18,(AI9-1)*12)</f>
        <v>54970</v>
      </c>
      <c r="AJ7" s="122">
        <f>EDATE(General!$H$18,(AJ9-1)*12)</f>
        <v>55335</v>
      </c>
      <c r="AK7" s="122">
        <f>EDATE(General!$H$18,(AK9-1)*12)</f>
        <v>55701</v>
      </c>
      <c r="AL7" s="122">
        <f>EDATE(General!$H$18,(AL9-1)*12)</f>
        <v>56066</v>
      </c>
      <c r="AM7" s="122">
        <f>EDATE(General!$H$18,(AM9-1)*12)</f>
        <v>56431</v>
      </c>
      <c r="AN7" s="122">
        <f>EDATE(General!$H$18,(AN9-1)*12)</f>
        <v>56796</v>
      </c>
      <c r="AO7" s="122">
        <f>EDATE(General!$H$18,(AO9-1)*12)</f>
        <v>57162</v>
      </c>
      <c r="AP7" s="122">
        <f>EDATE(General!$H$18,(AP9-1)*12)</f>
        <v>57527</v>
      </c>
      <c r="AQ7" s="122">
        <f>EDATE(General!$H$18,(AQ9-1)*12)</f>
        <v>57892</v>
      </c>
      <c r="AR7" s="122">
        <f>EDATE(General!$H$18,(AR9-1)*12)</f>
        <v>58257</v>
      </c>
      <c r="AS7" s="122">
        <f>EDATE(General!$H$18,(AS9-1)*12)</f>
        <v>58623</v>
      </c>
      <c r="AT7" s="122">
        <f>EDATE(General!$H$18,(AT9-1)*12)</f>
        <v>58988</v>
      </c>
      <c r="AU7" s="122">
        <f>EDATE(General!$H$18,(AU9-1)*12)</f>
        <v>59353</v>
      </c>
      <c r="AV7" s="122">
        <f>EDATE(General!$H$18,(AV9-1)*12)</f>
        <v>59718</v>
      </c>
      <c r="AW7" s="122">
        <f>EDATE(General!$H$18,(AW9-1)*12)</f>
        <v>60084</v>
      </c>
      <c r="AX7" s="122">
        <f>EDATE(General!$H$18,(AX9-1)*12)</f>
        <v>60449</v>
      </c>
      <c r="AY7" s="122">
        <f>EDATE(General!$H$18,(AY9-1)*12)</f>
        <v>60814</v>
      </c>
      <c r="AZ7" s="122">
        <f>EDATE(General!$H$18,(AZ9-1)*12)</f>
        <v>61179</v>
      </c>
      <c r="BA7" s="122">
        <f>EDATE(General!$H$18,(BA9-1)*12)</f>
        <v>61545</v>
      </c>
      <c r="BB7" s="122">
        <f>EDATE(General!$H$18,(BB9-1)*12)</f>
        <v>61910</v>
      </c>
      <c r="BC7" s="122">
        <f>EDATE(General!$H$18,(BC9-1)*12)</f>
        <v>62275</v>
      </c>
      <c r="BD7" s="122">
        <f>EDATE(General!$H$18,(BD9-1)*12)</f>
        <v>62640</v>
      </c>
      <c r="BE7" s="122">
        <f>EDATE(General!$H$18,(BE9-1)*12)</f>
        <v>63006</v>
      </c>
      <c r="BF7" s="122">
        <f>EDATE(General!$H$18,(BF9-1)*12)</f>
        <v>63371</v>
      </c>
      <c r="BG7" s="122">
        <f>EDATE(General!$H$18,(BG9-1)*12)</f>
        <v>63736</v>
      </c>
    </row>
    <row r="8" spans="1:61" s="23" customFormat="1" ht="11.4" customHeight="1" x14ac:dyDescent="0.25">
      <c r="B8" s="121" t="s">
        <v>48</v>
      </c>
      <c r="J8" s="122">
        <f>EDATE(J7,12)-1</f>
        <v>46203</v>
      </c>
      <c r="K8" s="122">
        <f t="shared" ref="K8:BG8" si="0">EDATE(K7,12)-1</f>
        <v>46568</v>
      </c>
      <c r="L8" s="122">
        <f t="shared" si="0"/>
        <v>46934</v>
      </c>
      <c r="M8" s="122">
        <f t="shared" si="0"/>
        <v>47299</v>
      </c>
      <c r="N8" s="122">
        <f t="shared" si="0"/>
        <v>47664</v>
      </c>
      <c r="O8" s="122">
        <f t="shared" si="0"/>
        <v>48029</v>
      </c>
      <c r="P8" s="122">
        <f t="shared" si="0"/>
        <v>48395</v>
      </c>
      <c r="Q8" s="122">
        <f t="shared" si="0"/>
        <v>48760</v>
      </c>
      <c r="R8" s="122">
        <f t="shared" si="0"/>
        <v>49125</v>
      </c>
      <c r="S8" s="122">
        <f t="shared" si="0"/>
        <v>49490</v>
      </c>
      <c r="T8" s="122">
        <f t="shared" si="0"/>
        <v>49856</v>
      </c>
      <c r="U8" s="122">
        <f t="shared" si="0"/>
        <v>50221</v>
      </c>
      <c r="V8" s="122">
        <f t="shared" si="0"/>
        <v>50586</v>
      </c>
      <c r="W8" s="122">
        <f t="shared" si="0"/>
        <v>50951</v>
      </c>
      <c r="X8" s="122">
        <f t="shared" si="0"/>
        <v>51317</v>
      </c>
      <c r="Y8" s="122">
        <f t="shared" si="0"/>
        <v>51682</v>
      </c>
      <c r="Z8" s="122">
        <f t="shared" si="0"/>
        <v>52047</v>
      </c>
      <c r="AA8" s="122">
        <f t="shared" si="0"/>
        <v>52412</v>
      </c>
      <c r="AB8" s="122">
        <f t="shared" si="0"/>
        <v>52778</v>
      </c>
      <c r="AC8" s="122">
        <f t="shared" si="0"/>
        <v>53143</v>
      </c>
      <c r="AD8" s="122">
        <f t="shared" si="0"/>
        <v>53508</v>
      </c>
      <c r="AE8" s="122">
        <f t="shared" si="0"/>
        <v>53873</v>
      </c>
      <c r="AF8" s="122">
        <f t="shared" si="0"/>
        <v>54239</v>
      </c>
      <c r="AG8" s="122">
        <f t="shared" si="0"/>
        <v>54604</v>
      </c>
      <c r="AH8" s="122">
        <f t="shared" si="0"/>
        <v>54969</v>
      </c>
      <c r="AI8" s="122">
        <f t="shared" si="0"/>
        <v>55334</v>
      </c>
      <c r="AJ8" s="122">
        <f t="shared" si="0"/>
        <v>55700</v>
      </c>
      <c r="AK8" s="122">
        <f t="shared" si="0"/>
        <v>56065</v>
      </c>
      <c r="AL8" s="122">
        <f t="shared" si="0"/>
        <v>56430</v>
      </c>
      <c r="AM8" s="122">
        <f t="shared" si="0"/>
        <v>56795</v>
      </c>
      <c r="AN8" s="122">
        <f t="shared" si="0"/>
        <v>57161</v>
      </c>
      <c r="AO8" s="122">
        <f t="shared" si="0"/>
        <v>57526</v>
      </c>
      <c r="AP8" s="122">
        <f t="shared" si="0"/>
        <v>57891</v>
      </c>
      <c r="AQ8" s="122">
        <f t="shared" si="0"/>
        <v>58256</v>
      </c>
      <c r="AR8" s="122">
        <f t="shared" si="0"/>
        <v>58622</v>
      </c>
      <c r="AS8" s="122">
        <f t="shared" si="0"/>
        <v>58987</v>
      </c>
      <c r="AT8" s="122">
        <f t="shared" si="0"/>
        <v>59352</v>
      </c>
      <c r="AU8" s="122">
        <f t="shared" si="0"/>
        <v>59717</v>
      </c>
      <c r="AV8" s="122">
        <f t="shared" si="0"/>
        <v>60083</v>
      </c>
      <c r="AW8" s="122">
        <f t="shared" si="0"/>
        <v>60448</v>
      </c>
      <c r="AX8" s="122">
        <f t="shared" si="0"/>
        <v>60813</v>
      </c>
      <c r="AY8" s="122">
        <f t="shared" si="0"/>
        <v>61178</v>
      </c>
      <c r="AZ8" s="122">
        <f t="shared" si="0"/>
        <v>61544</v>
      </c>
      <c r="BA8" s="122">
        <f t="shared" si="0"/>
        <v>61909</v>
      </c>
      <c r="BB8" s="122">
        <f t="shared" si="0"/>
        <v>62274</v>
      </c>
      <c r="BC8" s="122">
        <f t="shared" si="0"/>
        <v>62639</v>
      </c>
      <c r="BD8" s="122">
        <f t="shared" si="0"/>
        <v>63005</v>
      </c>
      <c r="BE8" s="122">
        <f t="shared" si="0"/>
        <v>63370</v>
      </c>
      <c r="BF8" s="122">
        <f t="shared" si="0"/>
        <v>63735</v>
      </c>
      <c r="BG8" s="122">
        <f t="shared" si="0"/>
        <v>64100</v>
      </c>
    </row>
    <row r="9" spans="1:61" s="23" customFormat="1" ht="11.4" customHeight="1" x14ac:dyDescent="0.25">
      <c r="B9" s="121" t="str">
        <f>"Project Year"</f>
        <v>Project Year</v>
      </c>
      <c r="J9" s="123">
        <f>COLUMNS($J9:J9)</f>
        <v>1</v>
      </c>
      <c r="K9" s="123">
        <f>COLUMNS($J9:K9)</f>
        <v>2</v>
      </c>
      <c r="L9" s="123">
        <f>COLUMNS($J9:L9)</f>
        <v>3</v>
      </c>
      <c r="M9" s="123">
        <f>COLUMNS($J9:M9)</f>
        <v>4</v>
      </c>
      <c r="N9" s="123">
        <f>COLUMNS($J9:N9)</f>
        <v>5</v>
      </c>
      <c r="O9" s="123">
        <f>COLUMNS($J9:O9)</f>
        <v>6</v>
      </c>
      <c r="P9" s="123">
        <f>COLUMNS($J9:P9)</f>
        <v>7</v>
      </c>
      <c r="Q9" s="123">
        <f>COLUMNS($J9:Q9)</f>
        <v>8</v>
      </c>
      <c r="R9" s="123">
        <f>COLUMNS($J9:R9)</f>
        <v>9</v>
      </c>
      <c r="S9" s="123">
        <f>COLUMNS($J9:S9)</f>
        <v>10</v>
      </c>
      <c r="T9" s="123">
        <f>COLUMNS($J9:T9)</f>
        <v>11</v>
      </c>
      <c r="U9" s="123">
        <f>COLUMNS($J9:U9)</f>
        <v>12</v>
      </c>
      <c r="V9" s="123">
        <f>COLUMNS($J9:V9)</f>
        <v>13</v>
      </c>
      <c r="W9" s="123">
        <f>COLUMNS($J9:W9)</f>
        <v>14</v>
      </c>
      <c r="X9" s="123">
        <f>COLUMNS($J9:X9)</f>
        <v>15</v>
      </c>
      <c r="Y9" s="123">
        <f>COLUMNS($J9:Y9)</f>
        <v>16</v>
      </c>
      <c r="Z9" s="123">
        <f>COLUMNS($J9:Z9)</f>
        <v>17</v>
      </c>
      <c r="AA9" s="123">
        <f>COLUMNS($J9:AA9)</f>
        <v>18</v>
      </c>
      <c r="AB9" s="123">
        <f>COLUMNS($J9:AB9)</f>
        <v>19</v>
      </c>
      <c r="AC9" s="123">
        <f>COLUMNS($J9:AC9)</f>
        <v>20</v>
      </c>
      <c r="AD9" s="123">
        <f>COLUMNS($J9:AD9)</f>
        <v>21</v>
      </c>
      <c r="AE9" s="123">
        <f>COLUMNS($J9:AE9)</f>
        <v>22</v>
      </c>
      <c r="AF9" s="123">
        <f>COLUMNS($J9:AF9)</f>
        <v>23</v>
      </c>
      <c r="AG9" s="123">
        <f>COLUMNS($J9:AG9)</f>
        <v>24</v>
      </c>
      <c r="AH9" s="123">
        <f>COLUMNS($J9:AH9)</f>
        <v>25</v>
      </c>
      <c r="AI9" s="123">
        <f>COLUMNS($J9:AI9)</f>
        <v>26</v>
      </c>
      <c r="AJ9" s="123">
        <f>COLUMNS($J9:AJ9)</f>
        <v>27</v>
      </c>
      <c r="AK9" s="123">
        <f>COLUMNS($J9:AK9)</f>
        <v>28</v>
      </c>
      <c r="AL9" s="123">
        <f>COLUMNS($J9:AL9)</f>
        <v>29</v>
      </c>
      <c r="AM9" s="123">
        <f>COLUMNS($J9:AM9)</f>
        <v>30</v>
      </c>
      <c r="AN9" s="123">
        <f>COLUMNS($J9:AN9)</f>
        <v>31</v>
      </c>
      <c r="AO9" s="123">
        <f>COLUMNS($J9:AO9)</f>
        <v>32</v>
      </c>
      <c r="AP9" s="123">
        <f>COLUMNS($J9:AP9)</f>
        <v>33</v>
      </c>
      <c r="AQ9" s="123">
        <f>COLUMNS($J9:AQ9)</f>
        <v>34</v>
      </c>
      <c r="AR9" s="123">
        <f>COLUMNS($J9:AR9)</f>
        <v>35</v>
      </c>
      <c r="AS9" s="123">
        <f>COLUMNS($J9:AS9)</f>
        <v>36</v>
      </c>
      <c r="AT9" s="123">
        <f>COLUMNS($J9:AT9)</f>
        <v>37</v>
      </c>
      <c r="AU9" s="123">
        <f>COLUMNS($J9:AU9)</f>
        <v>38</v>
      </c>
      <c r="AV9" s="123">
        <f>COLUMNS($J9:AV9)</f>
        <v>39</v>
      </c>
      <c r="AW9" s="123">
        <f>COLUMNS($J9:AW9)</f>
        <v>40</v>
      </c>
      <c r="AX9" s="123">
        <f>COLUMNS($J9:AX9)</f>
        <v>41</v>
      </c>
      <c r="AY9" s="123">
        <f>COLUMNS($J9:AY9)</f>
        <v>42</v>
      </c>
      <c r="AZ9" s="123">
        <f>COLUMNS($J9:AZ9)</f>
        <v>43</v>
      </c>
      <c r="BA9" s="123">
        <f>COLUMNS($J9:BA9)</f>
        <v>44</v>
      </c>
      <c r="BB9" s="123">
        <f>COLUMNS($J9:BB9)</f>
        <v>45</v>
      </c>
      <c r="BC9" s="123">
        <f>COLUMNS($J9:BC9)</f>
        <v>46</v>
      </c>
      <c r="BD9" s="123">
        <f>COLUMNS($J9:BD9)</f>
        <v>47</v>
      </c>
      <c r="BE9" s="123">
        <f>COLUMNS($J9:BE9)</f>
        <v>48</v>
      </c>
      <c r="BF9" s="123">
        <f>COLUMNS($J9:BF9)</f>
        <v>49</v>
      </c>
      <c r="BG9" s="123">
        <f>COLUMNS($J9:BG9)</f>
        <v>50</v>
      </c>
    </row>
    <row r="10" spans="1:61" s="23" customFormat="1" ht="11.4" customHeight="1" x14ac:dyDescent="0.25">
      <c r="B10" s="124" t="s">
        <v>49</v>
      </c>
      <c r="C10" s="77"/>
      <c r="D10" s="77"/>
      <c r="E10" s="77"/>
      <c r="F10" s="77"/>
      <c r="G10" s="77"/>
      <c r="H10" s="77"/>
      <c r="I10" s="77"/>
      <c r="J10" s="125">
        <f>YEAR(J8)</f>
        <v>2026</v>
      </c>
      <c r="K10" s="125">
        <f t="shared" ref="K10:BG10" si="1">YEAR(K8)</f>
        <v>2027</v>
      </c>
      <c r="L10" s="125">
        <f t="shared" si="1"/>
        <v>2028</v>
      </c>
      <c r="M10" s="125">
        <f t="shared" si="1"/>
        <v>2029</v>
      </c>
      <c r="N10" s="125">
        <f t="shared" si="1"/>
        <v>2030</v>
      </c>
      <c r="O10" s="125">
        <f t="shared" si="1"/>
        <v>2031</v>
      </c>
      <c r="P10" s="125">
        <f t="shared" si="1"/>
        <v>2032</v>
      </c>
      <c r="Q10" s="125">
        <f t="shared" si="1"/>
        <v>2033</v>
      </c>
      <c r="R10" s="125">
        <f t="shared" si="1"/>
        <v>2034</v>
      </c>
      <c r="S10" s="125">
        <f t="shared" si="1"/>
        <v>2035</v>
      </c>
      <c r="T10" s="125">
        <f t="shared" si="1"/>
        <v>2036</v>
      </c>
      <c r="U10" s="125">
        <f t="shared" si="1"/>
        <v>2037</v>
      </c>
      <c r="V10" s="125">
        <f t="shared" si="1"/>
        <v>2038</v>
      </c>
      <c r="W10" s="125">
        <f t="shared" si="1"/>
        <v>2039</v>
      </c>
      <c r="X10" s="125">
        <f t="shared" si="1"/>
        <v>2040</v>
      </c>
      <c r="Y10" s="125">
        <f t="shared" si="1"/>
        <v>2041</v>
      </c>
      <c r="Z10" s="125">
        <f t="shared" si="1"/>
        <v>2042</v>
      </c>
      <c r="AA10" s="125">
        <f t="shared" si="1"/>
        <v>2043</v>
      </c>
      <c r="AB10" s="125">
        <f t="shared" si="1"/>
        <v>2044</v>
      </c>
      <c r="AC10" s="125">
        <f t="shared" si="1"/>
        <v>2045</v>
      </c>
      <c r="AD10" s="125">
        <f t="shared" si="1"/>
        <v>2046</v>
      </c>
      <c r="AE10" s="125">
        <f t="shared" si="1"/>
        <v>2047</v>
      </c>
      <c r="AF10" s="125">
        <f t="shared" si="1"/>
        <v>2048</v>
      </c>
      <c r="AG10" s="125">
        <f t="shared" si="1"/>
        <v>2049</v>
      </c>
      <c r="AH10" s="125">
        <f t="shared" si="1"/>
        <v>2050</v>
      </c>
      <c r="AI10" s="125">
        <f t="shared" si="1"/>
        <v>2051</v>
      </c>
      <c r="AJ10" s="125">
        <f t="shared" si="1"/>
        <v>2052</v>
      </c>
      <c r="AK10" s="125">
        <f t="shared" si="1"/>
        <v>2053</v>
      </c>
      <c r="AL10" s="125">
        <f t="shared" si="1"/>
        <v>2054</v>
      </c>
      <c r="AM10" s="125">
        <f t="shared" si="1"/>
        <v>2055</v>
      </c>
      <c r="AN10" s="125">
        <f t="shared" si="1"/>
        <v>2056</v>
      </c>
      <c r="AO10" s="125">
        <f t="shared" si="1"/>
        <v>2057</v>
      </c>
      <c r="AP10" s="125">
        <f t="shared" si="1"/>
        <v>2058</v>
      </c>
      <c r="AQ10" s="125">
        <f t="shared" si="1"/>
        <v>2059</v>
      </c>
      <c r="AR10" s="125">
        <f t="shared" si="1"/>
        <v>2060</v>
      </c>
      <c r="AS10" s="125">
        <f t="shared" si="1"/>
        <v>2061</v>
      </c>
      <c r="AT10" s="125">
        <f t="shared" si="1"/>
        <v>2062</v>
      </c>
      <c r="AU10" s="125">
        <f t="shared" si="1"/>
        <v>2063</v>
      </c>
      <c r="AV10" s="125">
        <f t="shared" si="1"/>
        <v>2064</v>
      </c>
      <c r="AW10" s="125">
        <f t="shared" si="1"/>
        <v>2065</v>
      </c>
      <c r="AX10" s="125">
        <f t="shared" si="1"/>
        <v>2066</v>
      </c>
      <c r="AY10" s="125">
        <f t="shared" si="1"/>
        <v>2067</v>
      </c>
      <c r="AZ10" s="125">
        <f t="shared" si="1"/>
        <v>2068</v>
      </c>
      <c r="BA10" s="125">
        <f t="shared" si="1"/>
        <v>2069</v>
      </c>
      <c r="BB10" s="125">
        <f t="shared" si="1"/>
        <v>2070</v>
      </c>
      <c r="BC10" s="125">
        <f t="shared" si="1"/>
        <v>2071</v>
      </c>
      <c r="BD10" s="125">
        <f t="shared" si="1"/>
        <v>2072</v>
      </c>
      <c r="BE10" s="125">
        <f t="shared" si="1"/>
        <v>2073</v>
      </c>
      <c r="BF10" s="125">
        <f t="shared" si="1"/>
        <v>2074</v>
      </c>
      <c r="BG10" s="125">
        <f t="shared" si="1"/>
        <v>2075</v>
      </c>
    </row>
    <row r="11" spans="1:61" s="167" customFormat="1" ht="11.4" customHeight="1" x14ac:dyDescent="0.25">
      <c r="B11" s="167" t="s">
        <v>75</v>
      </c>
      <c r="J11" s="168">
        <v>1</v>
      </c>
      <c r="K11" s="168">
        <f>J11*(1+IF(OR(ISBLANK(VLOOKUP(DATE(YEAR(K8),MONTH(K8),1),#REF!,4,FALSE)),ISERROR(VLOOKUP(DATE(YEAR(K8),MONTH(K8),1),#REF!,4,FALSE))),General!$H$24,VLOOKUP(DATE(YEAR(K8),MONTH(K8),1),#REF!,4,FALSE)))</f>
        <v>1</v>
      </c>
      <c r="L11" s="168">
        <f>K11*(1+IF(OR(ISBLANK(VLOOKUP(DATE(YEAR(L8),MONTH(L8),1),#REF!,4,FALSE)),ISERROR(VLOOKUP(DATE(YEAR(L8),MONTH(L8),1),#REF!,4,FALSE))),General!$H$24,VLOOKUP(DATE(YEAR(L8),MONTH(L8),1),#REF!,4,FALSE)))</f>
        <v>1</v>
      </c>
      <c r="M11" s="168">
        <f>L11*(1+IF(OR(ISBLANK(VLOOKUP(DATE(YEAR(M8),MONTH(M8),1),#REF!,4,FALSE)),ISERROR(VLOOKUP(DATE(YEAR(M8),MONTH(M8),1),#REF!,4,FALSE))),General!$H$24,VLOOKUP(DATE(YEAR(M8),MONTH(M8),1),#REF!,4,FALSE)))</f>
        <v>1</v>
      </c>
      <c r="N11" s="168">
        <f>M11*(1+IF(OR(ISBLANK(VLOOKUP(DATE(YEAR(N8),MONTH(N8),1),#REF!,4,FALSE)),ISERROR(VLOOKUP(DATE(YEAR(N8),MONTH(N8),1),#REF!,4,FALSE))),General!$H$24,VLOOKUP(DATE(YEAR(N8),MONTH(N8),1),#REF!,4,FALSE)))</f>
        <v>1</v>
      </c>
      <c r="O11" s="168">
        <f>N11*(1+IF(OR(ISBLANK(VLOOKUP(DATE(YEAR(O8),MONTH(O8),1),#REF!,4,FALSE)),ISERROR(VLOOKUP(DATE(YEAR(O8),MONTH(O8),1),#REF!,4,FALSE))),General!$H$24,VLOOKUP(DATE(YEAR(O8),MONTH(O8),1),#REF!,4,FALSE)))</f>
        <v>1</v>
      </c>
      <c r="P11" s="168">
        <f>O11*(1+IF(OR(ISBLANK(VLOOKUP(DATE(YEAR(P8),MONTH(P8),1),#REF!,4,FALSE)),ISERROR(VLOOKUP(DATE(YEAR(P8),MONTH(P8),1),#REF!,4,FALSE))),General!$H$24,VLOOKUP(DATE(YEAR(P8),MONTH(P8),1),#REF!,4,FALSE)))</f>
        <v>1</v>
      </c>
      <c r="Q11" s="168">
        <f>P11*(1+IF(OR(ISBLANK(VLOOKUP(DATE(YEAR(Q8),MONTH(Q8),1),#REF!,4,FALSE)),ISERROR(VLOOKUP(DATE(YEAR(Q8),MONTH(Q8),1),#REF!,4,FALSE))),General!$H$24,VLOOKUP(DATE(YEAR(Q8),MONTH(Q8),1),#REF!,4,FALSE)))</f>
        <v>1</v>
      </c>
      <c r="R11" s="168">
        <f>Q11*(1+IF(OR(ISBLANK(VLOOKUP(DATE(YEAR(R8),MONTH(R8),1),#REF!,4,FALSE)),ISERROR(VLOOKUP(DATE(YEAR(R8),MONTH(R8),1),#REF!,4,FALSE))),General!$H$24,VLOOKUP(DATE(YEAR(R8),MONTH(R8),1),#REF!,4,FALSE)))</f>
        <v>1</v>
      </c>
      <c r="S11" s="168">
        <f>R11*(1+IF(OR(ISBLANK(VLOOKUP(DATE(YEAR(S8),MONTH(S8),1),#REF!,4,FALSE)),ISERROR(VLOOKUP(DATE(YEAR(S8),MONTH(S8),1),#REF!,4,FALSE))),General!$H$24,VLOOKUP(DATE(YEAR(S8),MONTH(S8),1),#REF!,4,FALSE)))</f>
        <v>1</v>
      </c>
      <c r="T11" s="168">
        <f>S11*(1+IF(OR(ISBLANK(VLOOKUP(DATE(YEAR(T8),MONTH(T8),1),#REF!,4,FALSE)),ISERROR(VLOOKUP(DATE(YEAR(T8),MONTH(T8),1),#REF!,4,FALSE))),General!$H$24,VLOOKUP(DATE(YEAR(T8),MONTH(T8),1),#REF!,4,FALSE)))</f>
        <v>1</v>
      </c>
      <c r="U11" s="168">
        <f>T11*(1+IF(OR(ISBLANK(VLOOKUP(DATE(YEAR(U8),MONTH(U8),1),#REF!,4,FALSE)),ISERROR(VLOOKUP(DATE(YEAR(U8),MONTH(U8),1),#REF!,4,FALSE))),General!$H$24,VLOOKUP(DATE(YEAR(U8),MONTH(U8),1),#REF!,4,FALSE)))</f>
        <v>1</v>
      </c>
      <c r="V11" s="168">
        <f>U11*(1+IF(OR(ISBLANK(VLOOKUP(DATE(YEAR(V8),MONTH(V8),1),#REF!,4,FALSE)),ISERROR(VLOOKUP(DATE(YEAR(V8),MONTH(V8),1),#REF!,4,FALSE))),General!$H$24,VLOOKUP(DATE(YEAR(V8),MONTH(V8),1),#REF!,4,FALSE)))</f>
        <v>1</v>
      </c>
      <c r="W11" s="168">
        <f>V11*(1+IF(OR(ISBLANK(VLOOKUP(DATE(YEAR(W8),MONTH(W8),1),#REF!,4,FALSE)),ISERROR(VLOOKUP(DATE(YEAR(W8),MONTH(W8),1),#REF!,4,FALSE))),General!$H$24,VLOOKUP(DATE(YEAR(W8),MONTH(W8),1),#REF!,4,FALSE)))</f>
        <v>1</v>
      </c>
      <c r="X11" s="168">
        <f>W11*(1+IF(OR(ISBLANK(VLOOKUP(DATE(YEAR(X8),MONTH(X8),1),#REF!,4,FALSE)),ISERROR(VLOOKUP(DATE(YEAR(X8),MONTH(X8),1),#REF!,4,FALSE))),General!$H$24,VLOOKUP(DATE(YEAR(X8),MONTH(X8),1),#REF!,4,FALSE)))</f>
        <v>1</v>
      </c>
      <c r="Y11" s="168">
        <f>X11*(1+IF(OR(ISBLANK(VLOOKUP(DATE(YEAR(Y8),MONTH(Y8),1),#REF!,4,FALSE)),ISERROR(VLOOKUP(DATE(YEAR(Y8),MONTH(Y8),1),#REF!,4,FALSE))),General!$H$24,VLOOKUP(DATE(YEAR(Y8),MONTH(Y8),1),#REF!,4,FALSE)))</f>
        <v>1</v>
      </c>
      <c r="Z11" s="168">
        <f>Y11*(1+IF(OR(ISBLANK(VLOOKUP(DATE(YEAR(Z8),MONTH(Z8),1),#REF!,4,FALSE)),ISERROR(VLOOKUP(DATE(YEAR(Z8),MONTH(Z8),1),#REF!,4,FALSE))),General!$H$24,VLOOKUP(DATE(YEAR(Z8),MONTH(Z8),1),#REF!,4,FALSE)))</f>
        <v>1</v>
      </c>
      <c r="AA11" s="168">
        <f>Z11*(1+IF(OR(ISBLANK(VLOOKUP(DATE(YEAR(AA8),MONTH(AA8),1),#REF!,4,FALSE)),ISERROR(VLOOKUP(DATE(YEAR(AA8),MONTH(AA8),1),#REF!,4,FALSE))),General!$H$24,VLOOKUP(DATE(YEAR(AA8),MONTH(AA8),1),#REF!,4,FALSE)))</f>
        <v>1</v>
      </c>
      <c r="AB11" s="168">
        <f>AA11*(1+IF(OR(ISBLANK(VLOOKUP(DATE(YEAR(AB8),MONTH(AB8),1),#REF!,4,FALSE)),ISERROR(VLOOKUP(DATE(YEAR(AB8),MONTH(AB8),1),#REF!,4,FALSE))),General!$H$24,VLOOKUP(DATE(YEAR(AB8),MONTH(AB8),1),#REF!,4,FALSE)))</f>
        <v>1</v>
      </c>
      <c r="AC11" s="168">
        <f>AB11*(1+IF(OR(ISBLANK(VLOOKUP(DATE(YEAR(AC8),MONTH(AC8),1),#REF!,4,FALSE)),ISERROR(VLOOKUP(DATE(YEAR(AC8),MONTH(AC8),1),#REF!,4,FALSE))),General!$H$24,VLOOKUP(DATE(YEAR(AC8),MONTH(AC8),1),#REF!,4,FALSE)))</f>
        <v>1</v>
      </c>
      <c r="AD11" s="168">
        <f>AC11*(1+IF(OR(ISBLANK(VLOOKUP(DATE(YEAR(AD8),MONTH(AD8),1),#REF!,4,FALSE)),ISERROR(VLOOKUP(DATE(YEAR(AD8),MONTH(AD8),1),#REF!,4,FALSE))),General!$H$24,VLOOKUP(DATE(YEAR(AD8),MONTH(AD8),1),#REF!,4,FALSE)))</f>
        <v>1</v>
      </c>
      <c r="AE11" s="168">
        <f>AD11*(1+IF(OR(ISBLANK(VLOOKUP(DATE(YEAR(AE8),MONTH(AE8),1),#REF!,4,FALSE)),ISERROR(VLOOKUP(DATE(YEAR(AE8),MONTH(AE8),1),#REF!,4,FALSE))),General!$H$24,VLOOKUP(DATE(YEAR(AE8),MONTH(AE8),1),#REF!,4,FALSE)))</f>
        <v>1</v>
      </c>
      <c r="AF11" s="168">
        <f>AE11*(1+IF(OR(ISBLANK(VLOOKUP(DATE(YEAR(AF8),MONTH(AF8),1),#REF!,4,FALSE)),ISERROR(VLOOKUP(DATE(YEAR(AF8),MONTH(AF8),1),#REF!,4,FALSE))),General!$H$24,VLOOKUP(DATE(YEAR(AF8),MONTH(AF8),1),#REF!,4,FALSE)))</f>
        <v>1</v>
      </c>
      <c r="AG11" s="168">
        <f>AF11*(1+IF(OR(ISBLANK(VLOOKUP(DATE(YEAR(AG8),MONTH(AG8),1),#REF!,4,FALSE)),ISERROR(VLOOKUP(DATE(YEAR(AG8),MONTH(AG8),1),#REF!,4,FALSE))),General!$H$24,VLOOKUP(DATE(YEAR(AG8),MONTH(AG8),1),#REF!,4,FALSE)))</f>
        <v>1</v>
      </c>
      <c r="AH11" s="168">
        <f>AG11*(1+IF(OR(ISBLANK(VLOOKUP(DATE(YEAR(AH8),MONTH(AH8),1),#REF!,4,FALSE)),ISERROR(VLOOKUP(DATE(YEAR(AH8),MONTH(AH8),1),#REF!,4,FALSE))),General!$H$24,VLOOKUP(DATE(YEAR(AH8),MONTH(AH8),1),#REF!,4,FALSE)))</f>
        <v>1</v>
      </c>
      <c r="AI11" s="168">
        <f>AH11*(1+IF(OR(ISBLANK(VLOOKUP(DATE(YEAR(AI8),MONTH(AI8),1),#REF!,4,FALSE)),ISERROR(VLOOKUP(DATE(YEAR(AI8),MONTH(AI8),1),#REF!,4,FALSE))),General!$H$24,VLOOKUP(DATE(YEAR(AI8),MONTH(AI8),1),#REF!,4,FALSE)))</f>
        <v>1</v>
      </c>
      <c r="AJ11" s="168">
        <f>AI11*(1+IF(OR(ISBLANK(VLOOKUP(DATE(YEAR(AJ8),MONTH(AJ8),1),#REF!,4,FALSE)),ISERROR(VLOOKUP(DATE(YEAR(AJ8),MONTH(AJ8),1),#REF!,4,FALSE))),General!$H$24,VLOOKUP(DATE(YEAR(AJ8),MONTH(AJ8),1),#REF!,4,FALSE)))</f>
        <v>1</v>
      </c>
      <c r="AK11" s="168">
        <f>AJ11*(1+IF(OR(ISBLANK(VLOOKUP(DATE(YEAR(AK8),MONTH(AK8),1),#REF!,4,FALSE)),ISERROR(VLOOKUP(DATE(YEAR(AK8),MONTH(AK8),1),#REF!,4,FALSE))),General!$H$24,VLOOKUP(DATE(YEAR(AK8),MONTH(AK8),1),#REF!,4,FALSE)))</f>
        <v>1</v>
      </c>
      <c r="AL11" s="168">
        <f>AK11*(1+IF(OR(ISBLANK(VLOOKUP(DATE(YEAR(AL8),MONTH(AL8),1),#REF!,4,FALSE)),ISERROR(VLOOKUP(DATE(YEAR(AL8),MONTH(AL8),1),#REF!,4,FALSE))),General!$H$24,VLOOKUP(DATE(YEAR(AL8),MONTH(AL8),1),#REF!,4,FALSE)))</f>
        <v>1</v>
      </c>
      <c r="AM11" s="168">
        <f>AL11*(1+IF(OR(ISBLANK(VLOOKUP(DATE(YEAR(AM8),MONTH(AM8),1),#REF!,4,FALSE)),ISERROR(VLOOKUP(DATE(YEAR(AM8),MONTH(AM8),1),#REF!,4,FALSE))),General!$H$24,VLOOKUP(DATE(YEAR(AM8),MONTH(AM8),1),#REF!,4,FALSE)))</f>
        <v>1</v>
      </c>
      <c r="AN11" s="168">
        <f>AM11*(1+IF(OR(ISBLANK(VLOOKUP(DATE(YEAR(AN8),MONTH(AN8),1),#REF!,4,FALSE)),ISERROR(VLOOKUP(DATE(YEAR(AN8),MONTH(AN8),1),#REF!,4,FALSE))),General!$H$24,VLOOKUP(DATE(YEAR(AN8),MONTH(AN8),1),#REF!,4,FALSE)))</f>
        <v>1</v>
      </c>
      <c r="AO11" s="168">
        <f>AN11*(1+IF(OR(ISBLANK(VLOOKUP(DATE(YEAR(AO8),MONTH(AO8),1),#REF!,4,FALSE)),ISERROR(VLOOKUP(DATE(YEAR(AO8),MONTH(AO8),1),#REF!,4,FALSE))),General!$H$24,VLOOKUP(DATE(YEAR(AO8),MONTH(AO8),1),#REF!,4,FALSE)))</f>
        <v>1</v>
      </c>
      <c r="AP11" s="168">
        <f>AO11*(1+IF(OR(ISBLANK(VLOOKUP(DATE(YEAR(AP8),MONTH(AP8),1),#REF!,4,FALSE)),ISERROR(VLOOKUP(DATE(YEAR(AP8),MONTH(AP8),1),#REF!,4,FALSE))),General!$H$24,VLOOKUP(DATE(YEAR(AP8),MONTH(AP8),1),#REF!,4,FALSE)))</f>
        <v>1</v>
      </c>
      <c r="AQ11" s="168">
        <f>AP11*(1+IF(OR(ISBLANK(VLOOKUP(DATE(YEAR(AQ8),MONTH(AQ8),1),#REF!,4,FALSE)),ISERROR(VLOOKUP(DATE(YEAR(AQ8),MONTH(AQ8),1),#REF!,4,FALSE))),General!$H$24,VLOOKUP(DATE(YEAR(AQ8),MONTH(AQ8),1),#REF!,4,FALSE)))</f>
        <v>1</v>
      </c>
      <c r="AR11" s="168">
        <f>AQ11*(1+IF(OR(ISBLANK(VLOOKUP(DATE(YEAR(AR8),MONTH(AR8),1),#REF!,4,FALSE)),ISERROR(VLOOKUP(DATE(YEAR(AR8),MONTH(AR8),1),#REF!,4,FALSE))),General!$H$24,VLOOKUP(DATE(YEAR(AR8),MONTH(AR8),1),#REF!,4,FALSE)))</f>
        <v>1</v>
      </c>
      <c r="AS11" s="168">
        <f>AR11*(1+IF(OR(ISBLANK(VLOOKUP(DATE(YEAR(AS8),MONTH(AS8),1),#REF!,4,FALSE)),ISERROR(VLOOKUP(DATE(YEAR(AS8),MONTH(AS8),1),#REF!,4,FALSE))),General!$H$24,VLOOKUP(DATE(YEAR(AS8),MONTH(AS8),1),#REF!,4,FALSE)))</f>
        <v>1</v>
      </c>
      <c r="AT11" s="168">
        <f>AS11*(1+IF(OR(ISBLANK(VLOOKUP(DATE(YEAR(AT8),MONTH(AT8),1),#REF!,4,FALSE)),ISERROR(VLOOKUP(DATE(YEAR(AT8),MONTH(AT8),1),#REF!,4,FALSE))),General!$H$24,VLOOKUP(DATE(YEAR(AT8),MONTH(AT8),1),#REF!,4,FALSE)))</f>
        <v>1</v>
      </c>
      <c r="AU11" s="168">
        <f>AT11*(1+IF(OR(ISBLANK(VLOOKUP(DATE(YEAR(AU8),MONTH(AU8),1),#REF!,4,FALSE)),ISERROR(VLOOKUP(DATE(YEAR(AU8),MONTH(AU8),1),#REF!,4,FALSE))),General!$H$24,VLOOKUP(DATE(YEAR(AU8),MONTH(AU8),1),#REF!,4,FALSE)))</f>
        <v>1</v>
      </c>
      <c r="AV11" s="168">
        <f>AU11*(1+IF(OR(ISBLANK(VLOOKUP(DATE(YEAR(AV8),MONTH(AV8),1),#REF!,4,FALSE)),ISERROR(VLOOKUP(DATE(YEAR(AV8),MONTH(AV8),1),#REF!,4,FALSE))),General!$H$24,VLOOKUP(DATE(YEAR(AV8),MONTH(AV8),1),#REF!,4,FALSE)))</f>
        <v>1</v>
      </c>
      <c r="AW11" s="168">
        <f>AV11*(1+IF(OR(ISBLANK(VLOOKUP(DATE(YEAR(AW8),MONTH(AW8),1),#REF!,4,FALSE)),ISERROR(VLOOKUP(DATE(YEAR(AW8),MONTH(AW8),1),#REF!,4,FALSE))),General!$H$24,VLOOKUP(DATE(YEAR(AW8),MONTH(AW8),1),#REF!,4,FALSE)))</f>
        <v>1</v>
      </c>
      <c r="AX11" s="168">
        <f>AW11*(1+IF(OR(ISBLANK(VLOOKUP(DATE(YEAR(AX8),MONTH(AX8),1),#REF!,4,FALSE)),ISERROR(VLOOKUP(DATE(YEAR(AX8),MONTH(AX8),1),#REF!,4,FALSE))),General!$H$24,VLOOKUP(DATE(YEAR(AX8),MONTH(AX8),1),#REF!,4,FALSE)))</f>
        <v>1</v>
      </c>
      <c r="AY11" s="168">
        <f>AX11*(1+IF(OR(ISBLANK(VLOOKUP(DATE(YEAR(AY8),MONTH(AY8),1),#REF!,4,FALSE)),ISERROR(VLOOKUP(DATE(YEAR(AY8),MONTH(AY8),1),#REF!,4,FALSE))),General!$H$24,VLOOKUP(DATE(YEAR(AY8),MONTH(AY8),1),#REF!,4,FALSE)))</f>
        <v>1</v>
      </c>
      <c r="AZ11" s="168">
        <f>AY11*(1+IF(OR(ISBLANK(VLOOKUP(DATE(YEAR(AZ8),MONTH(AZ8),1),#REF!,4,FALSE)),ISERROR(VLOOKUP(DATE(YEAR(AZ8),MONTH(AZ8),1),#REF!,4,FALSE))),General!$H$24,VLOOKUP(DATE(YEAR(AZ8),MONTH(AZ8),1),#REF!,4,FALSE)))</f>
        <v>1</v>
      </c>
      <c r="BA11" s="168">
        <f>AZ11*(1+IF(OR(ISBLANK(VLOOKUP(DATE(YEAR(BA8),MONTH(BA8),1),#REF!,4,FALSE)),ISERROR(VLOOKUP(DATE(YEAR(BA8),MONTH(BA8),1),#REF!,4,FALSE))),General!$H$24,VLOOKUP(DATE(YEAR(BA8),MONTH(BA8),1),#REF!,4,FALSE)))</f>
        <v>1</v>
      </c>
      <c r="BB11" s="168">
        <f>BA11*(1+IF(OR(ISBLANK(VLOOKUP(DATE(YEAR(BB8),MONTH(BB8),1),#REF!,4,FALSE)),ISERROR(VLOOKUP(DATE(YEAR(BB8),MONTH(BB8),1),#REF!,4,FALSE))),General!$H$24,VLOOKUP(DATE(YEAR(BB8),MONTH(BB8),1),#REF!,4,FALSE)))</f>
        <v>1</v>
      </c>
      <c r="BC11" s="168">
        <f>BB11*(1+IF(OR(ISBLANK(VLOOKUP(DATE(YEAR(BC8),MONTH(BC8),1),#REF!,4,FALSE)),ISERROR(VLOOKUP(DATE(YEAR(BC8),MONTH(BC8),1),#REF!,4,FALSE))),General!$H$24,VLOOKUP(DATE(YEAR(BC8),MONTH(BC8),1),#REF!,4,FALSE)))</f>
        <v>1</v>
      </c>
      <c r="BD11" s="168">
        <f>BC11*(1+IF(OR(ISBLANK(VLOOKUP(DATE(YEAR(BD8),MONTH(BD8),1),#REF!,4,FALSE)),ISERROR(VLOOKUP(DATE(YEAR(BD8),MONTH(BD8),1),#REF!,4,FALSE))),General!$H$24,VLOOKUP(DATE(YEAR(BD8),MONTH(BD8),1),#REF!,4,FALSE)))</f>
        <v>1</v>
      </c>
      <c r="BE11" s="168">
        <f>BD11*(1+IF(OR(ISBLANK(VLOOKUP(DATE(YEAR(BE8),MONTH(BE8),1),#REF!,4,FALSE)),ISERROR(VLOOKUP(DATE(YEAR(BE8),MONTH(BE8),1),#REF!,4,FALSE))),General!$H$24,VLOOKUP(DATE(YEAR(BE8),MONTH(BE8),1),#REF!,4,FALSE)))</f>
        <v>1</v>
      </c>
      <c r="BF11" s="168">
        <f>BE11*(1+IF(OR(ISBLANK(VLOOKUP(DATE(YEAR(BF8),MONTH(BF8),1),#REF!,4,FALSE)),ISERROR(VLOOKUP(DATE(YEAR(BF8),MONTH(BF8),1),#REF!,4,FALSE))),General!$H$24,VLOOKUP(DATE(YEAR(BF8),MONTH(BF8),1),#REF!,4,FALSE)))</f>
        <v>1</v>
      </c>
      <c r="BG11" s="168">
        <f>BF11*(1+IF(OR(ISBLANK(VLOOKUP(DATE(YEAR(BG8),MONTH(BG8),1),#REF!,4,FALSE)),ISERROR(VLOOKUP(DATE(YEAR(BG8),MONTH(BG8),1),#REF!,4,FALSE))),General!$H$24,VLOOKUP(DATE(YEAR(BG8),MONTH(BG8),1),#REF!,4,FALSE)))</f>
        <v>1</v>
      </c>
    </row>
    <row r="12" spans="1:61" s="23" customFormat="1" ht="11.4" customHeight="1" x14ac:dyDescent="0.25">
      <c r="B12" s="23" t="s">
        <v>76</v>
      </c>
      <c r="J12" s="126">
        <f t="shared" ref="J12:BG12" si="2">IF(J9=1,1,I11)</f>
        <v>1</v>
      </c>
      <c r="K12" s="126">
        <f t="shared" si="2"/>
        <v>1</v>
      </c>
      <c r="L12" s="126">
        <f t="shared" si="2"/>
        <v>1</v>
      </c>
      <c r="M12" s="126">
        <f t="shared" si="2"/>
        <v>1</v>
      </c>
      <c r="N12" s="126">
        <f t="shared" si="2"/>
        <v>1</v>
      </c>
      <c r="O12" s="126">
        <f t="shared" si="2"/>
        <v>1</v>
      </c>
      <c r="P12" s="126">
        <f t="shared" si="2"/>
        <v>1</v>
      </c>
      <c r="Q12" s="126">
        <f t="shared" si="2"/>
        <v>1</v>
      </c>
      <c r="R12" s="126">
        <f t="shared" si="2"/>
        <v>1</v>
      </c>
      <c r="S12" s="126">
        <f t="shared" si="2"/>
        <v>1</v>
      </c>
      <c r="T12" s="126">
        <f t="shared" si="2"/>
        <v>1</v>
      </c>
      <c r="U12" s="126">
        <f t="shared" si="2"/>
        <v>1</v>
      </c>
      <c r="V12" s="126">
        <f t="shared" si="2"/>
        <v>1</v>
      </c>
      <c r="W12" s="126">
        <f t="shared" si="2"/>
        <v>1</v>
      </c>
      <c r="X12" s="126">
        <f t="shared" si="2"/>
        <v>1</v>
      </c>
      <c r="Y12" s="126">
        <f t="shared" si="2"/>
        <v>1</v>
      </c>
      <c r="Z12" s="126">
        <f t="shared" si="2"/>
        <v>1</v>
      </c>
      <c r="AA12" s="126">
        <f t="shared" si="2"/>
        <v>1</v>
      </c>
      <c r="AB12" s="126">
        <f t="shared" si="2"/>
        <v>1</v>
      </c>
      <c r="AC12" s="126">
        <f t="shared" si="2"/>
        <v>1</v>
      </c>
      <c r="AD12" s="126">
        <f t="shared" si="2"/>
        <v>1</v>
      </c>
      <c r="AE12" s="126">
        <f t="shared" si="2"/>
        <v>1</v>
      </c>
      <c r="AF12" s="126">
        <f t="shared" si="2"/>
        <v>1</v>
      </c>
      <c r="AG12" s="126">
        <f t="shared" si="2"/>
        <v>1</v>
      </c>
      <c r="AH12" s="126">
        <f t="shared" si="2"/>
        <v>1</v>
      </c>
      <c r="AI12" s="126">
        <f t="shared" si="2"/>
        <v>1</v>
      </c>
      <c r="AJ12" s="126">
        <f t="shared" si="2"/>
        <v>1</v>
      </c>
      <c r="AK12" s="126">
        <f t="shared" si="2"/>
        <v>1</v>
      </c>
      <c r="AL12" s="126">
        <f t="shared" si="2"/>
        <v>1</v>
      </c>
      <c r="AM12" s="126">
        <f t="shared" si="2"/>
        <v>1</v>
      </c>
      <c r="AN12" s="126">
        <f t="shared" si="2"/>
        <v>1</v>
      </c>
      <c r="AO12" s="126">
        <f t="shared" si="2"/>
        <v>1</v>
      </c>
      <c r="AP12" s="126">
        <f t="shared" si="2"/>
        <v>1</v>
      </c>
      <c r="AQ12" s="126">
        <f t="shared" si="2"/>
        <v>1</v>
      </c>
      <c r="AR12" s="126">
        <f t="shared" si="2"/>
        <v>1</v>
      </c>
      <c r="AS12" s="126">
        <f t="shared" si="2"/>
        <v>1</v>
      </c>
      <c r="AT12" s="126">
        <f t="shared" si="2"/>
        <v>1</v>
      </c>
      <c r="AU12" s="126">
        <f t="shared" si="2"/>
        <v>1</v>
      </c>
      <c r="AV12" s="126">
        <f t="shared" si="2"/>
        <v>1</v>
      </c>
      <c r="AW12" s="126">
        <f t="shared" si="2"/>
        <v>1</v>
      </c>
      <c r="AX12" s="126">
        <f t="shared" si="2"/>
        <v>1</v>
      </c>
      <c r="AY12" s="126">
        <f t="shared" si="2"/>
        <v>1</v>
      </c>
      <c r="AZ12" s="126">
        <f t="shared" si="2"/>
        <v>1</v>
      </c>
      <c r="BA12" s="126">
        <f t="shared" si="2"/>
        <v>1</v>
      </c>
      <c r="BB12" s="126">
        <f t="shared" si="2"/>
        <v>1</v>
      </c>
      <c r="BC12" s="126">
        <f t="shared" si="2"/>
        <v>1</v>
      </c>
      <c r="BD12" s="126">
        <f t="shared" si="2"/>
        <v>1</v>
      </c>
      <c r="BE12" s="126">
        <f t="shared" si="2"/>
        <v>1</v>
      </c>
      <c r="BF12" s="126">
        <f t="shared" si="2"/>
        <v>1</v>
      </c>
      <c r="BG12" s="126">
        <f t="shared" si="2"/>
        <v>1</v>
      </c>
    </row>
    <row r="13" spans="1:61" s="23" customFormat="1" ht="11.4" customHeight="1" x14ac:dyDescent="0.25">
      <c r="B13" s="23" t="s">
        <v>77</v>
      </c>
      <c r="J13" s="126">
        <f>(1+General!J32)^(J$9-1)</f>
        <v>1</v>
      </c>
      <c r="K13" s="126">
        <f>(1+General!K32)^(K$9-1)</f>
        <v>1.0556000000000001</v>
      </c>
      <c r="L13" s="126">
        <f>(1+General!L32)^(L$9-1)</f>
        <v>1.1142913600000002</v>
      </c>
      <c r="M13" s="126">
        <f>(1+General!M32)^(M$9-1)</f>
        <v>1.1762459596160002</v>
      </c>
      <c r="N13" s="126">
        <f>(1+General!N32)^(N$9-1)</f>
        <v>1.2416452349706499</v>
      </c>
      <c r="O13" s="126">
        <f>(1+General!O32)^(O$9-1)</f>
        <v>1.3106807100350182</v>
      </c>
      <c r="P13" s="126">
        <f>(1+General!P32)^(P$9-1)</f>
        <v>1.3835545575129653</v>
      </c>
      <c r="Q13" s="126">
        <f>(1+General!Q32)^(Q$9-1)</f>
        <v>1.4604801909106861</v>
      </c>
      <c r="R13" s="126">
        <f>(1+General!R32)^(R$9-1)</f>
        <v>1.5416828895253205</v>
      </c>
      <c r="S13" s="126">
        <f>(1+General!S32)^(S$9-1)</f>
        <v>1.6274004581829284</v>
      </c>
      <c r="T13" s="126">
        <f>(1+General!T32)^(T$9-1)</f>
        <v>1.7178839236578993</v>
      </c>
      <c r="U13" s="126">
        <f>(1+General!U32)^(U$9-1)</f>
        <v>1.8133982698132787</v>
      </c>
      <c r="V13" s="126">
        <f>(1+General!V32)^(V$9-1)</f>
        <v>1.9142232136148971</v>
      </c>
      <c r="W13" s="126">
        <f>(1+General!W32)^(W$9-1)</f>
        <v>2.0206540242918858</v>
      </c>
      <c r="X13" s="126">
        <f>(1+General!X32)^(X$9-1)</f>
        <v>2.1330023880425144</v>
      </c>
      <c r="Y13" s="126">
        <f>(1+General!Y32)^(Y$9-1)</f>
        <v>2.2515973208176785</v>
      </c>
      <c r="Z13" s="126">
        <f>(1+General!Z32)^(Z$9-1)</f>
        <v>2.3767861318551415</v>
      </c>
      <c r="AA13" s="126">
        <f>(1+General!AA32)^(AA$9-1)</f>
        <v>2.5089354407862876</v>
      </c>
      <c r="AB13" s="126">
        <f>(1+General!AB32)^(AB$9-1)</f>
        <v>2.6484322512940053</v>
      </c>
      <c r="AC13" s="126">
        <f>(1+General!AC32)^(AC$9-1)</f>
        <v>2.7956850844659522</v>
      </c>
      <c r="AD13" s="126">
        <f>(1+General!AD32)^(AD$9-1)</f>
        <v>2.9511251751622596</v>
      </c>
      <c r="AE13" s="126">
        <f>(1+General!AE32)^(AE$9-1)</f>
        <v>3.1152077349012814</v>
      </c>
      <c r="AF13" s="126">
        <f>(1+General!AF32)^(AF$9-1)</f>
        <v>3.2884132849617926</v>
      </c>
      <c r="AG13" s="126">
        <f>(1+General!AG32)^(AG$9-1)</f>
        <v>3.4712490636056685</v>
      </c>
      <c r="AH13" s="126">
        <f>(1+General!AH32)^(AH$9-1)</f>
        <v>3.6642505115421442</v>
      </c>
      <c r="AI13" s="126">
        <f>(1+General!AI32)^(AI$9-1)</f>
        <v>3.8679828399838874</v>
      </c>
      <c r="AJ13" s="126">
        <f>(1+General!AJ32)^(AJ$9-1)</f>
        <v>4.0830426858869915</v>
      </c>
      <c r="AK13" s="126">
        <f>(1+General!AK32)^(AK$9-1)</f>
        <v>4.3100598592223092</v>
      </c>
      <c r="AL13" s="126">
        <f>(1+General!AL32)^(AL$9-1)</f>
        <v>4.5496991873950696</v>
      </c>
      <c r="AM13" s="126">
        <f>(1+General!AM32)^(AM$9-1)</f>
        <v>4.8026624622142364</v>
      </c>
      <c r="AN13" s="126">
        <f>(1+General!AN32)^(AN$9-1)</f>
        <v>5.0696904951133472</v>
      </c>
      <c r="AO13" s="126">
        <f>(1+General!AO32)^(AO$9-1)</f>
        <v>5.3515652866416499</v>
      </c>
      <c r="AP13" s="126">
        <f>(1+General!AP32)^(AP$9-1)</f>
        <v>5.6491123165789263</v>
      </c>
      <c r="AQ13" s="126">
        <f>(1+General!AQ32)^(AQ$9-1)</f>
        <v>5.9632029613807154</v>
      </c>
      <c r="AR13" s="126">
        <f>(1+General!AR32)^(AR$9-1)</f>
        <v>6.2947570460334834</v>
      </c>
      <c r="AS13" s="126">
        <f>(1+General!AS32)^(AS$9-1)</f>
        <v>6.6447455377929447</v>
      </c>
      <c r="AT13" s="126">
        <f>(1+General!AT32)^(AT$9-1)</f>
        <v>7.0141933896942339</v>
      </c>
      <c r="AU13" s="126">
        <f>(1+General!AU32)^(AU$9-1)</f>
        <v>7.4041825421612337</v>
      </c>
      <c r="AV13" s="126">
        <f>(1+General!AV32)^(AV$9-1)</f>
        <v>7.8158550915053988</v>
      </c>
      <c r="AW13" s="126">
        <f>(1+General!AW32)^(AW$9-1)</f>
        <v>8.2504166345930994</v>
      </c>
      <c r="AX13" s="126">
        <f>(1+General!AX32)^(AX$9-1)</f>
        <v>8.7091397994764765</v>
      </c>
      <c r="AY13" s="126">
        <f>(1+General!AY32)^(AY$9-1)</f>
        <v>9.1933679723273691</v>
      </c>
      <c r="AZ13" s="126">
        <f>(1+General!AZ32)^(AZ$9-1)</f>
        <v>9.7045192315887707</v>
      </c>
      <c r="BA13" s="126">
        <f>(1+General!BA32)^(BA$9-1)</f>
        <v>10.244090500865108</v>
      </c>
      <c r="BB13" s="126">
        <f>(1+General!BB32)^(BB$9-1)</f>
        <v>10.813661932713208</v>
      </c>
      <c r="BC13" s="126">
        <f>(1+General!BC32)^(BC$9-1)</f>
        <v>11.414901536172065</v>
      </c>
      <c r="BD13" s="126">
        <f>(1+General!BD32)^(BD$9-1)</f>
        <v>12.04957006158323</v>
      </c>
      <c r="BE13" s="126">
        <f>(1+General!BE32)^(BE$9-1)</f>
        <v>12.719526157007259</v>
      </c>
      <c r="BF13" s="126">
        <f>(1+General!BF32)^(BF$9-1)</f>
        <v>13.426731811336865</v>
      </c>
      <c r="BG13" s="126">
        <f>(1+General!BG32)^(BG$9-1)</f>
        <v>14.173258100047194</v>
      </c>
    </row>
    <row r="14" spans="1:61" s="23" customFormat="1" ht="11.4" customHeight="1" x14ac:dyDescent="0.25"/>
    <row r="15" spans="1:61" s="25" customFormat="1" ht="11.4" customHeight="1" x14ac:dyDescent="0.25">
      <c r="M15" s="169"/>
    </row>
    <row r="16" spans="1:61" s="22" customFormat="1" ht="11.4" customHeight="1" x14ac:dyDescent="0.25">
      <c r="A16" s="132"/>
      <c r="B16" s="132"/>
      <c r="C16" s="132"/>
      <c r="D16" s="132"/>
      <c r="E16" s="132"/>
      <c r="F16" s="132"/>
      <c r="G16" s="132"/>
      <c r="H16" s="132"/>
      <c r="I16" s="132"/>
      <c r="J16" s="141" t="str">
        <f t="shared" ref="J16:BG16" si="3">"FY "&amp;RIGHT(J10,2)</f>
        <v>FY 26</v>
      </c>
      <c r="K16" s="141" t="str">
        <f t="shared" si="3"/>
        <v>FY 27</v>
      </c>
      <c r="L16" s="141" t="str">
        <f t="shared" si="3"/>
        <v>FY 28</v>
      </c>
      <c r="M16" s="141" t="str">
        <f t="shared" si="3"/>
        <v>FY 29</v>
      </c>
      <c r="N16" s="141" t="str">
        <f t="shared" si="3"/>
        <v>FY 30</v>
      </c>
      <c r="O16" s="141" t="str">
        <f t="shared" si="3"/>
        <v>FY 31</v>
      </c>
      <c r="P16" s="141" t="str">
        <f t="shared" si="3"/>
        <v>FY 32</v>
      </c>
      <c r="Q16" s="141" t="str">
        <f t="shared" si="3"/>
        <v>FY 33</v>
      </c>
      <c r="R16" s="141" t="str">
        <f t="shared" si="3"/>
        <v>FY 34</v>
      </c>
      <c r="S16" s="141" t="str">
        <f t="shared" si="3"/>
        <v>FY 35</v>
      </c>
      <c r="T16" s="141" t="str">
        <f t="shared" si="3"/>
        <v>FY 36</v>
      </c>
      <c r="U16" s="141" t="str">
        <f t="shared" si="3"/>
        <v>FY 37</v>
      </c>
      <c r="V16" s="141" t="str">
        <f t="shared" si="3"/>
        <v>FY 38</v>
      </c>
      <c r="W16" s="141" t="str">
        <f t="shared" si="3"/>
        <v>FY 39</v>
      </c>
      <c r="X16" s="141" t="str">
        <f t="shared" si="3"/>
        <v>FY 40</v>
      </c>
      <c r="Y16" s="141" t="str">
        <f t="shared" si="3"/>
        <v>FY 41</v>
      </c>
      <c r="Z16" s="141" t="str">
        <f t="shared" si="3"/>
        <v>FY 42</v>
      </c>
      <c r="AA16" s="141" t="str">
        <f t="shared" si="3"/>
        <v>FY 43</v>
      </c>
      <c r="AB16" s="141" t="str">
        <f t="shared" si="3"/>
        <v>FY 44</v>
      </c>
      <c r="AC16" s="141" t="str">
        <f t="shared" si="3"/>
        <v>FY 45</v>
      </c>
      <c r="AD16" s="141" t="str">
        <f t="shared" si="3"/>
        <v>FY 46</v>
      </c>
      <c r="AE16" s="141" t="str">
        <f t="shared" si="3"/>
        <v>FY 47</v>
      </c>
      <c r="AF16" s="141" t="str">
        <f t="shared" si="3"/>
        <v>FY 48</v>
      </c>
      <c r="AG16" s="141" t="str">
        <f t="shared" si="3"/>
        <v>FY 49</v>
      </c>
      <c r="AH16" s="141" t="str">
        <f t="shared" si="3"/>
        <v>FY 50</v>
      </c>
      <c r="AI16" s="141" t="str">
        <f t="shared" si="3"/>
        <v>FY 51</v>
      </c>
      <c r="AJ16" s="141" t="str">
        <f t="shared" si="3"/>
        <v>FY 52</v>
      </c>
      <c r="AK16" s="141" t="str">
        <f t="shared" si="3"/>
        <v>FY 53</v>
      </c>
      <c r="AL16" s="141" t="str">
        <f t="shared" si="3"/>
        <v>FY 54</v>
      </c>
      <c r="AM16" s="141" t="str">
        <f t="shared" si="3"/>
        <v>FY 55</v>
      </c>
      <c r="AN16" s="141" t="str">
        <f t="shared" si="3"/>
        <v>FY 56</v>
      </c>
      <c r="AO16" s="141" t="str">
        <f t="shared" si="3"/>
        <v>FY 57</v>
      </c>
      <c r="AP16" s="141" t="str">
        <f t="shared" si="3"/>
        <v>FY 58</v>
      </c>
      <c r="AQ16" s="141" t="str">
        <f t="shared" si="3"/>
        <v>FY 59</v>
      </c>
      <c r="AR16" s="141" t="str">
        <f t="shared" si="3"/>
        <v>FY 60</v>
      </c>
      <c r="AS16" s="141" t="str">
        <f t="shared" si="3"/>
        <v>FY 61</v>
      </c>
      <c r="AT16" s="141" t="str">
        <f t="shared" si="3"/>
        <v>FY 62</v>
      </c>
      <c r="AU16" s="141" t="str">
        <f t="shared" si="3"/>
        <v>FY 63</v>
      </c>
      <c r="AV16" s="141" t="str">
        <f t="shared" si="3"/>
        <v>FY 64</v>
      </c>
      <c r="AW16" s="141" t="str">
        <f t="shared" si="3"/>
        <v>FY 65</v>
      </c>
      <c r="AX16" s="141" t="str">
        <f t="shared" si="3"/>
        <v>FY 66</v>
      </c>
      <c r="AY16" s="141" t="str">
        <f t="shared" si="3"/>
        <v>FY 67</v>
      </c>
      <c r="AZ16" s="141" t="str">
        <f t="shared" si="3"/>
        <v>FY 68</v>
      </c>
      <c r="BA16" s="141" t="str">
        <f t="shared" si="3"/>
        <v>FY 69</v>
      </c>
      <c r="BB16" s="141" t="str">
        <f t="shared" si="3"/>
        <v>FY 70</v>
      </c>
      <c r="BC16" s="141" t="str">
        <f t="shared" si="3"/>
        <v>FY 71</v>
      </c>
      <c r="BD16" s="141" t="str">
        <f t="shared" si="3"/>
        <v>FY 72</v>
      </c>
      <c r="BE16" s="141" t="str">
        <f t="shared" si="3"/>
        <v>FY 73</v>
      </c>
      <c r="BF16" s="141" t="str">
        <f t="shared" si="3"/>
        <v>FY 74</v>
      </c>
      <c r="BG16" s="141" t="str">
        <f t="shared" si="3"/>
        <v>FY 75</v>
      </c>
    </row>
    <row r="17" spans="1:61" s="22" customFormat="1" ht="11.4" customHeight="1" x14ac:dyDescent="0.25">
      <c r="A17" s="142"/>
      <c r="B17" s="134" t="s">
        <v>78</v>
      </c>
      <c r="C17" s="132"/>
      <c r="D17" s="142"/>
      <c r="E17" s="142"/>
      <c r="F17" s="142"/>
      <c r="G17" s="142"/>
      <c r="H17" s="142"/>
      <c r="I17" s="142"/>
      <c r="J17" s="143">
        <f t="shared" ref="J17:BG17" si="4">J9</f>
        <v>1</v>
      </c>
      <c r="K17" s="143">
        <f t="shared" si="4"/>
        <v>2</v>
      </c>
      <c r="L17" s="143">
        <f t="shared" si="4"/>
        <v>3</v>
      </c>
      <c r="M17" s="143">
        <f t="shared" si="4"/>
        <v>4</v>
      </c>
      <c r="N17" s="143">
        <f t="shared" si="4"/>
        <v>5</v>
      </c>
      <c r="O17" s="143">
        <f t="shared" si="4"/>
        <v>6</v>
      </c>
      <c r="P17" s="143">
        <f t="shared" si="4"/>
        <v>7</v>
      </c>
      <c r="Q17" s="143">
        <f t="shared" si="4"/>
        <v>8</v>
      </c>
      <c r="R17" s="143">
        <f t="shared" si="4"/>
        <v>9</v>
      </c>
      <c r="S17" s="143">
        <f t="shared" si="4"/>
        <v>10</v>
      </c>
      <c r="T17" s="143">
        <f t="shared" si="4"/>
        <v>11</v>
      </c>
      <c r="U17" s="143">
        <f t="shared" si="4"/>
        <v>12</v>
      </c>
      <c r="V17" s="143">
        <f t="shared" si="4"/>
        <v>13</v>
      </c>
      <c r="W17" s="143">
        <f t="shared" si="4"/>
        <v>14</v>
      </c>
      <c r="X17" s="143">
        <f t="shared" si="4"/>
        <v>15</v>
      </c>
      <c r="Y17" s="143">
        <f t="shared" si="4"/>
        <v>16</v>
      </c>
      <c r="Z17" s="143">
        <f t="shared" si="4"/>
        <v>17</v>
      </c>
      <c r="AA17" s="143">
        <f t="shared" si="4"/>
        <v>18</v>
      </c>
      <c r="AB17" s="143">
        <f t="shared" si="4"/>
        <v>19</v>
      </c>
      <c r="AC17" s="143">
        <f t="shared" si="4"/>
        <v>20</v>
      </c>
      <c r="AD17" s="143">
        <f t="shared" si="4"/>
        <v>21</v>
      </c>
      <c r="AE17" s="143">
        <f t="shared" si="4"/>
        <v>22</v>
      </c>
      <c r="AF17" s="143">
        <f t="shared" si="4"/>
        <v>23</v>
      </c>
      <c r="AG17" s="143">
        <f t="shared" si="4"/>
        <v>24</v>
      </c>
      <c r="AH17" s="143">
        <f t="shared" si="4"/>
        <v>25</v>
      </c>
      <c r="AI17" s="143">
        <f t="shared" si="4"/>
        <v>26</v>
      </c>
      <c r="AJ17" s="143">
        <f t="shared" si="4"/>
        <v>27</v>
      </c>
      <c r="AK17" s="143">
        <f t="shared" si="4"/>
        <v>28</v>
      </c>
      <c r="AL17" s="143">
        <f t="shared" si="4"/>
        <v>29</v>
      </c>
      <c r="AM17" s="143">
        <f t="shared" si="4"/>
        <v>30</v>
      </c>
      <c r="AN17" s="143">
        <f t="shared" si="4"/>
        <v>31</v>
      </c>
      <c r="AO17" s="143">
        <f t="shared" si="4"/>
        <v>32</v>
      </c>
      <c r="AP17" s="143">
        <f t="shared" si="4"/>
        <v>33</v>
      </c>
      <c r="AQ17" s="143">
        <f t="shared" si="4"/>
        <v>34</v>
      </c>
      <c r="AR17" s="143">
        <f t="shared" si="4"/>
        <v>35</v>
      </c>
      <c r="AS17" s="143">
        <f t="shared" si="4"/>
        <v>36</v>
      </c>
      <c r="AT17" s="143">
        <f t="shared" si="4"/>
        <v>37</v>
      </c>
      <c r="AU17" s="143">
        <f t="shared" si="4"/>
        <v>38</v>
      </c>
      <c r="AV17" s="143">
        <f t="shared" si="4"/>
        <v>39</v>
      </c>
      <c r="AW17" s="143">
        <f t="shared" si="4"/>
        <v>40</v>
      </c>
      <c r="AX17" s="143">
        <f t="shared" si="4"/>
        <v>41</v>
      </c>
      <c r="AY17" s="143">
        <f t="shared" si="4"/>
        <v>42</v>
      </c>
      <c r="AZ17" s="143">
        <f t="shared" si="4"/>
        <v>43</v>
      </c>
      <c r="BA17" s="143">
        <f t="shared" si="4"/>
        <v>44</v>
      </c>
      <c r="BB17" s="143">
        <f t="shared" si="4"/>
        <v>45</v>
      </c>
      <c r="BC17" s="143">
        <f t="shared" si="4"/>
        <v>46</v>
      </c>
      <c r="BD17" s="143">
        <f t="shared" si="4"/>
        <v>47</v>
      </c>
      <c r="BE17" s="143">
        <f t="shared" si="4"/>
        <v>48</v>
      </c>
      <c r="BF17" s="143">
        <f t="shared" si="4"/>
        <v>49</v>
      </c>
      <c r="BG17" s="143">
        <f t="shared" si="4"/>
        <v>50</v>
      </c>
    </row>
    <row r="18" spans="1:61" s="25" customFormat="1" ht="11.4" customHeight="1" x14ac:dyDescent="0.25"/>
    <row r="19" spans="1:61" s="25" customFormat="1" ht="11.4" customHeight="1" x14ac:dyDescent="0.25">
      <c r="A19" s="200" t="s">
        <v>79</v>
      </c>
      <c r="B19" s="200"/>
      <c r="C19" s="200"/>
      <c r="D19" s="201"/>
      <c r="E19" s="144" t="s">
        <v>80</v>
      </c>
      <c r="F19" s="113"/>
      <c r="G19" s="113"/>
      <c r="H19" s="114"/>
    </row>
    <row r="20" spans="1:61" s="25" customFormat="1" ht="11.4" customHeight="1" x14ac:dyDescent="0.25">
      <c r="A20" s="200"/>
      <c r="B20" s="200"/>
      <c r="C20" s="200"/>
      <c r="D20" s="201"/>
      <c r="E20" s="115"/>
      <c r="F20" s="145" t="s">
        <v>81</v>
      </c>
      <c r="G20" s="27"/>
      <c r="H20" s="116">
        <f>SUM(J20:BG20)</f>
        <v>-428.4488329104687</v>
      </c>
      <c r="J20" s="117">
        <f t="shared" ref="J20:BG20" si="5">-(J46)*J11/J13</f>
        <v>0</v>
      </c>
      <c r="K20" s="117">
        <f t="shared" si="5"/>
        <v>-95.34482758620689</v>
      </c>
      <c r="L20" s="117">
        <f t="shared" si="5"/>
        <v>-90.32287569742978</v>
      </c>
      <c r="M20" s="117">
        <f t="shared" si="5"/>
        <v>-84.773936254414991</v>
      </c>
      <c r="N20" s="117">
        <f t="shared" si="5"/>
        <v>-81.189857747396687</v>
      </c>
      <c r="O20" s="117">
        <f t="shared" si="5"/>
        <v>-76.817335625020377</v>
      </c>
      <c r="P20" s="117">
        <f t="shared" si="5"/>
        <v>0</v>
      </c>
      <c r="Q20" s="117">
        <f t="shared" si="5"/>
        <v>0</v>
      </c>
      <c r="R20" s="117">
        <f t="shared" si="5"/>
        <v>0</v>
      </c>
      <c r="S20" s="117">
        <f t="shared" si="5"/>
        <v>0</v>
      </c>
      <c r="T20" s="117">
        <f t="shared" si="5"/>
        <v>0</v>
      </c>
      <c r="U20" s="117">
        <f t="shared" si="5"/>
        <v>0</v>
      </c>
      <c r="V20" s="117">
        <f t="shared" si="5"/>
        <v>0</v>
      </c>
      <c r="W20" s="117">
        <f t="shared" si="5"/>
        <v>0</v>
      </c>
      <c r="X20" s="117">
        <f t="shared" si="5"/>
        <v>0</v>
      </c>
      <c r="Y20" s="117">
        <f t="shared" si="5"/>
        <v>0</v>
      </c>
      <c r="Z20" s="117">
        <f t="shared" si="5"/>
        <v>0</v>
      </c>
      <c r="AA20" s="117">
        <f t="shared" si="5"/>
        <v>0</v>
      </c>
      <c r="AB20" s="117">
        <f t="shared" si="5"/>
        <v>0</v>
      </c>
      <c r="AC20" s="117">
        <f t="shared" si="5"/>
        <v>0</v>
      </c>
      <c r="AD20" s="117">
        <f t="shared" si="5"/>
        <v>0</v>
      </c>
      <c r="AE20" s="117">
        <f t="shared" si="5"/>
        <v>0</v>
      </c>
      <c r="AF20" s="117">
        <f t="shared" si="5"/>
        <v>0</v>
      </c>
      <c r="AG20" s="117">
        <f t="shared" si="5"/>
        <v>0</v>
      </c>
      <c r="AH20" s="117">
        <f t="shared" si="5"/>
        <v>0</v>
      </c>
      <c r="AI20" s="117">
        <f t="shared" si="5"/>
        <v>0</v>
      </c>
      <c r="AJ20" s="117">
        <f t="shared" si="5"/>
        <v>0</v>
      </c>
      <c r="AK20" s="117">
        <f t="shared" si="5"/>
        <v>0</v>
      </c>
      <c r="AL20" s="117">
        <f t="shared" si="5"/>
        <v>0</v>
      </c>
      <c r="AM20" s="117">
        <f t="shared" si="5"/>
        <v>0</v>
      </c>
      <c r="AN20" s="117">
        <f t="shared" si="5"/>
        <v>0</v>
      </c>
      <c r="AO20" s="117">
        <f t="shared" si="5"/>
        <v>0</v>
      </c>
      <c r="AP20" s="117">
        <f t="shared" si="5"/>
        <v>0</v>
      </c>
      <c r="AQ20" s="117">
        <f t="shared" si="5"/>
        <v>0</v>
      </c>
      <c r="AR20" s="117">
        <f t="shared" si="5"/>
        <v>0</v>
      </c>
      <c r="AS20" s="117">
        <f t="shared" si="5"/>
        <v>0</v>
      </c>
      <c r="AT20" s="117">
        <f t="shared" si="5"/>
        <v>0</v>
      </c>
      <c r="AU20" s="117">
        <f t="shared" si="5"/>
        <v>0</v>
      </c>
      <c r="AV20" s="117">
        <f t="shared" si="5"/>
        <v>0</v>
      </c>
      <c r="AW20" s="117">
        <f t="shared" si="5"/>
        <v>0</v>
      </c>
      <c r="AX20" s="117">
        <f t="shared" si="5"/>
        <v>0</v>
      </c>
      <c r="AY20" s="117">
        <f t="shared" si="5"/>
        <v>0</v>
      </c>
      <c r="AZ20" s="117">
        <f t="shared" si="5"/>
        <v>0</v>
      </c>
      <c r="BA20" s="117">
        <f t="shared" si="5"/>
        <v>0</v>
      </c>
      <c r="BB20" s="117">
        <f t="shared" si="5"/>
        <v>0</v>
      </c>
      <c r="BC20" s="117">
        <f t="shared" si="5"/>
        <v>0</v>
      </c>
      <c r="BD20" s="117">
        <f t="shared" si="5"/>
        <v>0</v>
      </c>
      <c r="BE20" s="117">
        <f t="shared" si="5"/>
        <v>0</v>
      </c>
      <c r="BF20" s="117">
        <f t="shared" si="5"/>
        <v>0</v>
      </c>
      <c r="BG20" s="117">
        <f t="shared" si="5"/>
        <v>0</v>
      </c>
    </row>
    <row r="21" spans="1:61" s="25" customFormat="1" ht="11.4" customHeight="1" x14ac:dyDescent="0.25">
      <c r="A21" s="200"/>
      <c r="B21" s="200"/>
      <c r="C21" s="200"/>
      <c r="D21" s="201"/>
      <c r="E21" s="115"/>
      <c r="F21" s="145" t="s">
        <v>82</v>
      </c>
      <c r="G21" s="27"/>
      <c r="H21" s="116">
        <f>SUM(J21:BG21)</f>
        <v>-46.434376589614459</v>
      </c>
      <c r="J21" s="117">
        <f t="shared" ref="J21:BG21" si="6">-J75*J11/J13</f>
        <v>0</v>
      </c>
      <c r="K21" s="117">
        <f t="shared" si="6"/>
        <v>0</v>
      </c>
      <c r="L21" s="117">
        <f t="shared" si="6"/>
        <v>-0.90322875697429839</v>
      </c>
      <c r="M21" s="117">
        <f t="shared" si="6"/>
        <v>-1.7113087475829829</v>
      </c>
      <c r="N21" s="117">
        <f t="shared" si="6"/>
        <v>-2.42425929341334</v>
      </c>
      <c r="O21" s="117">
        <f t="shared" si="6"/>
        <v>-3.0657046901168354</v>
      </c>
      <c r="P21" s="117">
        <f t="shared" si="6"/>
        <v>-3.6319420674185081</v>
      </c>
      <c r="Q21" s="117">
        <f t="shared" si="6"/>
        <v>-3.4406423526132137</v>
      </c>
      <c r="R21" s="117">
        <f t="shared" si="6"/>
        <v>-3.2594186743209672</v>
      </c>
      <c r="S21" s="117">
        <f t="shared" si="6"/>
        <v>-3.0877403129224774</v>
      </c>
      <c r="T21" s="117">
        <f t="shared" si="6"/>
        <v>-2.9251045025790803</v>
      </c>
      <c r="U21" s="117">
        <f t="shared" si="6"/>
        <v>-2.7710349588661236</v>
      </c>
      <c r="V21" s="117">
        <f t="shared" si="6"/>
        <v>-2.6250804839580555</v>
      </c>
      <c r="W21" s="117">
        <f t="shared" si="6"/>
        <v>-2.4868136452804612</v>
      </c>
      <c r="X21" s="117">
        <f t="shared" si="6"/>
        <v>-2.3558295237594371</v>
      </c>
      <c r="Y21" s="117">
        <f t="shared" si="6"/>
        <v>-2.2317445280024977</v>
      </c>
      <c r="Z21" s="117">
        <f t="shared" si="6"/>
        <v>-2.1141952709383269</v>
      </c>
      <c r="AA21" s="117">
        <f t="shared" si="6"/>
        <v>-2.0028375056255463</v>
      </c>
      <c r="AB21" s="117">
        <f t="shared" si="6"/>
        <v>-1.8973451171140074</v>
      </c>
      <c r="AC21" s="117">
        <f t="shared" si="6"/>
        <v>-1.7974091674062214</v>
      </c>
      <c r="AD21" s="117">
        <f t="shared" si="6"/>
        <v>-1.7027369907220737</v>
      </c>
      <c r="AE21" s="117">
        <f t="shared" si="6"/>
        <v>0</v>
      </c>
      <c r="AF21" s="117">
        <f t="shared" si="6"/>
        <v>0</v>
      </c>
      <c r="AG21" s="117">
        <f t="shared" si="6"/>
        <v>0</v>
      </c>
      <c r="AH21" s="117">
        <f t="shared" si="6"/>
        <v>0</v>
      </c>
      <c r="AI21" s="117">
        <f t="shared" si="6"/>
        <v>0</v>
      </c>
      <c r="AJ21" s="117">
        <f t="shared" si="6"/>
        <v>0</v>
      </c>
      <c r="AK21" s="117">
        <f t="shared" si="6"/>
        <v>0</v>
      </c>
      <c r="AL21" s="117">
        <f t="shared" si="6"/>
        <v>0</v>
      </c>
      <c r="AM21" s="117">
        <f t="shared" si="6"/>
        <v>0</v>
      </c>
      <c r="AN21" s="117">
        <f t="shared" si="6"/>
        <v>0</v>
      </c>
      <c r="AO21" s="117">
        <f t="shared" si="6"/>
        <v>0</v>
      </c>
      <c r="AP21" s="117">
        <f t="shared" si="6"/>
        <v>0</v>
      </c>
      <c r="AQ21" s="117">
        <f t="shared" si="6"/>
        <v>0</v>
      </c>
      <c r="AR21" s="117">
        <f t="shared" si="6"/>
        <v>0</v>
      </c>
      <c r="AS21" s="117">
        <f t="shared" si="6"/>
        <v>0</v>
      </c>
      <c r="AT21" s="117">
        <f t="shared" si="6"/>
        <v>0</v>
      </c>
      <c r="AU21" s="117">
        <f t="shared" si="6"/>
        <v>0</v>
      </c>
      <c r="AV21" s="117">
        <f t="shared" si="6"/>
        <v>0</v>
      </c>
      <c r="AW21" s="117">
        <f t="shared" si="6"/>
        <v>0</v>
      </c>
      <c r="AX21" s="117">
        <f t="shared" si="6"/>
        <v>0</v>
      </c>
      <c r="AY21" s="117">
        <f t="shared" si="6"/>
        <v>0</v>
      </c>
      <c r="AZ21" s="117">
        <f t="shared" si="6"/>
        <v>0</v>
      </c>
      <c r="BA21" s="117">
        <f t="shared" si="6"/>
        <v>0</v>
      </c>
      <c r="BB21" s="117">
        <f t="shared" si="6"/>
        <v>0</v>
      </c>
      <c r="BC21" s="117">
        <f t="shared" si="6"/>
        <v>0</v>
      </c>
      <c r="BD21" s="117">
        <f t="shared" si="6"/>
        <v>0</v>
      </c>
      <c r="BE21" s="117">
        <f t="shared" si="6"/>
        <v>0</v>
      </c>
      <c r="BF21" s="117">
        <f t="shared" si="6"/>
        <v>0</v>
      </c>
      <c r="BG21" s="117">
        <f t="shared" si="6"/>
        <v>0</v>
      </c>
    </row>
    <row r="22" spans="1:61" s="25" customFormat="1" ht="11.4" customHeight="1" x14ac:dyDescent="0.25">
      <c r="A22" s="200"/>
      <c r="B22" s="200"/>
      <c r="C22" s="200"/>
      <c r="D22" s="201"/>
      <c r="E22" s="115"/>
      <c r="F22" s="145" t="s">
        <v>83</v>
      </c>
      <c r="G22" s="27"/>
      <c r="H22" s="116">
        <f>SUM(J22:BG22)</f>
        <v>2037.8079745001057</v>
      </c>
      <c r="J22" s="118">
        <f t="shared" ref="J22:BG22" si="7">(J106)*J11/J13</f>
        <v>0</v>
      </c>
      <c r="K22" s="118">
        <f t="shared" si="7"/>
        <v>0</v>
      </c>
      <c r="L22" s="118">
        <f t="shared" si="7"/>
        <v>10.066263451826185</v>
      </c>
      <c r="M22" s="118">
        <f t="shared" si="7"/>
        <v>12.063772054498614</v>
      </c>
      <c r="N22" s="118">
        <f t="shared" si="7"/>
        <v>35.981807926498156</v>
      </c>
      <c r="O22" s="118">
        <f t="shared" si="7"/>
        <v>48.739011889986045</v>
      </c>
      <c r="P22" s="118">
        <f t="shared" si="7"/>
        <v>62.250901254906978</v>
      </c>
      <c r="Q22" s="118">
        <f t="shared" si="7"/>
        <v>80.187634272579615</v>
      </c>
      <c r="R22" s="118">
        <f t="shared" si="7"/>
        <v>104.53787449828083</v>
      </c>
      <c r="S22" s="118">
        <f t="shared" si="7"/>
        <v>136.50728306185636</v>
      </c>
      <c r="T22" s="118">
        <f t="shared" si="7"/>
        <v>181.71407288548784</v>
      </c>
      <c r="U22" s="118">
        <f t="shared" si="7"/>
        <v>172.14292618935943</v>
      </c>
      <c r="V22" s="118">
        <f t="shared" si="7"/>
        <v>163.07590582546365</v>
      </c>
      <c r="W22" s="118">
        <f t="shared" si="7"/>
        <v>154.48645872059834</v>
      </c>
      <c r="X22" s="118">
        <f t="shared" si="7"/>
        <v>146.34943039086622</v>
      </c>
      <c r="Y22" s="118">
        <f t="shared" si="7"/>
        <v>138.64099127592476</v>
      </c>
      <c r="Z22" s="118">
        <f t="shared" si="7"/>
        <v>131.33856695332017</v>
      </c>
      <c r="AA22" s="118">
        <f t="shared" si="7"/>
        <v>124.42077202853368</v>
      </c>
      <c r="AB22" s="118">
        <f t="shared" si="7"/>
        <v>117.86734750713687</v>
      </c>
      <c r="AC22" s="118">
        <f t="shared" si="7"/>
        <v>111.65910146564688</v>
      </c>
      <c r="AD22" s="118">
        <f t="shared" si="7"/>
        <v>105.77785284733504</v>
      </c>
      <c r="AE22" s="118">
        <f t="shared" si="7"/>
        <v>0</v>
      </c>
      <c r="AF22" s="118">
        <f t="shared" si="7"/>
        <v>0</v>
      </c>
      <c r="AG22" s="118">
        <f t="shared" si="7"/>
        <v>0</v>
      </c>
      <c r="AH22" s="118">
        <f t="shared" si="7"/>
        <v>0</v>
      </c>
      <c r="AI22" s="118">
        <f t="shared" si="7"/>
        <v>0</v>
      </c>
      <c r="AJ22" s="118">
        <f t="shared" si="7"/>
        <v>0</v>
      </c>
      <c r="AK22" s="118">
        <f t="shared" si="7"/>
        <v>0</v>
      </c>
      <c r="AL22" s="118">
        <f t="shared" si="7"/>
        <v>0</v>
      </c>
      <c r="AM22" s="118">
        <f t="shared" si="7"/>
        <v>0</v>
      </c>
      <c r="AN22" s="118">
        <f t="shared" si="7"/>
        <v>0</v>
      </c>
      <c r="AO22" s="118">
        <f t="shared" si="7"/>
        <v>0</v>
      </c>
      <c r="AP22" s="118">
        <f t="shared" si="7"/>
        <v>0</v>
      </c>
      <c r="AQ22" s="118">
        <f t="shared" si="7"/>
        <v>0</v>
      </c>
      <c r="AR22" s="118">
        <f t="shared" si="7"/>
        <v>0</v>
      </c>
      <c r="AS22" s="118">
        <f t="shared" si="7"/>
        <v>0</v>
      </c>
      <c r="AT22" s="118">
        <f t="shared" si="7"/>
        <v>0</v>
      </c>
      <c r="AU22" s="118">
        <f t="shared" si="7"/>
        <v>0</v>
      </c>
      <c r="AV22" s="118">
        <f t="shared" si="7"/>
        <v>0</v>
      </c>
      <c r="AW22" s="118">
        <f t="shared" si="7"/>
        <v>0</v>
      </c>
      <c r="AX22" s="118">
        <f t="shared" si="7"/>
        <v>0</v>
      </c>
      <c r="AY22" s="118">
        <f t="shared" si="7"/>
        <v>0</v>
      </c>
      <c r="AZ22" s="118">
        <f t="shared" si="7"/>
        <v>0</v>
      </c>
      <c r="BA22" s="118">
        <f t="shared" si="7"/>
        <v>0</v>
      </c>
      <c r="BB22" s="118">
        <f t="shared" si="7"/>
        <v>0</v>
      </c>
      <c r="BC22" s="118">
        <f t="shared" si="7"/>
        <v>0</v>
      </c>
      <c r="BD22" s="118">
        <f t="shared" si="7"/>
        <v>0</v>
      </c>
      <c r="BE22" s="118">
        <f t="shared" si="7"/>
        <v>0</v>
      </c>
      <c r="BF22" s="118">
        <f t="shared" si="7"/>
        <v>0</v>
      </c>
      <c r="BG22" s="118">
        <f t="shared" si="7"/>
        <v>0</v>
      </c>
    </row>
    <row r="23" spans="1:61" s="25" customFormat="1" ht="11.4" customHeight="1" x14ac:dyDescent="0.25">
      <c r="A23" s="200"/>
      <c r="B23" s="200"/>
      <c r="C23" s="200"/>
      <c r="D23" s="201"/>
      <c r="E23" s="146" t="s">
        <v>84</v>
      </c>
      <c r="F23" s="119"/>
      <c r="G23" s="119"/>
      <c r="H23" s="120">
        <f>SUM(J23:BG23)</f>
        <v>1562.9247650000227</v>
      </c>
      <c r="J23" s="117">
        <f>SUM(J20:J22)</f>
        <v>0</v>
      </c>
      <c r="K23" s="117">
        <f t="shared" ref="K23:BG23" si="8">SUM(K20:K22)</f>
        <v>-95.34482758620689</v>
      </c>
      <c r="L23" s="117">
        <f t="shared" si="8"/>
        <v>-81.159841002577892</v>
      </c>
      <c r="M23" s="117">
        <f>SUM(M20:M22)</f>
        <v>-74.421472947499367</v>
      </c>
      <c r="N23" s="117">
        <f t="shared" si="8"/>
        <v>-47.632309114311873</v>
      </c>
      <c r="O23" s="117">
        <f t="shared" si="8"/>
        <v>-31.144028425151163</v>
      </c>
      <c r="P23" s="117">
        <f t="shared" si="8"/>
        <v>58.618959187488471</v>
      </c>
      <c r="Q23" s="117">
        <f t="shared" si="8"/>
        <v>76.746991919966405</v>
      </c>
      <c r="R23" s="117">
        <f t="shared" si="8"/>
        <v>101.27845582395986</v>
      </c>
      <c r="S23" s="117">
        <f t="shared" si="8"/>
        <v>133.41954274893388</v>
      </c>
      <c r="T23" s="117">
        <f t="shared" si="8"/>
        <v>178.78896838290876</v>
      </c>
      <c r="U23" s="117">
        <f t="shared" si="8"/>
        <v>169.3718912304933</v>
      </c>
      <c r="V23" s="117">
        <f t="shared" si="8"/>
        <v>160.45082534150561</v>
      </c>
      <c r="W23" s="117">
        <f t="shared" si="8"/>
        <v>151.99964507531789</v>
      </c>
      <c r="X23" s="117">
        <f t="shared" si="8"/>
        <v>143.99360086710678</v>
      </c>
      <c r="Y23" s="117">
        <f t="shared" si="8"/>
        <v>136.40924674792225</v>
      </c>
      <c r="Z23" s="117">
        <f t="shared" si="8"/>
        <v>129.22437168238184</v>
      </c>
      <c r="AA23" s="117">
        <f t="shared" si="8"/>
        <v>122.41793452290813</v>
      </c>
      <c r="AB23" s="117">
        <f t="shared" si="8"/>
        <v>115.97000239002286</v>
      </c>
      <c r="AC23" s="117">
        <f t="shared" si="8"/>
        <v>109.86169229824067</v>
      </c>
      <c r="AD23" s="117">
        <f t="shared" si="8"/>
        <v>104.07511585661297</v>
      </c>
      <c r="AE23" s="117">
        <f t="shared" si="8"/>
        <v>0</v>
      </c>
      <c r="AF23" s="117">
        <f t="shared" si="8"/>
        <v>0</v>
      </c>
      <c r="AG23" s="117">
        <f t="shared" si="8"/>
        <v>0</v>
      </c>
      <c r="AH23" s="117">
        <f t="shared" si="8"/>
        <v>0</v>
      </c>
      <c r="AI23" s="117">
        <f t="shared" si="8"/>
        <v>0</v>
      </c>
      <c r="AJ23" s="117">
        <f t="shared" si="8"/>
        <v>0</v>
      </c>
      <c r="AK23" s="117">
        <f t="shared" si="8"/>
        <v>0</v>
      </c>
      <c r="AL23" s="117">
        <f t="shared" si="8"/>
        <v>0</v>
      </c>
      <c r="AM23" s="117">
        <f t="shared" si="8"/>
        <v>0</v>
      </c>
      <c r="AN23" s="117">
        <f t="shared" si="8"/>
        <v>0</v>
      </c>
      <c r="AO23" s="117">
        <f t="shared" si="8"/>
        <v>0</v>
      </c>
      <c r="AP23" s="117">
        <f t="shared" si="8"/>
        <v>0</v>
      </c>
      <c r="AQ23" s="117">
        <f t="shared" si="8"/>
        <v>0</v>
      </c>
      <c r="AR23" s="117">
        <f t="shared" si="8"/>
        <v>0</v>
      </c>
      <c r="AS23" s="117">
        <f t="shared" si="8"/>
        <v>0</v>
      </c>
      <c r="AT23" s="117">
        <f t="shared" si="8"/>
        <v>0</v>
      </c>
      <c r="AU23" s="117">
        <f t="shared" si="8"/>
        <v>0</v>
      </c>
      <c r="AV23" s="117">
        <f t="shared" si="8"/>
        <v>0</v>
      </c>
      <c r="AW23" s="117">
        <f t="shared" si="8"/>
        <v>0</v>
      </c>
      <c r="AX23" s="117">
        <f t="shared" si="8"/>
        <v>0</v>
      </c>
      <c r="AY23" s="117">
        <f t="shared" si="8"/>
        <v>0</v>
      </c>
      <c r="AZ23" s="117">
        <f t="shared" si="8"/>
        <v>0</v>
      </c>
      <c r="BA23" s="117">
        <f t="shared" si="8"/>
        <v>0</v>
      </c>
      <c r="BB23" s="117">
        <f t="shared" si="8"/>
        <v>0</v>
      </c>
      <c r="BC23" s="117">
        <f t="shared" si="8"/>
        <v>0</v>
      </c>
      <c r="BD23" s="117">
        <f t="shared" si="8"/>
        <v>0</v>
      </c>
      <c r="BE23" s="117">
        <f t="shared" si="8"/>
        <v>0</v>
      </c>
      <c r="BF23" s="117">
        <f t="shared" si="8"/>
        <v>0</v>
      </c>
      <c r="BG23" s="117">
        <f t="shared" si="8"/>
        <v>0</v>
      </c>
    </row>
    <row r="24" spans="1:61" ht="11.4" customHeight="1" x14ac:dyDescent="0.25">
      <c r="A24" s="138"/>
      <c r="B24" s="138"/>
      <c r="C24" s="138"/>
      <c r="D24" s="138"/>
    </row>
    <row r="25" spans="1:61" s="25" customFormat="1" ht="11.4" customHeight="1" x14ac:dyDescent="0.25">
      <c r="A25" s="200" t="s">
        <v>85</v>
      </c>
      <c r="B25" s="200"/>
      <c r="C25" s="200"/>
      <c r="D25" s="201"/>
      <c r="E25" s="144" t="s">
        <v>86</v>
      </c>
      <c r="F25" s="113"/>
      <c r="G25" s="113"/>
      <c r="H25" s="114"/>
    </row>
    <row r="26" spans="1:61" s="25" customFormat="1" ht="11.4" customHeight="1" x14ac:dyDescent="0.25">
      <c r="A26" s="200"/>
      <c r="B26" s="200"/>
      <c r="C26" s="200"/>
      <c r="D26" s="201"/>
      <c r="E26" s="115"/>
      <c r="F26" s="145" t="s">
        <v>81</v>
      </c>
      <c r="G26" s="27"/>
      <c r="H26" s="116">
        <f>SUM(J26:BG26)</f>
        <v>-502.49900000000002</v>
      </c>
      <c r="J26" s="117">
        <f>-(J60)*J$6</f>
        <v>0</v>
      </c>
      <c r="K26" s="117">
        <f t="shared" ref="K26:BG26" si="9">-(K60)*K$6</f>
        <v>-100.646</v>
      </c>
      <c r="L26" s="117">
        <f t="shared" si="9"/>
        <v>-100.646</v>
      </c>
      <c r="M26" s="117">
        <f t="shared" si="9"/>
        <v>-99.714999999999989</v>
      </c>
      <c r="N26" s="117">
        <f t="shared" si="9"/>
        <v>-100.809</v>
      </c>
      <c r="O26" s="117">
        <f t="shared" si="9"/>
        <v>-100.68300000000001</v>
      </c>
      <c r="P26" s="117">
        <f>-(P60)*P$6</f>
        <v>0</v>
      </c>
      <c r="Q26" s="117">
        <f t="shared" si="9"/>
        <v>0</v>
      </c>
      <c r="R26" s="117">
        <f t="shared" si="9"/>
        <v>0</v>
      </c>
      <c r="S26" s="117">
        <f t="shared" si="9"/>
        <v>0</v>
      </c>
      <c r="T26" s="117">
        <f t="shared" si="9"/>
        <v>0</v>
      </c>
      <c r="U26" s="117">
        <f t="shared" si="9"/>
        <v>0</v>
      </c>
      <c r="V26" s="117">
        <f t="shared" si="9"/>
        <v>0</v>
      </c>
      <c r="W26" s="117">
        <f t="shared" si="9"/>
        <v>0</v>
      </c>
      <c r="X26" s="117">
        <f t="shared" si="9"/>
        <v>0</v>
      </c>
      <c r="Y26" s="117">
        <f t="shared" si="9"/>
        <v>0</v>
      </c>
      <c r="Z26" s="117">
        <f t="shared" si="9"/>
        <v>0</v>
      </c>
      <c r="AA26" s="117">
        <f t="shared" si="9"/>
        <v>0</v>
      </c>
      <c r="AB26" s="117">
        <f t="shared" si="9"/>
        <v>0</v>
      </c>
      <c r="AC26" s="117">
        <f t="shared" si="9"/>
        <v>0</v>
      </c>
      <c r="AD26" s="117">
        <f t="shared" si="9"/>
        <v>0</v>
      </c>
      <c r="AE26" s="117">
        <f t="shared" si="9"/>
        <v>0</v>
      </c>
      <c r="AF26" s="117">
        <f t="shared" si="9"/>
        <v>0</v>
      </c>
      <c r="AG26" s="117">
        <f t="shared" si="9"/>
        <v>0</v>
      </c>
      <c r="AH26" s="117">
        <f t="shared" si="9"/>
        <v>0</v>
      </c>
      <c r="AI26" s="117">
        <f t="shared" si="9"/>
        <v>0</v>
      </c>
      <c r="AJ26" s="117">
        <f t="shared" si="9"/>
        <v>0</v>
      </c>
      <c r="AK26" s="117">
        <f t="shared" si="9"/>
        <v>0</v>
      </c>
      <c r="AL26" s="117">
        <f t="shared" si="9"/>
        <v>0</v>
      </c>
      <c r="AM26" s="117">
        <f t="shared" si="9"/>
        <v>0</v>
      </c>
      <c r="AN26" s="117">
        <f t="shared" si="9"/>
        <v>0</v>
      </c>
      <c r="AO26" s="117">
        <f t="shared" si="9"/>
        <v>0</v>
      </c>
      <c r="AP26" s="117">
        <f t="shared" si="9"/>
        <v>0</v>
      </c>
      <c r="AQ26" s="117">
        <f t="shared" si="9"/>
        <v>0</v>
      </c>
      <c r="AR26" s="117">
        <f t="shared" si="9"/>
        <v>0</v>
      </c>
      <c r="AS26" s="117">
        <f t="shared" si="9"/>
        <v>0</v>
      </c>
      <c r="AT26" s="117">
        <f t="shared" si="9"/>
        <v>0</v>
      </c>
      <c r="AU26" s="117">
        <f t="shared" si="9"/>
        <v>0</v>
      </c>
      <c r="AV26" s="117">
        <f t="shared" si="9"/>
        <v>0</v>
      </c>
      <c r="AW26" s="117">
        <f t="shared" si="9"/>
        <v>0</v>
      </c>
      <c r="AX26" s="117">
        <f t="shared" si="9"/>
        <v>0</v>
      </c>
      <c r="AY26" s="117">
        <f t="shared" si="9"/>
        <v>0</v>
      </c>
      <c r="AZ26" s="117">
        <f t="shared" si="9"/>
        <v>0</v>
      </c>
      <c r="BA26" s="117">
        <f t="shared" si="9"/>
        <v>0</v>
      </c>
      <c r="BB26" s="117">
        <f t="shared" si="9"/>
        <v>0</v>
      </c>
      <c r="BC26" s="117">
        <f t="shared" si="9"/>
        <v>0</v>
      </c>
      <c r="BD26" s="117">
        <f t="shared" si="9"/>
        <v>0</v>
      </c>
      <c r="BE26" s="117">
        <f t="shared" si="9"/>
        <v>0</v>
      </c>
      <c r="BF26" s="117">
        <f t="shared" si="9"/>
        <v>0</v>
      </c>
      <c r="BG26" s="117">
        <f t="shared" si="9"/>
        <v>0</v>
      </c>
    </row>
    <row r="27" spans="1:61" s="25" customFormat="1" ht="11.4" customHeight="1" x14ac:dyDescent="0.25">
      <c r="A27" s="200"/>
      <c r="B27" s="200"/>
      <c r="C27" s="200"/>
      <c r="D27" s="201"/>
      <c r="E27" s="115"/>
      <c r="F27" s="145" t="s">
        <v>82</v>
      </c>
      <c r="G27" s="27"/>
      <c r="H27" s="116">
        <f>SUM(J27:BG27)</f>
        <v>-10.047610000000009</v>
      </c>
      <c r="J27" s="117">
        <f>-J89*J$6</f>
        <v>0</v>
      </c>
      <c r="K27" s="117">
        <f t="shared" ref="K27:BG27" si="10">-K89*K$6</f>
        <v>0</v>
      </c>
      <c r="L27" s="117">
        <f t="shared" si="10"/>
        <v>-1.0064600000000006</v>
      </c>
      <c r="M27" s="117">
        <f t="shared" si="10"/>
        <v>-2.0129200000000012</v>
      </c>
      <c r="N27" s="117">
        <f t="shared" si="10"/>
        <v>-3.0100699999999883</v>
      </c>
      <c r="O27" s="117">
        <f t="shared" si="10"/>
        <v>-4.0181600000000195</v>
      </c>
      <c r="P27" s="117">
        <f t="shared" si="10"/>
        <v>0</v>
      </c>
      <c r="Q27" s="117">
        <f t="shared" si="10"/>
        <v>0</v>
      </c>
      <c r="R27" s="117">
        <f t="shared" si="10"/>
        <v>0</v>
      </c>
      <c r="S27" s="117">
        <f t="shared" si="10"/>
        <v>0</v>
      </c>
      <c r="T27" s="117">
        <f t="shared" si="10"/>
        <v>0</v>
      </c>
      <c r="U27" s="117">
        <f t="shared" si="10"/>
        <v>0</v>
      </c>
      <c r="V27" s="117">
        <f t="shared" si="10"/>
        <v>0</v>
      </c>
      <c r="W27" s="117">
        <f t="shared" si="10"/>
        <v>0</v>
      </c>
      <c r="X27" s="117">
        <f t="shared" si="10"/>
        <v>0</v>
      </c>
      <c r="Y27" s="117">
        <f t="shared" si="10"/>
        <v>0</v>
      </c>
      <c r="Z27" s="117">
        <f t="shared" si="10"/>
        <v>0</v>
      </c>
      <c r="AA27" s="117">
        <f t="shared" si="10"/>
        <v>0</v>
      </c>
      <c r="AB27" s="117">
        <f t="shared" si="10"/>
        <v>0</v>
      </c>
      <c r="AC27" s="117">
        <f t="shared" si="10"/>
        <v>0</v>
      </c>
      <c r="AD27" s="117">
        <f t="shared" si="10"/>
        <v>0</v>
      </c>
      <c r="AE27" s="117">
        <f t="shared" si="10"/>
        <v>0</v>
      </c>
      <c r="AF27" s="117">
        <f t="shared" si="10"/>
        <v>0</v>
      </c>
      <c r="AG27" s="117">
        <f t="shared" si="10"/>
        <v>0</v>
      </c>
      <c r="AH27" s="117">
        <f t="shared" si="10"/>
        <v>0</v>
      </c>
      <c r="AI27" s="117">
        <f t="shared" si="10"/>
        <v>0</v>
      </c>
      <c r="AJ27" s="117">
        <f t="shared" si="10"/>
        <v>0</v>
      </c>
      <c r="AK27" s="117">
        <f t="shared" si="10"/>
        <v>0</v>
      </c>
      <c r="AL27" s="117">
        <f t="shared" si="10"/>
        <v>0</v>
      </c>
      <c r="AM27" s="117">
        <f t="shared" si="10"/>
        <v>0</v>
      </c>
      <c r="AN27" s="117">
        <f t="shared" si="10"/>
        <v>0</v>
      </c>
      <c r="AO27" s="117">
        <f t="shared" si="10"/>
        <v>0</v>
      </c>
      <c r="AP27" s="117">
        <f t="shared" si="10"/>
        <v>0</v>
      </c>
      <c r="AQ27" s="117">
        <f t="shared" si="10"/>
        <v>0</v>
      </c>
      <c r="AR27" s="117">
        <f t="shared" si="10"/>
        <v>0</v>
      </c>
      <c r="AS27" s="117">
        <f t="shared" si="10"/>
        <v>0</v>
      </c>
      <c r="AT27" s="117">
        <f t="shared" si="10"/>
        <v>0</v>
      </c>
      <c r="AU27" s="117">
        <f t="shared" si="10"/>
        <v>0</v>
      </c>
      <c r="AV27" s="117">
        <f t="shared" si="10"/>
        <v>0</v>
      </c>
      <c r="AW27" s="117">
        <f t="shared" si="10"/>
        <v>0</v>
      </c>
      <c r="AX27" s="117">
        <f t="shared" si="10"/>
        <v>0</v>
      </c>
      <c r="AY27" s="117">
        <f t="shared" si="10"/>
        <v>0</v>
      </c>
      <c r="AZ27" s="117">
        <f t="shared" si="10"/>
        <v>0</v>
      </c>
      <c r="BA27" s="117">
        <f t="shared" si="10"/>
        <v>0</v>
      </c>
      <c r="BB27" s="117">
        <f t="shared" si="10"/>
        <v>0</v>
      </c>
      <c r="BC27" s="117">
        <f t="shared" si="10"/>
        <v>0</v>
      </c>
      <c r="BD27" s="117">
        <f t="shared" si="10"/>
        <v>0</v>
      </c>
      <c r="BE27" s="117">
        <f t="shared" si="10"/>
        <v>0</v>
      </c>
      <c r="BF27" s="117">
        <f t="shared" si="10"/>
        <v>0</v>
      </c>
      <c r="BG27" s="117">
        <f t="shared" si="10"/>
        <v>0</v>
      </c>
    </row>
    <row r="28" spans="1:61" s="25" customFormat="1" ht="11.4" customHeight="1" x14ac:dyDescent="0.25">
      <c r="A28" s="200"/>
      <c r="B28" s="200"/>
      <c r="C28" s="200"/>
      <c r="D28" s="201"/>
      <c r="E28" s="115"/>
      <c r="F28" s="145" t="s">
        <v>83</v>
      </c>
      <c r="G28" s="27"/>
      <c r="H28" s="116">
        <f>SUM(J28:BG28)</f>
        <v>133.96463659662379</v>
      </c>
      <c r="J28" s="118">
        <f>(J122)*J$6</f>
        <v>0</v>
      </c>
      <c r="K28" s="118">
        <f t="shared" ref="K28:BG28" si="11">(K122)*K$6</f>
        <v>0</v>
      </c>
      <c r="L28" s="118">
        <f t="shared" si="11"/>
        <v>11.216750391853695</v>
      </c>
      <c r="M28" s="118">
        <f t="shared" si="11"/>
        <v>14.189963136832407</v>
      </c>
      <c r="N28" s="118">
        <f t="shared" si="11"/>
        <v>44.676640357565596</v>
      </c>
      <c r="O28" s="118">
        <f t="shared" si="11"/>
        <v>63.881282710372105</v>
      </c>
      <c r="P28" s="118">
        <f t="shared" si="11"/>
        <v>0</v>
      </c>
      <c r="Q28" s="118">
        <f t="shared" si="11"/>
        <v>0</v>
      </c>
      <c r="R28" s="118">
        <f t="shared" si="11"/>
        <v>0</v>
      </c>
      <c r="S28" s="118">
        <f t="shared" si="11"/>
        <v>0</v>
      </c>
      <c r="T28" s="118">
        <f t="shared" si="11"/>
        <v>0</v>
      </c>
      <c r="U28" s="118">
        <f t="shared" si="11"/>
        <v>0</v>
      </c>
      <c r="V28" s="118">
        <f t="shared" si="11"/>
        <v>0</v>
      </c>
      <c r="W28" s="118">
        <f t="shared" si="11"/>
        <v>0</v>
      </c>
      <c r="X28" s="118">
        <f t="shared" si="11"/>
        <v>0</v>
      </c>
      <c r="Y28" s="118">
        <f t="shared" si="11"/>
        <v>0</v>
      </c>
      <c r="Z28" s="118">
        <f t="shared" si="11"/>
        <v>0</v>
      </c>
      <c r="AA28" s="118">
        <f t="shared" si="11"/>
        <v>0</v>
      </c>
      <c r="AB28" s="118">
        <f t="shared" si="11"/>
        <v>0</v>
      </c>
      <c r="AC28" s="118">
        <f t="shared" si="11"/>
        <v>0</v>
      </c>
      <c r="AD28" s="118">
        <f t="shared" si="11"/>
        <v>0</v>
      </c>
      <c r="AE28" s="118">
        <f t="shared" si="11"/>
        <v>0</v>
      </c>
      <c r="AF28" s="118">
        <f t="shared" si="11"/>
        <v>0</v>
      </c>
      <c r="AG28" s="118">
        <f t="shared" si="11"/>
        <v>0</v>
      </c>
      <c r="AH28" s="118">
        <f t="shared" si="11"/>
        <v>0</v>
      </c>
      <c r="AI28" s="118">
        <f t="shared" si="11"/>
        <v>0</v>
      </c>
      <c r="AJ28" s="118">
        <f t="shared" si="11"/>
        <v>0</v>
      </c>
      <c r="AK28" s="118">
        <f t="shared" si="11"/>
        <v>0</v>
      </c>
      <c r="AL28" s="118">
        <f t="shared" si="11"/>
        <v>0</v>
      </c>
      <c r="AM28" s="118">
        <f t="shared" si="11"/>
        <v>0</v>
      </c>
      <c r="AN28" s="118">
        <f t="shared" si="11"/>
        <v>0</v>
      </c>
      <c r="AO28" s="118">
        <f t="shared" si="11"/>
        <v>0</v>
      </c>
      <c r="AP28" s="118">
        <f t="shared" si="11"/>
        <v>0</v>
      </c>
      <c r="AQ28" s="118">
        <f t="shared" si="11"/>
        <v>0</v>
      </c>
      <c r="AR28" s="118">
        <f t="shared" si="11"/>
        <v>0</v>
      </c>
      <c r="AS28" s="118">
        <f t="shared" si="11"/>
        <v>0</v>
      </c>
      <c r="AT28" s="118">
        <f t="shared" si="11"/>
        <v>0</v>
      </c>
      <c r="AU28" s="118">
        <f t="shared" si="11"/>
        <v>0</v>
      </c>
      <c r="AV28" s="118">
        <f t="shared" si="11"/>
        <v>0</v>
      </c>
      <c r="AW28" s="118">
        <f t="shared" si="11"/>
        <v>0</v>
      </c>
      <c r="AX28" s="118">
        <f t="shared" si="11"/>
        <v>0</v>
      </c>
      <c r="AY28" s="118">
        <f t="shared" si="11"/>
        <v>0</v>
      </c>
      <c r="AZ28" s="118">
        <f t="shared" si="11"/>
        <v>0</v>
      </c>
      <c r="BA28" s="118">
        <f t="shared" si="11"/>
        <v>0</v>
      </c>
      <c r="BB28" s="118">
        <f t="shared" si="11"/>
        <v>0</v>
      </c>
      <c r="BC28" s="118">
        <f t="shared" si="11"/>
        <v>0</v>
      </c>
      <c r="BD28" s="118">
        <f t="shared" si="11"/>
        <v>0</v>
      </c>
      <c r="BE28" s="118">
        <f t="shared" si="11"/>
        <v>0</v>
      </c>
      <c r="BF28" s="118">
        <f t="shared" si="11"/>
        <v>0</v>
      </c>
      <c r="BG28" s="118">
        <f t="shared" si="11"/>
        <v>0</v>
      </c>
    </row>
    <row r="29" spans="1:61" s="25" customFormat="1" ht="11.4" customHeight="1" x14ac:dyDescent="0.25">
      <c r="A29" s="200"/>
      <c r="B29" s="200"/>
      <c r="C29" s="200"/>
      <c r="D29" s="201"/>
      <c r="E29" s="146" t="s">
        <v>87</v>
      </c>
      <c r="F29" s="119"/>
      <c r="G29" s="119"/>
      <c r="H29" s="120">
        <f>SUM(J29:BG29)</f>
        <v>-378.58197340337614</v>
      </c>
      <c r="J29" s="117">
        <f>SUM(J26:J28)</f>
        <v>0</v>
      </c>
      <c r="K29" s="117">
        <f t="shared" ref="K29:BG29" si="12">SUM(K26:K28)</f>
        <v>-100.646</v>
      </c>
      <c r="L29" s="117">
        <f t="shared" si="12"/>
        <v>-90.435709608146311</v>
      </c>
      <c r="M29" s="117">
        <f t="shared" si="12"/>
        <v>-87.53795686316758</v>
      </c>
      <c r="N29" s="117">
        <f t="shared" si="12"/>
        <v>-59.142429642434386</v>
      </c>
      <c r="O29" s="117">
        <f t="shared" si="12"/>
        <v>-40.819877289627925</v>
      </c>
      <c r="P29" s="117">
        <f t="shared" si="12"/>
        <v>0</v>
      </c>
      <c r="Q29" s="117">
        <f t="shared" si="12"/>
        <v>0</v>
      </c>
      <c r="R29" s="117">
        <f t="shared" si="12"/>
        <v>0</v>
      </c>
      <c r="S29" s="117">
        <f t="shared" si="12"/>
        <v>0</v>
      </c>
      <c r="T29" s="117">
        <f t="shared" si="12"/>
        <v>0</v>
      </c>
      <c r="U29" s="117">
        <f t="shared" si="12"/>
        <v>0</v>
      </c>
      <c r="V29" s="117">
        <f t="shared" si="12"/>
        <v>0</v>
      </c>
      <c r="W29" s="117">
        <f t="shared" si="12"/>
        <v>0</v>
      </c>
      <c r="X29" s="117">
        <f t="shared" si="12"/>
        <v>0</v>
      </c>
      <c r="Y29" s="117">
        <f t="shared" si="12"/>
        <v>0</v>
      </c>
      <c r="Z29" s="117">
        <f t="shared" si="12"/>
        <v>0</v>
      </c>
      <c r="AA29" s="117">
        <f t="shared" si="12"/>
        <v>0</v>
      </c>
      <c r="AB29" s="117">
        <f t="shared" si="12"/>
        <v>0</v>
      </c>
      <c r="AC29" s="117">
        <f t="shared" si="12"/>
        <v>0</v>
      </c>
      <c r="AD29" s="117">
        <f t="shared" si="12"/>
        <v>0</v>
      </c>
      <c r="AE29" s="117">
        <f t="shared" si="12"/>
        <v>0</v>
      </c>
      <c r="AF29" s="117">
        <f t="shared" si="12"/>
        <v>0</v>
      </c>
      <c r="AG29" s="117">
        <f t="shared" si="12"/>
        <v>0</v>
      </c>
      <c r="AH29" s="117">
        <f t="shared" si="12"/>
        <v>0</v>
      </c>
      <c r="AI29" s="117">
        <f t="shared" si="12"/>
        <v>0</v>
      </c>
      <c r="AJ29" s="117">
        <f t="shared" si="12"/>
        <v>0</v>
      </c>
      <c r="AK29" s="117">
        <f t="shared" si="12"/>
        <v>0</v>
      </c>
      <c r="AL29" s="117">
        <f t="shared" si="12"/>
        <v>0</v>
      </c>
      <c r="AM29" s="117">
        <f t="shared" si="12"/>
        <v>0</v>
      </c>
      <c r="AN29" s="117">
        <f t="shared" si="12"/>
        <v>0</v>
      </c>
      <c r="AO29" s="117">
        <f t="shared" si="12"/>
        <v>0</v>
      </c>
      <c r="AP29" s="117">
        <f t="shared" si="12"/>
        <v>0</v>
      </c>
      <c r="AQ29" s="117">
        <f t="shared" si="12"/>
        <v>0</v>
      </c>
      <c r="AR29" s="117">
        <f t="shared" si="12"/>
        <v>0</v>
      </c>
      <c r="AS29" s="117">
        <f t="shared" si="12"/>
        <v>0</v>
      </c>
      <c r="AT29" s="117">
        <f t="shared" si="12"/>
        <v>0</v>
      </c>
      <c r="AU29" s="117">
        <f t="shared" si="12"/>
        <v>0</v>
      </c>
      <c r="AV29" s="117">
        <f t="shared" si="12"/>
        <v>0</v>
      </c>
      <c r="AW29" s="117">
        <f t="shared" si="12"/>
        <v>0</v>
      </c>
      <c r="AX29" s="117">
        <f t="shared" si="12"/>
        <v>0</v>
      </c>
      <c r="AY29" s="117">
        <f t="shared" si="12"/>
        <v>0</v>
      </c>
      <c r="AZ29" s="117">
        <f t="shared" si="12"/>
        <v>0</v>
      </c>
      <c r="BA29" s="117">
        <f t="shared" si="12"/>
        <v>0</v>
      </c>
      <c r="BB29" s="117">
        <f t="shared" si="12"/>
        <v>0</v>
      </c>
      <c r="BC29" s="117">
        <f t="shared" si="12"/>
        <v>0</v>
      </c>
      <c r="BD29" s="117">
        <f t="shared" si="12"/>
        <v>0</v>
      </c>
      <c r="BE29" s="117">
        <f t="shared" si="12"/>
        <v>0</v>
      </c>
      <c r="BF29" s="117">
        <f t="shared" si="12"/>
        <v>0</v>
      </c>
      <c r="BG29" s="117">
        <f t="shared" si="12"/>
        <v>0</v>
      </c>
    </row>
    <row r="31" spans="1:61" s="130" customFormat="1" ht="11.4" customHeight="1" x14ac:dyDescent="0.25">
      <c r="A31" s="139"/>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row>
    <row r="32" spans="1:61" s="129" customFormat="1" ht="11.4" customHeight="1" x14ac:dyDescent="0.25">
      <c r="B32" s="147" t="s">
        <v>81</v>
      </c>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row>
    <row r="33" spans="1:61" s="25" customFormat="1" ht="11.4" customHeight="1" x14ac:dyDescent="0.25">
      <c r="B33" s="25" t="s">
        <v>88</v>
      </c>
    </row>
    <row r="34" spans="1:61" s="25" customFormat="1" ht="11.4" customHeight="1" x14ac:dyDescent="0.25"/>
    <row r="35" spans="1:61" s="25" customFormat="1" ht="11.4" customHeight="1" x14ac:dyDescent="0.25">
      <c r="A35" s="22"/>
      <c r="B35" s="22"/>
      <c r="C35" s="22"/>
      <c r="D35" s="22"/>
      <c r="E35" s="22"/>
      <c r="F35" s="148" t="s">
        <v>89</v>
      </c>
      <c r="G35" s="198" t="s">
        <v>90</v>
      </c>
      <c r="H35" s="198"/>
      <c r="I35" s="157" t="s">
        <v>91</v>
      </c>
      <c r="J35" s="148"/>
    </row>
    <row r="36" spans="1:61" s="25" customFormat="1" ht="11.4" customHeight="1" x14ac:dyDescent="0.25">
      <c r="A36" s="22"/>
      <c r="B36" s="22"/>
      <c r="C36" s="22"/>
      <c r="D36" s="22"/>
      <c r="E36" s="22"/>
      <c r="F36" s="31" t="s">
        <v>104</v>
      </c>
      <c r="G36" s="196" t="str">
        <f>General!G12</f>
        <v>Deterministic Approach to Electrification (No load at risk)</v>
      </c>
      <c r="H36" s="197"/>
      <c r="I36" s="149"/>
      <c r="J36" s="109">
        <v>0</v>
      </c>
      <c r="K36" s="175" t="s">
        <v>105</v>
      </c>
      <c r="L36" s="175" t="s">
        <v>105</v>
      </c>
      <c r="M36" s="175" t="s">
        <v>105</v>
      </c>
      <c r="N36" s="175" t="s">
        <v>105</v>
      </c>
      <c r="O36" s="175" t="s">
        <v>105</v>
      </c>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I36" s="50"/>
    </row>
    <row r="37" spans="1:61" s="25" customFormat="1" ht="11.4" customHeight="1" x14ac:dyDescent="0.25">
      <c r="A37" s="22"/>
      <c r="B37" s="22"/>
      <c r="C37" s="22"/>
      <c r="D37" s="22"/>
      <c r="E37" s="22"/>
      <c r="F37" s="31" t="s">
        <v>106</v>
      </c>
      <c r="G37" s="196" t="str">
        <f>G36</f>
        <v>Deterministic Approach to Electrification (No load at risk)</v>
      </c>
      <c r="H37" s="197"/>
      <c r="I37" s="149"/>
      <c r="J37" s="109">
        <v>0</v>
      </c>
      <c r="K37" s="175" t="s">
        <v>105</v>
      </c>
      <c r="L37" s="175" t="s">
        <v>105</v>
      </c>
      <c r="M37" s="175" t="s">
        <v>105</v>
      </c>
      <c r="N37" s="175" t="s">
        <v>105</v>
      </c>
      <c r="O37" s="175" t="s">
        <v>105</v>
      </c>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I37" s="50"/>
    </row>
    <row r="38" spans="1:61" s="25" customFormat="1" ht="11.4" customHeight="1" x14ac:dyDescent="0.25">
      <c r="A38" s="22"/>
      <c r="B38" s="22"/>
      <c r="C38" s="22"/>
      <c r="D38" s="22"/>
      <c r="E38" s="22"/>
      <c r="F38" s="31"/>
      <c r="G38" s="196"/>
      <c r="H38" s="197"/>
      <c r="I38" s="14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I38" s="50"/>
    </row>
    <row r="39" spans="1:61" s="25" customFormat="1" ht="11.4" customHeight="1" x14ac:dyDescent="0.25">
      <c r="A39" s="22"/>
      <c r="B39" s="22"/>
      <c r="C39" s="22"/>
      <c r="D39" s="22"/>
      <c r="E39" s="22"/>
      <c r="F39" s="31"/>
      <c r="G39" s="196"/>
      <c r="H39" s="197"/>
      <c r="I39" s="14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I39" s="50"/>
    </row>
    <row r="40" spans="1:61" s="25" customFormat="1" ht="11.4" customHeight="1" x14ac:dyDescent="0.25">
      <c r="A40" s="22"/>
      <c r="B40" s="22"/>
      <c r="C40" s="22"/>
      <c r="D40" s="22"/>
      <c r="E40" s="22"/>
      <c r="F40" s="31"/>
      <c r="G40" s="196"/>
      <c r="H40" s="197"/>
      <c r="I40" s="14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I40" s="50"/>
    </row>
    <row r="41" spans="1:61" s="25" customFormat="1" ht="11.4" customHeight="1" x14ac:dyDescent="0.25">
      <c r="A41" s="22"/>
      <c r="B41" s="22"/>
      <c r="C41" s="22"/>
      <c r="D41" s="22"/>
      <c r="E41" s="22"/>
      <c r="F41" s="31"/>
      <c r="G41" s="196"/>
      <c r="H41" s="197"/>
      <c r="I41" s="14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I41" s="50"/>
    </row>
    <row r="42" spans="1:61" s="25" customFormat="1" ht="11.4" customHeight="1" x14ac:dyDescent="0.25">
      <c r="A42" s="22"/>
      <c r="B42" s="22"/>
      <c r="C42" s="22"/>
      <c r="D42" s="22"/>
      <c r="E42" s="22"/>
      <c r="F42" s="31"/>
      <c r="G42" s="196"/>
      <c r="H42" s="197"/>
      <c r="I42" s="14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I42" s="50"/>
    </row>
    <row r="43" spans="1:61" s="25" customFormat="1" ht="11.4" customHeight="1" x14ac:dyDescent="0.25">
      <c r="A43" s="22"/>
      <c r="B43" s="22"/>
      <c r="C43" s="22"/>
      <c r="D43" s="22"/>
      <c r="E43" s="22"/>
      <c r="F43" s="31"/>
      <c r="G43" s="196"/>
      <c r="H43" s="197"/>
      <c r="I43" s="14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I43" s="50"/>
    </row>
    <row r="44" spans="1:61" s="25" customFormat="1" ht="11.4" customHeight="1" x14ac:dyDescent="0.25">
      <c r="A44" s="22"/>
      <c r="B44" s="22"/>
      <c r="C44" s="22"/>
      <c r="D44" s="22"/>
      <c r="E44" s="22"/>
      <c r="F44" s="31"/>
      <c r="G44" s="196"/>
      <c r="H44" s="197"/>
      <c r="I44" s="149"/>
      <c r="J44" s="109"/>
      <c r="K44" s="109"/>
      <c r="L44" s="109"/>
      <c r="M44" s="109"/>
      <c r="N44" s="109"/>
      <c r="O44" s="109"/>
      <c r="P44" s="109"/>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I44" s="50"/>
    </row>
    <row r="45" spans="1:61" s="25" customFormat="1" ht="11.4" customHeight="1" x14ac:dyDescent="0.25">
      <c r="A45" s="22"/>
      <c r="B45" s="22"/>
      <c r="C45" s="22"/>
      <c r="D45" s="22"/>
      <c r="E45" s="22"/>
      <c r="F45" s="31"/>
      <c r="G45" s="196"/>
      <c r="H45" s="197"/>
      <c r="I45" s="149"/>
      <c r="J45" s="109"/>
      <c r="K45" s="109"/>
      <c r="L45" s="109"/>
      <c r="M45" s="109"/>
      <c r="N45" s="109"/>
      <c r="O45" s="109"/>
      <c r="P45" s="109"/>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I45" s="50"/>
    </row>
    <row r="46" spans="1:61" s="25" customFormat="1" ht="11.4" customHeight="1" x14ac:dyDescent="0.25">
      <c r="A46" s="22"/>
      <c r="B46" s="22"/>
      <c r="C46" s="22"/>
      <c r="D46" s="22"/>
      <c r="E46" s="22"/>
      <c r="F46" s="148" t="s">
        <v>92</v>
      </c>
      <c r="G46" s="148"/>
      <c r="H46" s="148"/>
      <c r="I46" s="111"/>
      <c r="J46" s="50">
        <v>0</v>
      </c>
      <c r="K46" s="50">
        <v>100.646</v>
      </c>
      <c r="L46" s="50">
        <v>100.646</v>
      </c>
      <c r="M46" s="50">
        <v>99.714999999999989</v>
      </c>
      <c r="N46" s="50">
        <v>100.809</v>
      </c>
      <c r="O46" s="50">
        <v>100.68300000000001</v>
      </c>
      <c r="P46" s="181">
        <f t="shared" ref="P46:BG46" si="13">SUM(P36:P45)</f>
        <v>0</v>
      </c>
      <c r="Q46" s="181">
        <f>SUM(Q36:Q45)</f>
        <v>0</v>
      </c>
      <c r="R46" s="50">
        <f t="shared" si="13"/>
        <v>0</v>
      </c>
      <c r="S46" s="50">
        <f t="shared" si="13"/>
        <v>0</v>
      </c>
      <c r="T46" s="50">
        <f t="shared" si="13"/>
        <v>0</v>
      </c>
      <c r="U46" s="50">
        <f t="shared" si="13"/>
        <v>0</v>
      </c>
      <c r="V46" s="50">
        <f t="shared" si="13"/>
        <v>0</v>
      </c>
      <c r="W46" s="50">
        <f t="shared" si="13"/>
        <v>0</v>
      </c>
      <c r="X46" s="50">
        <f t="shared" si="13"/>
        <v>0</v>
      </c>
      <c r="Y46" s="50">
        <f t="shared" si="13"/>
        <v>0</v>
      </c>
      <c r="Z46" s="50">
        <f t="shared" si="13"/>
        <v>0</v>
      </c>
      <c r="AA46" s="50">
        <f t="shared" si="13"/>
        <v>0</v>
      </c>
      <c r="AB46" s="50">
        <f t="shared" si="13"/>
        <v>0</v>
      </c>
      <c r="AC46" s="50">
        <f t="shared" si="13"/>
        <v>0</v>
      </c>
      <c r="AD46" s="50">
        <f t="shared" si="13"/>
        <v>0</v>
      </c>
      <c r="AE46" s="50">
        <f t="shared" si="13"/>
        <v>0</v>
      </c>
      <c r="AF46" s="50">
        <f t="shared" si="13"/>
        <v>0</v>
      </c>
      <c r="AG46" s="50">
        <f t="shared" si="13"/>
        <v>0</v>
      </c>
      <c r="AH46" s="50">
        <f t="shared" si="13"/>
        <v>0</v>
      </c>
      <c r="AI46" s="50">
        <f t="shared" si="13"/>
        <v>0</v>
      </c>
      <c r="AJ46" s="50">
        <f t="shared" si="13"/>
        <v>0</v>
      </c>
      <c r="AK46" s="50">
        <f t="shared" si="13"/>
        <v>0</v>
      </c>
      <c r="AL46" s="50">
        <f t="shared" si="13"/>
        <v>0</v>
      </c>
      <c r="AM46" s="50">
        <f t="shared" si="13"/>
        <v>0</v>
      </c>
      <c r="AN46" s="50">
        <f t="shared" si="13"/>
        <v>0</v>
      </c>
      <c r="AO46" s="50">
        <f t="shared" si="13"/>
        <v>0</v>
      </c>
      <c r="AP46" s="50">
        <f t="shared" si="13"/>
        <v>0</v>
      </c>
      <c r="AQ46" s="50">
        <f t="shared" si="13"/>
        <v>0</v>
      </c>
      <c r="AR46" s="50">
        <f t="shared" si="13"/>
        <v>0</v>
      </c>
      <c r="AS46" s="50">
        <f t="shared" si="13"/>
        <v>0</v>
      </c>
      <c r="AT46" s="50">
        <f t="shared" si="13"/>
        <v>0</v>
      </c>
      <c r="AU46" s="50">
        <f t="shared" si="13"/>
        <v>0</v>
      </c>
      <c r="AV46" s="50">
        <f t="shared" si="13"/>
        <v>0</v>
      </c>
      <c r="AW46" s="50">
        <f t="shared" si="13"/>
        <v>0</v>
      </c>
      <c r="AX46" s="50">
        <f t="shared" si="13"/>
        <v>0</v>
      </c>
      <c r="AY46" s="50">
        <f t="shared" si="13"/>
        <v>0</v>
      </c>
      <c r="AZ46" s="50">
        <f t="shared" si="13"/>
        <v>0</v>
      </c>
      <c r="BA46" s="50">
        <f t="shared" si="13"/>
        <v>0</v>
      </c>
      <c r="BB46" s="50">
        <f t="shared" si="13"/>
        <v>0</v>
      </c>
      <c r="BC46" s="50">
        <f t="shared" si="13"/>
        <v>0</v>
      </c>
      <c r="BD46" s="50">
        <f t="shared" si="13"/>
        <v>0</v>
      </c>
      <c r="BE46" s="50">
        <f t="shared" si="13"/>
        <v>0</v>
      </c>
      <c r="BF46" s="50">
        <f t="shared" si="13"/>
        <v>0</v>
      </c>
      <c r="BG46" s="50">
        <f t="shared" si="13"/>
        <v>0</v>
      </c>
      <c r="BI46" s="50"/>
    </row>
    <row r="47" spans="1:61" s="130" customFormat="1" ht="11.4" customHeight="1" x14ac:dyDescent="0.25"/>
    <row r="48" spans="1:61" s="130" customFormat="1" ht="11.4" customHeight="1" x14ac:dyDescent="0.25">
      <c r="B48" s="25" t="s">
        <v>93</v>
      </c>
    </row>
    <row r="49" spans="1:61" s="25" customFormat="1" ht="34.5" customHeight="1" x14ac:dyDescent="0.25">
      <c r="A49" s="139"/>
      <c r="B49" s="150"/>
      <c r="C49" s="139"/>
      <c r="D49" s="139"/>
      <c r="E49" s="139"/>
      <c r="F49" s="148"/>
      <c r="G49" s="156" t="s">
        <v>94</v>
      </c>
      <c r="H49" s="156" t="s">
        <v>95</v>
      </c>
      <c r="J49" s="148"/>
    </row>
    <row r="50" spans="1:61" s="25" customFormat="1" ht="11.4" customHeight="1" x14ac:dyDescent="0.25">
      <c r="A50" s="139"/>
      <c r="B50" s="150"/>
      <c r="C50" s="139"/>
      <c r="D50" s="139"/>
      <c r="E50" s="139"/>
      <c r="F50" s="32" t="str">
        <f>F36</f>
        <v>SWER</v>
      </c>
      <c r="G50" s="73">
        <v>45473</v>
      </c>
      <c r="H50" s="158">
        <v>1</v>
      </c>
      <c r="J50" s="135">
        <f t="shared" ref="J50:BG55" si="14">J36*$H50</f>
        <v>0</v>
      </c>
      <c r="K50" s="175" t="s">
        <v>105</v>
      </c>
      <c r="L50" s="175" t="s">
        <v>105</v>
      </c>
      <c r="M50" s="175" t="s">
        <v>105</v>
      </c>
      <c r="N50" s="175" t="s">
        <v>105</v>
      </c>
      <c r="O50" s="175" t="s">
        <v>105</v>
      </c>
      <c r="P50" s="135">
        <f t="shared" si="14"/>
        <v>0</v>
      </c>
      <c r="Q50" s="135">
        <f t="shared" si="14"/>
        <v>0</v>
      </c>
      <c r="R50" s="135">
        <f t="shared" si="14"/>
        <v>0</v>
      </c>
      <c r="S50" s="135">
        <f t="shared" si="14"/>
        <v>0</v>
      </c>
      <c r="T50" s="135">
        <f t="shared" si="14"/>
        <v>0</v>
      </c>
      <c r="U50" s="135">
        <f t="shared" si="14"/>
        <v>0</v>
      </c>
      <c r="V50" s="135">
        <f t="shared" si="14"/>
        <v>0</v>
      </c>
      <c r="W50" s="135">
        <f t="shared" si="14"/>
        <v>0</v>
      </c>
      <c r="X50" s="135">
        <f t="shared" si="14"/>
        <v>0</v>
      </c>
      <c r="Y50" s="135">
        <f t="shared" si="14"/>
        <v>0</v>
      </c>
      <c r="Z50" s="135">
        <f t="shared" si="14"/>
        <v>0</v>
      </c>
      <c r="AA50" s="135">
        <f t="shared" si="14"/>
        <v>0</v>
      </c>
      <c r="AB50" s="135">
        <f t="shared" si="14"/>
        <v>0</v>
      </c>
      <c r="AC50" s="135">
        <f t="shared" si="14"/>
        <v>0</v>
      </c>
      <c r="AD50" s="135">
        <f t="shared" si="14"/>
        <v>0</v>
      </c>
      <c r="AE50" s="135">
        <f t="shared" si="14"/>
        <v>0</v>
      </c>
      <c r="AF50" s="135">
        <f t="shared" si="14"/>
        <v>0</v>
      </c>
      <c r="AG50" s="135">
        <f t="shared" si="14"/>
        <v>0</v>
      </c>
      <c r="AH50" s="135">
        <f t="shared" si="14"/>
        <v>0</v>
      </c>
      <c r="AI50" s="135">
        <f t="shared" si="14"/>
        <v>0</v>
      </c>
      <c r="AJ50" s="135">
        <f t="shared" si="14"/>
        <v>0</v>
      </c>
      <c r="AK50" s="135">
        <f t="shared" si="14"/>
        <v>0</v>
      </c>
      <c r="AL50" s="135">
        <f t="shared" si="14"/>
        <v>0</v>
      </c>
      <c r="AM50" s="135">
        <f t="shared" si="14"/>
        <v>0</v>
      </c>
      <c r="AN50" s="135">
        <f t="shared" si="14"/>
        <v>0</v>
      </c>
      <c r="AO50" s="135">
        <f t="shared" si="14"/>
        <v>0</v>
      </c>
      <c r="AP50" s="135">
        <f t="shared" si="14"/>
        <v>0</v>
      </c>
      <c r="AQ50" s="135">
        <f t="shared" si="14"/>
        <v>0</v>
      </c>
      <c r="AR50" s="135">
        <f t="shared" si="14"/>
        <v>0</v>
      </c>
      <c r="AS50" s="135">
        <f t="shared" si="14"/>
        <v>0</v>
      </c>
      <c r="AT50" s="135">
        <f t="shared" si="14"/>
        <v>0</v>
      </c>
      <c r="AU50" s="135">
        <f t="shared" si="14"/>
        <v>0</v>
      </c>
      <c r="AV50" s="135">
        <f t="shared" si="14"/>
        <v>0</v>
      </c>
      <c r="AW50" s="135">
        <f t="shared" si="14"/>
        <v>0</v>
      </c>
      <c r="AX50" s="135">
        <f t="shared" si="14"/>
        <v>0</v>
      </c>
      <c r="AY50" s="135">
        <f t="shared" si="14"/>
        <v>0</v>
      </c>
      <c r="AZ50" s="135">
        <f t="shared" si="14"/>
        <v>0</v>
      </c>
      <c r="BA50" s="135">
        <f t="shared" si="14"/>
        <v>0</v>
      </c>
      <c r="BB50" s="135">
        <f t="shared" si="14"/>
        <v>0</v>
      </c>
      <c r="BC50" s="135">
        <f t="shared" si="14"/>
        <v>0</v>
      </c>
      <c r="BD50" s="135">
        <f t="shared" si="14"/>
        <v>0</v>
      </c>
      <c r="BE50" s="135">
        <f t="shared" si="14"/>
        <v>0</v>
      </c>
      <c r="BF50" s="135">
        <f t="shared" si="14"/>
        <v>0</v>
      </c>
      <c r="BG50" s="135">
        <f t="shared" si="14"/>
        <v>0</v>
      </c>
      <c r="BI50" s="50"/>
    </row>
    <row r="51" spans="1:61" s="25" customFormat="1" ht="11.4" customHeight="1" x14ac:dyDescent="0.25">
      <c r="A51" s="139"/>
      <c r="B51" s="150"/>
      <c r="C51" s="139"/>
      <c r="D51" s="139"/>
      <c r="E51" s="139"/>
      <c r="F51" s="32" t="str">
        <f>F37</f>
        <v>DSS</v>
      </c>
      <c r="G51" s="73">
        <v>45473</v>
      </c>
      <c r="H51" s="158">
        <v>1</v>
      </c>
      <c r="J51" s="135">
        <f t="shared" si="14"/>
        <v>0</v>
      </c>
      <c r="K51" s="175" t="s">
        <v>105</v>
      </c>
      <c r="L51" s="175" t="s">
        <v>105</v>
      </c>
      <c r="M51" s="175" t="s">
        <v>105</v>
      </c>
      <c r="N51" s="175" t="s">
        <v>105</v>
      </c>
      <c r="O51" s="175" t="s">
        <v>105</v>
      </c>
      <c r="P51" s="135">
        <f t="shared" si="14"/>
        <v>0</v>
      </c>
      <c r="Q51" s="135">
        <f t="shared" si="14"/>
        <v>0</v>
      </c>
      <c r="R51" s="135">
        <f t="shared" si="14"/>
        <v>0</v>
      </c>
      <c r="S51" s="135">
        <f t="shared" si="14"/>
        <v>0</v>
      </c>
      <c r="T51" s="135">
        <f t="shared" si="14"/>
        <v>0</v>
      </c>
      <c r="U51" s="135">
        <f t="shared" si="14"/>
        <v>0</v>
      </c>
      <c r="V51" s="135">
        <f t="shared" si="14"/>
        <v>0</v>
      </c>
      <c r="W51" s="135">
        <f t="shared" si="14"/>
        <v>0</v>
      </c>
      <c r="X51" s="135">
        <f t="shared" si="14"/>
        <v>0</v>
      </c>
      <c r="Y51" s="135">
        <f t="shared" si="14"/>
        <v>0</v>
      </c>
      <c r="Z51" s="135">
        <f t="shared" si="14"/>
        <v>0</v>
      </c>
      <c r="AA51" s="135">
        <f t="shared" si="14"/>
        <v>0</v>
      </c>
      <c r="AB51" s="135">
        <f t="shared" si="14"/>
        <v>0</v>
      </c>
      <c r="AC51" s="135">
        <f t="shared" si="14"/>
        <v>0</v>
      </c>
      <c r="AD51" s="135">
        <f t="shared" si="14"/>
        <v>0</v>
      </c>
      <c r="AE51" s="135">
        <f t="shared" si="14"/>
        <v>0</v>
      </c>
      <c r="AF51" s="135">
        <f t="shared" si="14"/>
        <v>0</v>
      </c>
      <c r="AG51" s="135">
        <f t="shared" si="14"/>
        <v>0</v>
      </c>
      <c r="AH51" s="135">
        <f t="shared" si="14"/>
        <v>0</v>
      </c>
      <c r="AI51" s="135">
        <f t="shared" si="14"/>
        <v>0</v>
      </c>
      <c r="AJ51" s="135">
        <f t="shared" si="14"/>
        <v>0</v>
      </c>
      <c r="AK51" s="135">
        <f t="shared" si="14"/>
        <v>0</v>
      </c>
      <c r="AL51" s="135">
        <f t="shared" si="14"/>
        <v>0</v>
      </c>
      <c r="AM51" s="135">
        <f t="shared" si="14"/>
        <v>0</v>
      </c>
      <c r="AN51" s="135">
        <f t="shared" si="14"/>
        <v>0</v>
      </c>
      <c r="AO51" s="135">
        <f t="shared" si="14"/>
        <v>0</v>
      </c>
      <c r="AP51" s="135">
        <f t="shared" si="14"/>
        <v>0</v>
      </c>
      <c r="AQ51" s="135">
        <f t="shared" si="14"/>
        <v>0</v>
      </c>
      <c r="AR51" s="135">
        <f t="shared" si="14"/>
        <v>0</v>
      </c>
      <c r="AS51" s="135">
        <f t="shared" si="14"/>
        <v>0</v>
      </c>
      <c r="AT51" s="135">
        <f t="shared" si="14"/>
        <v>0</v>
      </c>
      <c r="AU51" s="135">
        <f t="shared" si="14"/>
        <v>0</v>
      </c>
      <c r="AV51" s="135">
        <f t="shared" si="14"/>
        <v>0</v>
      </c>
      <c r="AW51" s="135">
        <f t="shared" si="14"/>
        <v>0</v>
      </c>
      <c r="AX51" s="135">
        <f t="shared" si="14"/>
        <v>0</v>
      </c>
      <c r="AY51" s="135">
        <f t="shared" si="14"/>
        <v>0</v>
      </c>
      <c r="AZ51" s="135">
        <f t="shared" si="14"/>
        <v>0</v>
      </c>
      <c r="BA51" s="135">
        <f t="shared" si="14"/>
        <v>0</v>
      </c>
      <c r="BB51" s="135">
        <f t="shared" si="14"/>
        <v>0</v>
      </c>
      <c r="BC51" s="135">
        <f t="shared" si="14"/>
        <v>0</v>
      </c>
      <c r="BD51" s="135">
        <f t="shared" si="14"/>
        <v>0</v>
      </c>
      <c r="BE51" s="135">
        <f t="shared" si="14"/>
        <v>0</v>
      </c>
      <c r="BF51" s="135">
        <f t="shared" si="14"/>
        <v>0</v>
      </c>
      <c r="BG51" s="135">
        <f t="shared" si="14"/>
        <v>0</v>
      </c>
      <c r="BI51" s="50"/>
    </row>
    <row r="52" spans="1:61" s="25" customFormat="1" ht="11.4" customHeight="1" x14ac:dyDescent="0.25">
      <c r="A52" s="139"/>
      <c r="B52" s="150"/>
      <c r="C52" s="139"/>
      <c r="D52" s="139"/>
      <c r="E52" s="139"/>
      <c r="F52" s="32"/>
      <c r="G52" s="73"/>
      <c r="H52" s="158">
        <f>IF(ISERROR(VLOOKUP(I38&amp;G52,#REF!,6,FALSE)),0,VLOOKUP(I38&amp;G52,#REF!,6,FALSE))</f>
        <v>0</v>
      </c>
      <c r="J52" s="135">
        <f t="shared" si="14"/>
        <v>0</v>
      </c>
      <c r="K52" s="135">
        <f t="shared" si="14"/>
        <v>0</v>
      </c>
      <c r="L52" s="135">
        <f t="shared" si="14"/>
        <v>0</v>
      </c>
      <c r="M52" s="135">
        <f t="shared" si="14"/>
        <v>0</v>
      </c>
      <c r="N52" s="135">
        <f t="shared" si="14"/>
        <v>0</v>
      </c>
      <c r="O52" s="135">
        <f t="shared" si="14"/>
        <v>0</v>
      </c>
      <c r="P52" s="135">
        <f t="shared" si="14"/>
        <v>0</v>
      </c>
      <c r="Q52" s="135">
        <f t="shared" si="14"/>
        <v>0</v>
      </c>
      <c r="R52" s="135">
        <f t="shared" si="14"/>
        <v>0</v>
      </c>
      <c r="S52" s="135">
        <f t="shared" si="14"/>
        <v>0</v>
      </c>
      <c r="T52" s="135">
        <f t="shared" si="14"/>
        <v>0</v>
      </c>
      <c r="U52" s="135">
        <f t="shared" si="14"/>
        <v>0</v>
      </c>
      <c r="V52" s="135">
        <f t="shared" si="14"/>
        <v>0</v>
      </c>
      <c r="W52" s="135">
        <f t="shared" si="14"/>
        <v>0</v>
      </c>
      <c r="X52" s="135">
        <f t="shared" si="14"/>
        <v>0</v>
      </c>
      <c r="Y52" s="135">
        <f t="shared" si="14"/>
        <v>0</v>
      </c>
      <c r="Z52" s="135">
        <f t="shared" si="14"/>
        <v>0</v>
      </c>
      <c r="AA52" s="135">
        <f t="shared" si="14"/>
        <v>0</v>
      </c>
      <c r="AB52" s="135">
        <f t="shared" si="14"/>
        <v>0</v>
      </c>
      <c r="AC52" s="135">
        <f t="shared" si="14"/>
        <v>0</v>
      </c>
      <c r="AD52" s="135">
        <f t="shared" si="14"/>
        <v>0</v>
      </c>
      <c r="AE52" s="135">
        <f t="shared" si="14"/>
        <v>0</v>
      </c>
      <c r="AF52" s="135">
        <f t="shared" si="14"/>
        <v>0</v>
      </c>
      <c r="AG52" s="135">
        <f t="shared" si="14"/>
        <v>0</v>
      </c>
      <c r="AH52" s="135">
        <f t="shared" si="14"/>
        <v>0</v>
      </c>
      <c r="AI52" s="135">
        <f t="shared" si="14"/>
        <v>0</v>
      </c>
      <c r="AJ52" s="135">
        <f t="shared" si="14"/>
        <v>0</v>
      </c>
      <c r="AK52" s="135">
        <f t="shared" si="14"/>
        <v>0</v>
      </c>
      <c r="AL52" s="135">
        <f t="shared" si="14"/>
        <v>0</v>
      </c>
      <c r="AM52" s="135">
        <f t="shared" si="14"/>
        <v>0</v>
      </c>
      <c r="AN52" s="135">
        <f t="shared" si="14"/>
        <v>0</v>
      </c>
      <c r="AO52" s="135">
        <f t="shared" si="14"/>
        <v>0</v>
      </c>
      <c r="AP52" s="135">
        <f t="shared" si="14"/>
        <v>0</v>
      </c>
      <c r="AQ52" s="135">
        <f t="shared" si="14"/>
        <v>0</v>
      </c>
      <c r="AR52" s="135">
        <f t="shared" si="14"/>
        <v>0</v>
      </c>
      <c r="AS52" s="135">
        <f t="shared" si="14"/>
        <v>0</v>
      </c>
      <c r="AT52" s="135">
        <f t="shared" si="14"/>
        <v>0</v>
      </c>
      <c r="AU52" s="135">
        <f t="shared" si="14"/>
        <v>0</v>
      </c>
      <c r="AV52" s="135">
        <f t="shared" si="14"/>
        <v>0</v>
      </c>
      <c r="AW52" s="135">
        <f t="shared" si="14"/>
        <v>0</v>
      </c>
      <c r="AX52" s="135">
        <f t="shared" si="14"/>
        <v>0</v>
      </c>
      <c r="AY52" s="135">
        <f t="shared" si="14"/>
        <v>0</v>
      </c>
      <c r="AZ52" s="135">
        <f t="shared" si="14"/>
        <v>0</v>
      </c>
      <c r="BA52" s="135">
        <f t="shared" si="14"/>
        <v>0</v>
      </c>
      <c r="BB52" s="135">
        <f t="shared" si="14"/>
        <v>0</v>
      </c>
      <c r="BC52" s="135">
        <f t="shared" si="14"/>
        <v>0</v>
      </c>
      <c r="BD52" s="135">
        <f t="shared" si="14"/>
        <v>0</v>
      </c>
      <c r="BE52" s="135">
        <f t="shared" si="14"/>
        <v>0</v>
      </c>
      <c r="BF52" s="135">
        <f t="shared" si="14"/>
        <v>0</v>
      </c>
      <c r="BG52" s="135">
        <f t="shared" si="14"/>
        <v>0</v>
      </c>
      <c r="BI52" s="50"/>
    </row>
    <row r="53" spans="1:61" s="25" customFormat="1" ht="11.4" customHeight="1" x14ac:dyDescent="0.25">
      <c r="A53" s="139"/>
      <c r="B53" s="150"/>
      <c r="C53" s="139"/>
      <c r="D53" s="139"/>
      <c r="E53" s="139"/>
      <c r="F53" s="32"/>
      <c r="G53" s="73"/>
      <c r="H53" s="158">
        <f>IF(ISERROR(VLOOKUP(I39&amp;G53,#REF!,6,FALSE)),0,VLOOKUP(I39&amp;G53,#REF!,6,FALSE))</f>
        <v>0</v>
      </c>
      <c r="J53" s="135">
        <f t="shared" si="14"/>
        <v>0</v>
      </c>
      <c r="K53" s="135">
        <f t="shared" si="14"/>
        <v>0</v>
      </c>
      <c r="L53" s="135">
        <f t="shared" si="14"/>
        <v>0</v>
      </c>
      <c r="M53" s="135">
        <f t="shared" si="14"/>
        <v>0</v>
      </c>
      <c r="N53" s="135">
        <f t="shared" si="14"/>
        <v>0</v>
      </c>
      <c r="O53" s="135">
        <f t="shared" si="14"/>
        <v>0</v>
      </c>
      <c r="P53" s="135">
        <f t="shared" si="14"/>
        <v>0</v>
      </c>
      <c r="Q53" s="135">
        <f t="shared" si="14"/>
        <v>0</v>
      </c>
      <c r="R53" s="135">
        <f t="shared" si="14"/>
        <v>0</v>
      </c>
      <c r="S53" s="135">
        <f t="shared" si="14"/>
        <v>0</v>
      </c>
      <c r="T53" s="135">
        <f t="shared" si="14"/>
        <v>0</v>
      </c>
      <c r="U53" s="135">
        <f t="shared" si="14"/>
        <v>0</v>
      </c>
      <c r="V53" s="135">
        <f t="shared" si="14"/>
        <v>0</v>
      </c>
      <c r="W53" s="135">
        <f t="shared" si="14"/>
        <v>0</v>
      </c>
      <c r="X53" s="135">
        <f t="shared" si="14"/>
        <v>0</v>
      </c>
      <c r="Y53" s="135">
        <f t="shared" si="14"/>
        <v>0</v>
      </c>
      <c r="Z53" s="135">
        <f t="shared" si="14"/>
        <v>0</v>
      </c>
      <c r="AA53" s="135">
        <f t="shared" si="14"/>
        <v>0</v>
      </c>
      <c r="AB53" s="135">
        <f t="shared" si="14"/>
        <v>0</v>
      </c>
      <c r="AC53" s="135">
        <f t="shared" si="14"/>
        <v>0</v>
      </c>
      <c r="AD53" s="135">
        <f t="shared" si="14"/>
        <v>0</v>
      </c>
      <c r="AE53" s="135">
        <f t="shared" si="14"/>
        <v>0</v>
      </c>
      <c r="AF53" s="135">
        <f t="shared" si="14"/>
        <v>0</v>
      </c>
      <c r="AG53" s="135">
        <f t="shared" si="14"/>
        <v>0</v>
      </c>
      <c r="AH53" s="135">
        <f t="shared" si="14"/>
        <v>0</v>
      </c>
      <c r="AI53" s="135">
        <f t="shared" si="14"/>
        <v>0</v>
      </c>
      <c r="AJ53" s="135">
        <f t="shared" si="14"/>
        <v>0</v>
      </c>
      <c r="AK53" s="135">
        <f t="shared" si="14"/>
        <v>0</v>
      </c>
      <c r="AL53" s="135">
        <f t="shared" si="14"/>
        <v>0</v>
      </c>
      <c r="AM53" s="135">
        <f t="shared" si="14"/>
        <v>0</v>
      </c>
      <c r="AN53" s="135">
        <f t="shared" si="14"/>
        <v>0</v>
      </c>
      <c r="AO53" s="135">
        <f t="shared" si="14"/>
        <v>0</v>
      </c>
      <c r="AP53" s="135">
        <f t="shared" si="14"/>
        <v>0</v>
      </c>
      <c r="AQ53" s="135">
        <f t="shared" si="14"/>
        <v>0</v>
      </c>
      <c r="AR53" s="135">
        <f t="shared" si="14"/>
        <v>0</v>
      </c>
      <c r="AS53" s="135">
        <f t="shared" si="14"/>
        <v>0</v>
      </c>
      <c r="AT53" s="135">
        <f t="shared" si="14"/>
        <v>0</v>
      </c>
      <c r="AU53" s="135">
        <f t="shared" si="14"/>
        <v>0</v>
      </c>
      <c r="AV53" s="135">
        <f t="shared" si="14"/>
        <v>0</v>
      </c>
      <c r="AW53" s="135">
        <f t="shared" si="14"/>
        <v>0</v>
      </c>
      <c r="AX53" s="135">
        <f t="shared" si="14"/>
        <v>0</v>
      </c>
      <c r="AY53" s="135">
        <f t="shared" si="14"/>
        <v>0</v>
      </c>
      <c r="AZ53" s="135">
        <f t="shared" si="14"/>
        <v>0</v>
      </c>
      <c r="BA53" s="135">
        <f t="shared" si="14"/>
        <v>0</v>
      </c>
      <c r="BB53" s="135">
        <f t="shared" si="14"/>
        <v>0</v>
      </c>
      <c r="BC53" s="135">
        <f t="shared" si="14"/>
        <v>0</v>
      </c>
      <c r="BD53" s="135">
        <f t="shared" si="14"/>
        <v>0</v>
      </c>
      <c r="BE53" s="135">
        <f t="shared" si="14"/>
        <v>0</v>
      </c>
      <c r="BF53" s="135">
        <f t="shared" si="14"/>
        <v>0</v>
      </c>
      <c r="BG53" s="135">
        <f t="shared" si="14"/>
        <v>0</v>
      </c>
      <c r="BI53" s="50"/>
    </row>
    <row r="54" spans="1:61" s="25" customFormat="1" ht="11.4" customHeight="1" x14ac:dyDescent="0.25">
      <c r="A54" s="139"/>
      <c r="B54" s="150"/>
      <c r="C54" s="139"/>
      <c r="D54" s="139"/>
      <c r="E54" s="139"/>
      <c r="F54" s="32"/>
      <c r="G54" s="73"/>
      <c r="H54" s="158">
        <f>IF(ISERROR(VLOOKUP(I40&amp;G54,#REF!,6,FALSE)),0,VLOOKUP(I40&amp;G54,#REF!,6,FALSE))</f>
        <v>0</v>
      </c>
      <c r="J54" s="135">
        <f t="shared" si="14"/>
        <v>0</v>
      </c>
      <c r="K54" s="135">
        <f t="shared" si="14"/>
        <v>0</v>
      </c>
      <c r="L54" s="135">
        <f t="shared" si="14"/>
        <v>0</v>
      </c>
      <c r="M54" s="135">
        <f t="shared" si="14"/>
        <v>0</v>
      </c>
      <c r="N54" s="135">
        <f t="shared" si="14"/>
        <v>0</v>
      </c>
      <c r="O54" s="135">
        <f t="shared" si="14"/>
        <v>0</v>
      </c>
      <c r="P54" s="135">
        <f t="shared" si="14"/>
        <v>0</v>
      </c>
      <c r="Q54" s="135">
        <f t="shared" si="14"/>
        <v>0</v>
      </c>
      <c r="R54" s="135">
        <f t="shared" si="14"/>
        <v>0</v>
      </c>
      <c r="S54" s="135">
        <f t="shared" si="14"/>
        <v>0</v>
      </c>
      <c r="T54" s="135">
        <f t="shared" si="14"/>
        <v>0</v>
      </c>
      <c r="U54" s="135">
        <f t="shared" si="14"/>
        <v>0</v>
      </c>
      <c r="V54" s="135">
        <f t="shared" si="14"/>
        <v>0</v>
      </c>
      <c r="W54" s="135">
        <f t="shared" si="14"/>
        <v>0</v>
      </c>
      <c r="X54" s="135">
        <f t="shared" si="14"/>
        <v>0</v>
      </c>
      <c r="Y54" s="135">
        <f t="shared" si="14"/>
        <v>0</v>
      </c>
      <c r="Z54" s="135">
        <f t="shared" si="14"/>
        <v>0</v>
      </c>
      <c r="AA54" s="135">
        <f t="shared" si="14"/>
        <v>0</v>
      </c>
      <c r="AB54" s="135">
        <f t="shared" si="14"/>
        <v>0</v>
      </c>
      <c r="AC54" s="135">
        <f t="shared" si="14"/>
        <v>0</v>
      </c>
      <c r="AD54" s="135">
        <f t="shared" si="14"/>
        <v>0</v>
      </c>
      <c r="AE54" s="135">
        <f t="shared" si="14"/>
        <v>0</v>
      </c>
      <c r="AF54" s="135">
        <f t="shared" si="14"/>
        <v>0</v>
      </c>
      <c r="AG54" s="135">
        <f t="shared" si="14"/>
        <v>0</v>
      </c>
      <c r="AH54" s="135">
        <f t="shared" si="14"/>
        <v>0</v>
      </c>
      <c r="AI54" s="135">
        <f t="shared" si="14"/>
        <v>0</v>
      </c>
      <c r="AJ54" s="135">
        <f t="shared" si="14"/>
        <v>0</v>
      </c>
      <c r="AK54" s="135">
        <f t="shared" si="14"/>
        <v>0</v>
      </c>
      <c r="AL54" s="135">
        <f t="shared" si="14"/>
        <v>0</v>
      </c>
      <c r="AM54" s="135">
        <f t="shared" si="14"/>
        <v>0</v>
      </c>
      <c r="AN54" s="135">
        <f t="shared" si="14"/>
        <v>0</v>
      </c>
      <c r="AO54" s="135">
        <f t="shared" si="14"/>
        <v>0</v>
      </c>
      <c r="AP54" s="135">
        <f t="shared" si="14"/>
        <v>0</v>
      </c>
      <c r="AQ54" s="135">
        <f t="shared" si="14"/>
        <v>0</v>
      </c>
      <c r="AR54" s="135">
        <f t="shared" si="14"/>
        <v>0</v>
      </c>
      <c r="AS54" s="135">
        <f t="shared" si="14"/>
        <v>0</v>
      </c>
      <c r="AT54" s="135">
        <f t="shared" si="14"/>
        <v>0</v>
      </c>
      <c r="AU54" s="135">
        <f t="shared" si="14"/>
        <v>0</v>
      </c>
      <c r="AV54" s="135">
        <f t="shared" si="14"/>
        <v>0</v>
      </c>
      <c r="AW54" s="135">
        <f t="shared" si="14"/>
        <v>0</v>
      </c>
      <c r="AX54" s="135">
        <f t="shared" si="14"/>
        <v>0</v>
      </c>
      <c r="AY54" s="135">
        <f t="shared" si="14"/>
        <v>0</v>
      </c>
      <c r="AZ54" s="135">
        <f t="shared" si="14"/>
        <v>0</v>
      </c>
      <c r="BA54" s="135">
        <f t="shared" si="14"/>
        <v>0</v>
      </c>
      <c r="BB54" s="135">
        <f t="shared" si="14"/>
        <v>0</v>
      </c>
      <c r="BC54" s="135">
        <f t="shared" si="14"/>
        <v>0</v>
      </c>
      <c r="BD54" s="135">
        <f t="shared" si="14"/>
        <v>0</v>
      </c>
      <c r="BE54" s="135">
        <f t="shared" si="14"/>
        <v>0</v>
      </c>
      <c r="BF54" s="135">
        <f t="shared" si="14"/>
        <v>0</v>
      </c>
      <c r="BG54" s="135">
        <f t="shared" si="14"/>
        <v>0</v>
      </c>
      <c r="BI54" s="50"/>
    </row>
    <row r="55" spans="1:61" s="25" customFormat="1" ht="11.4" customHeight="1" x14ac:dyDescent="0.25">
      <c r="A55" s="139"/>
      <c r="B55" s="150"/>
      <c r="C55" s="139"/>
      <c r="D55" s="139"/>
      <c r="E55" s="139"/>
      <c r="F55" s="32"/>
      <c r="G55" s="73"/>
      <c r="H55" s="158">
        <f>IF(ISERROR(VLOOKUP(I41&amp;G55,#REF!,6,FALSE)),0,VLOOKUP(I41&amp;G55,#REF!,6,FALSE))</f>
        <v>0</v>
      </c>
      <c r="J55" s="135">
        <f t="shared" si="14"/>
        <v>0</v>
      </c>
      <c r="K55" s="135">
        <f t="shared" si="14"/>
        <v>0</v>
      </c>
      <c r="L55" s="135">
        <f t="shared" si="14"/>
        <v>0</v>
      </c>
      <c r="M55" s="135">
        <f t="shared" si="14"/>
        <v>0</v>
      </c>
      <c r="N55" s="135">
        <f t="shared" si="14"/>
        <v>0</v>
      </c>
      <c r="O55" s="135">
        <f t="shared" ref="O55:BG59" si="15">O41*$H55</f>
        <v>0</v>
      </c>
      <c r="P55" s="135">
        <f t="shared" si="15"/>
        <v>0</v>
      </c>
      <c r="Q55" s="135">
        <f t="shared" si="15"/>
        <v>0</v>
      </c>
      <c r="R55" s="135">
        <f t="shared" si="15"/>
        <v>0</v>
      </c>
      <c r="S55" s="135">
        <f t="shared" si="15"/>
        <v>0</v>
      </c>
      <c r="T55" s="135">
        <f t="shared" si="15"/>
        <v>0</v>
      </c>
      <c r="U55" s="135">
        <f t="shared" si="15"/>
        <v>0</v>
      </c>
      <c r="V55" s="135">
        <f t="shared" si="15"/>
        <v>0</v>
      </c>
      <c r="W55" s="135">
        <f t="shared" si="15"/>
        <v>0</v>
      </c>
      <c r="X55" s="135">
        <f t="shared" si="15"/>
        <v>0</v>
      </c>
      <c r="Y55" s="135">
        <f t="shared" si="15"/>
        <v>0</v>
      </c>
      <c r="Z55" s="135">
        <f t="shared" si="15"/>
        <v>0</v>
      </c>
      <c r="AA55" s="135">
        <f t="shared" si="15"/>
        <v>0</v>
      </c>
      <c r="AB55" s="135">
        <f t="shared" si="15"/>
        <v>0</v>
      </c>
      <c r="AC55" s="135">
        <f t="shared" si="15"/>
        <v>0</v>
      </c>
      <c r="AD55" s="135">
        <f t="shared" si="15"/>
        <v>0</v>
      </c>
      <c r="AE55" s="135">
        <f t="shared" si="15"/>
        <v>0</v>
      </c>
      <c r="AF55" s="135">
        <f t="shared" si="15"/>
        <v>0</v>
      </c>
      <c r="AG55" s="135">
        <f t="shared" si="15"/>
        <v>0</v>
      </c>
      <c r="AH55" s="135">
        <f t="shared" si="15"/>
        <v>0</v>
      </c>
      <c r="AI55" s="135">
        <f t="shared" si="15"/>
        <v>0</v>
      </c>
      <c r="AJ55" s="135">
        <f t="shared" si="15"/>
        <v>0</v>
      </c>
      <c r="AK55" s="135">
        <f t="shared" si="15"/>
        <v>0</v>
      </c>
      <c r="AL55" s="135">
        <f t="shared" si="15"/>
        <v>0</v>
      </c>
      <c r="AM55" s="135">
        <f t="shared" si="15"/>
        <v>0</v>
      </c>
      <c r="AN55" s="135">
        <f t="shared" si="15"/>
        <v>0</v>
      </c>
      <c r="AO55" s="135">
        <f t="shared" si="15"/>
        <v>0</v>
      </c>
      <c r="AP55" s="135">
        <f t="shared" si="15"/>
        <v>0</v>
      </c>
      <c r="AQ55" s="135">
        <f t="shared" si="15"/>
        <v>0</v>
      </c>
      <c r="AR55" s="135">
        <f t="shared" si="15"/>
        <v>0</v>
      </c>
      <c r="AS55" s="135">
        <f t="shared" si="15"/>
        <v>0</v>
      </c>
      <c r="AT55" s="135">
        <f t="shared" si="15"/>
        <v>0</v>
      </c>
      <c r="AU55" s="135">
        <f t="shared" si="15"/>
        <v>0</v>
      </c>
      <c r="AV55" s="135">
        <f t="shared" si="15"/>
        <v>0</v>
      </c>
      <c r="AW55" s="135">
        <f t="shared" si="15"/>
        <v>0</v>
      </c>
      <c r="AX55" s="135">
        <f t="shared" si="15"/>
        <v>0</v>
      </c>
      <c r="AY55" s="135">
        <f t="shared" si="15"/>
        <v>0</v>
      </c>
      <c r="AZ55" s="135">
        <f t="shared" si="15"/>
        <v>0</v>
      </c>
      <c r="BA55" s="135">
        <f t="shared" si="15"/>
        <v>0</v>
      </c>
      <c r="BB55" s="135">
        <f t="shared" si="15"/>
        <v>0</v>
      </c>
      <c r="BC55" s="135">
        <f t="shared" si="15"/>
        <v>0</v>
      </c>
      <c r="BD55" s="135">
        <f t="shared" si="15"/>
        <v>0</v>
      </c>
      <c r="BE55" s="135">
        <f t="shared" si="15"/>
        <v>0</v>
      </c>
      <c r="BF55" s="135">
        <f t="shared" si="15"/>
        <v>0</v>
      </c>
      <c r="BG55" s="135">
        <f t="shared" si="15"/>
        <v>0</v>
      </c>
      <c r="BI55" s="50"/>
    </row>
    <row r="56" spans="1:61" s="25" customFormat="1" ht="11.4" customHeight="1" x14ac:dyDescent="0.25">
      <c r="A56" s="139"/>
      <c r="B56" s="150"/>
      <c r="C56" s="139"/>
      <c r="D56" s="139"/>
      <c r="E56" s="139"/>
      <c r="F56" s="32"/>
      <c r="G56" s="73"/>
      <c r="H56" s="158">
        <f>IF(ISERROR(VLOOKUP(I42&amp;G56,#REF!,6,FALSE)),0,VLOOKUP(I42&amp;G56,#REF!,6,FALSE))</f>
        <v>0</v>
      </c>
      <c r="J56" s="135">
        <f t="shared" ref="J56:AO59" si="16">J42*$H56</f>
        <v>0</v>
      </c>
      <c r="K56" s="135">
        <f t="shared" si="16"/>
        <v>0</v>
      </c>
      <c r="L56" s="135">
        <f t="shared" si="16"/>
        <v>0</v>
      </c>
      <c r="M56" s="135">
        <f t="shared" si="16"/>
        <v>0</v>
      </c>
      <c r="N56" s="135">
        <f t="shared" si="16"/>
        <v>0</v>
      </c>
      <c r="O56" s="135">
        <f t="shared" si="16"/>
        <v>0</v>
      </c>
      <c r="P56" s="135">
        <f t="shared" si="16"/>
        <v>0</v>
      </c>
      <c r="Q56" s="135">
        <f t="shared" si="16"/>
        <v>0</v>
      </c>
      <c r="R56" s="135">
        <f t="shared" si="16"/>
        <v>0</v>
      </c>
      <c r="S56" s="135">
        <f t="shared" si="16"/>
        <v>0</v>
      </c>
      <c r="T56" s="135">
        <f t="shared" si="16"/>
        <v>0</v>
      </c>
      <c r="U56" s="135">
        <f t="shared" si="16"/>
        <v>0</v>
      </c>
      <c r="V56" s="135">
        <f t="shared" si="16"/>
        <v>0</v>
      </c>
      <c r="W56" s="135">
        <f t="shared" si="16"/>
        <v>0</v>
      </c>
      <c r="X56" s="135">
        <f t="shared" si="16"/>
        <v>0</v>
      </c>
      <c r="Y56" s="135">
        <f t="shared" si="16"/>
        <v>0</v>
      </c>
      <c r="Z56" s="135">
        <f t="shared" si="16"/>
        <v>0</v>
      </c>
      <c r="AA56" s="135">
        <f t="shared" si="16"/>
        <v>0</v>
      </c>
      <c r="AB56" s="135">
        <f t="shared" si="16"/>
        <v>0</v>
      </c>
      <c r="AC56" s="135">
        <f t="shared" si="16"/>
        <v>0</v>
      </c>
      <c r="AD56" s="135">
        <f t="shared" si="16"/>
        <v>0</v>
      </c>
      <c r="AE56" s="135">
        <f t="shared" si="16"/>
        <v>0</v>
      </c>
      <c r="AF56" s="135">
        <f t="shared" si="16"/>
        <v>0</v>
      </c>
      <c r="AG56" s="135">
        <f t="shared" si="16"/>
        <v>0</v>
      </c>
      <c r="AH56" s="135">
        <f t="shared" si="16"/>
        <v>0</v>
      </c>
      <c r="AI56" s="135">
        <f t="shared" si="16"/>
        <v>0</v>
      </c>
      <c r="AJ56" s="135">
        <f t="shared" si="16"/>
        <v>0</v>
      </c>
      <c r="AK56" s="135">
        <f t="shared" si="16"/>
        <v>0</v>
      </c>
      <c r="AL56" s="135">
        <f t="shared" si="16"/>
        <v>0</v>
      </c>
      <c r="AM56" s="135">
        <f t="shared" si="16"/>
        <v>0</v>
      </c>
      <c r="AN56" s="135">
        <f t="shared" si="16"/>
        <v>0</v>
      </c>
      <c r="AO56" s="135">
        <f t="shared" si="16"/>
        <v>0</v>
      </c>
      <c r="AP56" s="135">
        <f t="shared" si="15"/>
        <v>0</v>
      </c>
      <c r="AQ56" s="135">
        <f t="shared" si="15"/>
        <v>0</v>
      </c>
      <c r="AR56" s="135">
        <f t="shared" si="15"/>
        <v>0</v>
      </c>
      <c r="AS56" s="135">
        <f t="shared" si="15"/>
        <v>0</v>
      </c>
      <c r="AT56" s="135">
        <f t="shared" si="15"/>
        <v>0</v>
      </c>
      <c r="AU56" s="135">
        <f t="shared" si="15"/>
        <v>0</v>
      </c>
      <c r="AV56" s="135">
        <f t="shared" si="15"/>
        <v>0</v>
      </c>
      <c r="AW56" s="135">
        <f t="shared" si="15"/>
        <v>0</v>
      </c>
      <c r="AX56" s="135">
        <f t="shared" si="15"/>
        <v>0</v>
      </c>
      <c r="AY56" s="135">
        <f t="shared" si="15"/>
        <v>0</v>
      </c>
      <c r="AZ56" s="135">
        <f t="shared" si="15"/>
        <v>0</v>
      </c>
      <c r="BA56" s="135">
        <f t="shared" si="15"/>
        <v>0</v>
      </c>
      <c r="BB56" s="135">
        <f t="shared" si="15"/>
        <v>0</v>
      </c>
      <c r="BC56" s="135">
        <f t="shared" si="15"/>
        <v>0</v>
      </c>
      <c r="BD56" s="135">
        <f t="shared" si="15"/>
        <v>0</v>
      </c>
      <c r="BE56" s="135">
        <f t="shared" si="15"/>
        <v>0</v>
      </c>
      <c r="BF56" s="135">
        <f t="shared" si="15"/>
        <v>0</v>
      </c>
      <c r="BG56" s="135">
        <f t="shared" si="15"/>
        <v>0</v>
      </c>
      <c r="BI56" s="50"/>
    </row>
    <row r="57" spans="1:61" s="25" customFormat="1" ht="11.4" customHeight="1" x14ac:dyDescent="0.25">
      <c r="A57" s="139"/>
      <c r="B57" s="150"/>
      <c r="C57" s="139"/>
      <c r="D57" s="139"/>
      <c r="E57" s="139"/>
      <c r="F57" s="32"/>
      <c r="G57" s="73"/>
      <c r="H57" s="158">
        <f>IF(ISERROR(VLOOKUP(I43&amp;G57,#REF!,6,FALSE)),0,VLOOKUP(I43&amp;G57,#REF!,6,FALSE))</f>
        <v>0</v>
      </c>
      <c r="J57" s="135">
        <f t="shared" si="16"/>
        <v>0</v>
      </c>
      <c r="K57" s="135">
        <f t="shared" si="16"/>
        <v>0</v>
      </c>
      <c r="L57" s="135">
        <f t="shared" si="16"/>
        <v>0</v>
      </c>
      <c r="M57" s="135">
        <f t="shared" si="16"/>
        <v>0</v>
      </c>
      <c r="N57" s="135">
        <f t="shared" si="16"/>
        <v>0</v>
      </c>
      <c r="O57" s="135">
        <f t="shared" si="16"/>
        <v>0</v>
      </c>
      <c r="P57" s="135">
        <f t="shared" si="16"/>
        <v>0</v>
      </c>
      <c r="Q57" s="135">
        <f t="shared" si="16"/>
        <v>0</v>
      </c>
      <c r="R57" s="135">
        <f t="shared" si="16"/>
        <v>0</v>
      </c>
      <c r="S57" s="135">
        <f t="shared" si="16"/>
        <v>0</v>
      </c>
      <c r="T57" s="135">
        <f t="shared" si="16"/>
        <v>0</v>
      </c>
      <c r="U57" s="135">
        <f t="shared" si="16"/>
        <v>0</v>
      </c>
      <c r="V57" s="135">
        <f t="shared" si="16"/>
        <v>0</v>
      </c>
      <c r="W57" s="135">
        <f t="shared" si="16"/>
        <v>0</v>
      </c>
      <c r="X57" s="135">
        <f t="shared" si="16"/>
        <v>0</v>
      </c>
      <c r="Y57" s="135">
        <f t="shared" si="16"/>
        <v>0</v>
      </c>
      <c r="Z57" s="135">
        <f t="shared" si="16"/>
        <v>0</v>
      </c>
      <c r="AA57" s="135">
        <f t="shared" si="16"/>
        <v>0</v>
      </c>
      <c r="AB57" s="135">
        <f t="shared" si="16"/>
        <v>0</v>
      </c>
      <c r="AC57" s="135">
        <f t="shared" si="16"/>
        <v>0</v>
      </c>
      <c r="AD57" s="135">
        <f t="shared" si="16"/>
        <v>0</v>
      </c>
      <c r="AE57" s="135">
        <f t="shared" si="16"/>
        <v>0</v>
      </c>
      <c r="AF57" s="135">
        <f t="shared" si="16"/>
        <v>0</v>
      </c>
      <c r="AG57" s="135">
        <f t="shared" si="16"/>
        <v>0</v>
      </c>
      <c r="AH57" s="135">
        <f t="shared" si="16"/>
        <v>0</v>
      </c>
      <c r="AI57" s="135">
        <f t="shared" si="16"/>
        <v>0</v>
      </c>
      <c r="AJ57" s="135">
        <f t="shared" si="16"/>
        <v>0</v>
      </c>
      <c r="AK57" s="135">
        <f t="shared" si="16"/>
        <v>0</v>
      </c>
      <c r="AL57" s="135">
        <f t="shared" si="16"/>
        <v>0</v>
      </c>
      <c r="AM57" s="135">
        <f t="shared" si="16"/>
        <v>0</v>
      </c>
      <c r="AN57" s="135">
        <f t="shared" si="16"/>
        <v>0</v>
      </c>
      <c r="AO57" s="135">
        <f t="shared" si="16"/>
        <v>0</v>
      </c>
      <c r="AP57" s="135">
        <f t="shared" si="15"/>
        <v>0</v>
      </c>
      <c r="AQ57" s="135">
        <f t="shared" si="15"/>
        <v>0</v>
      </c>
      <c r="AR57" s="135">
        <f t="shared" si="15"/>
        <v>0</v>
      </c>
      <c r="AS57" s="135">
        <f t="shared" si="15"/>
        <v>0</v>
      </c>
      <c r="AT57" s="135">
        <f t="shared" si="15"/>
        <v>0</v>
      </c>
      <c r="AU57" s="135">
        <f t="shared" si="15"/>
        <v>0</v>
      </c>
      <c r="AV57" s="135">
        <f t="shared" si="15"/>
        <v>0</v>
      </c>
      <c r="AW57" s="135">
        <f t="shared" si="15"/>
        <v>0</v>
      </c>
      <c r="AX57" s="135">
        <f t="shared" si="15"/>
        <v>0</v>
      </c>
      <c r="AY57" s="135">
        <f t="shared" si="15"/>
        <v>0</v>
      </c>
      <c r="AZ57" s="135">
        <f t="shared" si="15"/>
        <v>0</v>
      </c>
      <c r="BA57" s="135">
        <f t="shared" si="15"/>
        <v>0</v>
      </c>
      <c r="BB57" s="135">
        <f t="shared" si="15"/>
        <v>0</v>
      </c>
      <c r="BC57" s="135">
        <f t="shared" si="15"/>
        <v>0</v>
      </c>
      <c r="BD57" s="135">
        <f t="shared" si="15"/>
        <v>0</v>
      </c>
      <c r="BE57" s="135">
        <f t="shared" si="15"/>
        <v>0</v>
      </c>
      <c r="BF57" s="135">
        <f t="shared" si="15"/>
        <v>0</v>
      </c>
      <c r="BG57" s="135">
        <f t="shared" si="15"/>
        <v>0</v>
      </c>
      <c r="BI57" s="50"/>
    </row>
    <row r="58" spans="1:61" s="25" customFormat="1" ht="11.4" customHeight="1" x14ac:dyDescent="0.25">
      <c r="A58" s="139"/>
      <c r="B58" s="150"/>
      <c r="C58" s="139"/>
      <c r="D58" s="139"/>
      <c r="E58" s="139"/>
      <c r="F58" s="32"/>
      <c r="G58" s="73"/>
      <c r="H58" s="158">
        <f>IF(ISERROR(VLOOKUP(I44&amp;G58,#REF!,6,FALSE)),0,VLOOKUP(I44&amp;G58,#REF!,6,FALSE))</f>
        <v>0</v>
      </c>
      <c r="J58" s="135">
        <f t="shared" si="16"/>
        <v>0</v>
      </c>
      <c r="K58" s="135">
        <f t="shared" si="16"/>
        <v>0</v>
      </c>
      <c r="L58" s="135">
        <f t="shared" si="16"/>
        <v>0</v>
      </c>
      <c r="M58" s="135">
        <f t="shared" si="16"/>
        <v>0</v>
      </c>
      <c r="N58" s="135">
        <f t="shared" si="16"/>
        <v>0</v>
      </c>
      <c r="O58" s="135">
        <f t="shared" si="16"/>
        <v>0</v>
      </c>
      <c r="P58" s="135">
        <f t="shared" si="16"/>
        <v>0</v>
      </c>
      <c r="Q58" s="135">
        <f t="shared" si="16"/>
        <v>0</v>
      </c>
      <c r="R58" s="135">
        <f t="shared" si="16"/>
        <v>0</v>
      </c>
      <c r="S58" s="135">
        <f t="shared" si="16"/>
        <v>0</v>
      </c>
      <c r="T58" s="135">
        <f t="shared" si="16"/>
        <v>0</v>
      </c>
      <c r="U58" s="135">
        <f t="shared" si="16"/>
        <v>0</v>
      </c>
      <c r="V58" s="135">
        <f t="shared" si="16"/>
        <v>0</v>
      </c>
      <c r="W58" s="135">
        <f t="shared" si="16"/>
        <v>0</v>
      </c>
      <c r="X58" s="135">
        <f t="shared" si="16"/>
        <v>0</v>
      </c>
      <c r="Y58" s="135">
        <f t="shared" si="16"/>
        <v>0</v>
      </c>
      <c r="Z58" s="135">
        <f t="shared" si="16"/>
        <v>0</v>
      </c>
      <c r="AA58" s="135">
        <f t="shared" si="16"/>
        <v>0</v>
      </c>
      <c r="AB58" s="135">
        <f t="shared" si="16"/>
        <v>0</v>
      </c>
      <c r="AC58" s="135">
        <f t="shared" si="16"/>
        <v>0</v>
      </c>
      <c r="AD58" s="135">
        <f t="shared" si="16"/>
        <v>0</v>
      </c>
      <c r="AE58" s="135">
        <f t="shared" si="16"/>
        <v>0</v>
      </c>
      <c r="AF58" s="135">
        <f t="shared" si="16"/>
        <v>0</v>
      </c>
      <c r="AG58" s="135">
        <f t="shared" si="16"/>
        <v>0</v>
      </c>
      <c r="AH58" s="135">
        <f t="shared" si="16"/>
        <v>0</v>
      </c>
      <c r="AI58" s="135">
        <f t="shared" si="16"/>
        <v>0</v>
      </c>
      <c r="AJ58" s="135">
        <f t="shared" si="16"/>
        <v>0</v>
      </c>
      <c r="AK58" s="135">
        <f t="shared" si="16"/>
        <v>0</v>
      </c>
      <c r="AL58" s="135">
        <f t="shared" si="16"/>
        <v>0</v>
      </c>
      <c r="AM58" s="135">
        <f t="shared" si="16"/>
        <v>0</v>
      </c>
      <c r="AN58" s="135">
        <f t="shared" si="16"/>
        <v>0</v>
      </c>
      <c r="AO58" s="135">
        <f t="shared" si="16"/>
        <v>0</v>
      </c>
      <c r="AP58" s="135">
        <f t="shared" si="15"/>
        <v>0</v>
      </c>
      <c r="AQ58" s="135">
        <f t="shared" si="15"/>
        <v>0</v>
      </c>
      <c r="AR58" s="135">
        <f t="shared" si="15"/>
        <v>0</v>
      </c>
      <c r="AS58" s="135">
        <f t="shared" si="15"/>
        <v>0</v>
      </c>
      <c r="AT58" s="135">
        <f t="shared" si="15"/>
        <v>0</v>
      </c>
      <c r="AU58" s="135">
        <f t="shared" si="15"/>
        <v>0</v>
      </c>
      <c r="AV58" s="135">
        <f t="shared" si="15"/>
        <v>0</v>
      </c>
      <c r="AW58" s="135">
        <f t="shared" si="15"/>
        <v>0</v>
      </c>
      <c r="AX58" s="135">
        <f t="shared" si="15"/>
        <v>0</v>
      </c>
      <c r="AY58" s="135">
        <f t="shared" si="15"/>
        <v>0</v>
      </c>
      <c r="AZ58" s="135">
        <f t="shared" si="15"/>
        <v>0</v>
      </c>
      <c r="BA58" s="135">
        <f t="shared" si="15"/>
        <v>0</v>
      </c>
      <c r="BB58" s="135">
        <f t="shared" si="15"/>
        <v>0</v>
      </c>
      <c r="BC58" s="135">
        <f t="shared" si="15"/>
        <v>0</v>
      </c>
      <c r="BD58" s="135">
        <f t="shared" si="15"/>
        <v>0</v>
      </c>
      <c r="BE58" s="135">
        <f t="shared" si="15"/>
        <v>0</v>
      </c>
      <c r="BF58" s="135">
        <f t="shared" si="15"/>
        <v>0</v>
      </c>
      <c r="BG58" s="135">
        <f t="shared" si="15"/>
        <v>0</v>
      </c>
      <c r="BI58" s="50"/>
    </row>
    <row r="59" spans="1:61" s="25" customFormat="1" ht="11.4" customHeight="1" x14ac:dyDescent="0.25">
      <c r="A59" s="139"/>
      <c r="B59" s="150"/>
      <c r="C59" s="139"/>
      <c r="D59" s="139"/>
      <c r="E59" s="139"/>
      <c r="F59" s="32"/>
      <c r="G59" s="73"/>
      <c r="H59" s="158">
        <f>IF(ISERROR(VLOOKUP(I45&amp;G59,#REF!,6,FALSE)),0,VLOOKUP(I45&amp;G59,#REF!,6,FALSE))</f>
        <v>0</v>
      </c>
      <c r="J59" s="135">
        <f t="shared" si="16"/>
        <v>0</v>
      </c>
      <c r="K59" s="135">
        <f t="shared" si="16"/>
        <v>0</v>
      </c>
      <c r="L59" s="135">
        <f t="shared" si="16"/>
        <v>0</v>
      </c>
      <c r="M59" s="135">
        <f t="shared" si="16"/>
        <v>0</v>
      </c>
      <c r="N59" s="135">
        <f t="shared" si="16"/>
        <v>0</v>
      </c>
      <c r="O59" s="135">
        <f t="shared" si="16"/>
        <v>0</v>
      </c>
      <c r="P59" s="135">
        <f t="shared" si="16"/>
        <v>0</v>
      </c>
      <c r="Q59" s="135">
        <f t="shared" si="16"/>
        <v>0</v>
      </c>
      <c r="R59" s="135">
        <f t="shared" si="16"/>
        <v>0</v>
      </c>
      <c r="S59" s="135">
        <f t="shared" si="16"/>
        <v>0</v>
      </c>
      <c r="T59" s="135">
        <f t="shared" si="16"/>
        <v>0</v>
      </c>
      <c r="U59" s="135">
        <f t="shared" si="16"/>
        <v>0</v>
      </c>
      <c r="V59" s="135">
        <f t="shared" si="16"/>
        <v>0</v>
      </c>
      <c r="W59" s="135">
        <f t="shared" si="16"/>
        <v>0</v>
      </c>
      <c r="X59" s="135">
        <f t="shared" si="16"/>
        <v>0</v>
      </c>
      <c r="Y59" s="135">
        <f t="shared" si="16"/>
        <v>0</v>
      </c>
      <c r="Z59" s="135">
        <f t="shared" si="16"/>
        <v>0</v>
      </c>
      <c r="AA59" s="135">
        <f t="shared" si="16"/>
        <v>0</v>
      </c>
      <c r="AB59" s="135">
        <f t="shared" si="16"/>
        <v>0</v>
      </c>
      <c r="AC59" s="135">
        <f t="shared" si="16"/>
        <v>0</v>
      </c>
      <c r="AD59" s="135">
        <f t="shared" si="16"/>
        <v>0</v>
      </c>
      <c r="AE59" s="135">
        <f t="shared" si="16"/>
        <v>0</v>
      </c>
      <c r="AF59" s="135">
        <f t="shared" si="16"/>
        <v>0</v>
      </c>
      <c r="AG59" s="135">
        <f t="shared" si="16"/>
        <v>0</v>
      </c>
      <c r="AH59" s="135">
        <f t="shared" si="16"/>
        <v>0</v>
      </c>
      <c r="AI59" s="135">
        <f t="shared" si="16"/>
        <v>0</v>
      </c>
      <c r="AJ59" s="135">
        <f t="shared" si="16"/>
        <v>0</v>
      </c>
      <c r="AK59" s="135">
        <f t="shared" si="16"/>
        <v>0</v>
      </c>
      <c r="AL59" s="135">
        <f t="shared" si="16"/>
        <v>0</v>
      </c>
      <c r="AM59" s="135">
        <f t="shared" si="16"/>
        <v>0</v>
      </c>
      <c r="AN59" s="135">
        <f t="shared" si="16"/>
        <v>0</v>
      </c>
      <c r="AO59" s="135">
        <f t="shared" si="16"/>
        <v>0</v>
      </c>
      <c r="AP59" s="135">
        <f t="shared" si="15"/>
        <v>0</v>
      </c>
      <c r="AQ59" s="135">
        <f t="shared" si="15"/>
        <v>0</v>
      </c>
      <c r="AR59" s="135">
        <f t="shared" si="15"/>
        <v>0</v>
      </c>
      <c r="AS59" s="135">
        <f t="shared" si="15"/>
        <v>0</v>
      </c>
      <c r="AT59" s="135">
        <f t="shared" si="15"/>
        <v>0</v>
      </c>
      <c r="AU59" s="135">
        <f t="shared" si="15"/>
        <v>0</v>
      </c>
      <c r="AV59" s="135">
        <f t="shared" si="15"/>
        <v>0</v>
      </c>
      <c r="AW59" s="135">
        <f t="shared" si="15"/>
        <v>0</v>
      </c>
      <c r="AX59" s="135">
        <f t="shared" si="15"/>
        <v>0</v>
      </c>
      <c r="AY59" s="135">
        <f t="shared" si="15"/>
        <v>0</v>
      </c>
      <c r="AZ59" s="135">
        <f t="shared" si="15"/>
        <v>0</v>
      </c>
      <c r="BA59" s="135">
        <f t="shared" si="15"/>
        <v>0</v>
      </c>
      <c r="BB59" s="135">
        <f t="shared" si="15"/>
        <v>0</v>
      </c>
      <c r="BC59" s="135">
        <f t="shared" si="15"/>
        <v>0</v>
      </c>
      <c r="BD59" s="135">
        <f t="shared" si="15"/>
        <v>0</v>
      </c>
      <c r="BE59" s="135">
        <f t="shared" si="15"/>
        <v>0</v>
      </c>
      <c r="BF59" s="135">
        <f t="shared" si="15"/>
        <v>0</v>
      </c>
      <c r="BG59" s="135">
        <f t="shared" si="15"/>
        <v>0</v>
      </c>
      <c r="BI59" s="50"/>
    </row>
    <row r="60" spans="1:61" s="25" customFormat="1" ht="11.4" customHeight="1" x14ac:dyDescent="0.25">
      <c r="A60" s="139"/>
      <c r="B60" s="150"/>
      <c r="C60" s="139"/>
      <c r="D60" s="139"/>
      <c r="E60" s="139"/>
      <c r="F60" s="148" t="s">
        <v>92</v>
      </c>
      <c r="G60" s="148"/>
      <c r="H60" s="148"/>
      <c r="I60" s="111"/>
      <c r="J60" s="50">
        <v>0</v>
      </c>
      <c r="K60" s="50">
        <v>100.646</v>
      </c>
      <c r="L60" s="50">
        <v>100.646</v>
      </c>
      <c r="M60" s="50">
        <v>99.714999999999989</v>
      </c>
      <c r="N60" s="50">
        <v>100.809</v>
      </c>
      <c r="O60" s="50">
        <v>100.68300000000001</v>
      </c>
      <c r="P60" s="50">
        <f t="shared" ref="P60:BG60" si="17">SUM(P50:P59)</f>
        <v>0</v>
      </c>
      <c r="Q60" s="50">
        <f t="shared" si="17"/>
        <v>0</v>
      </c>
      <c r="R60" s="50">
        <f t="shared" si="17"/>
        <v>0</v>
      </c>
      <c r="S60" s="50">
        <f t="shared" si="17"/>
        <v>0</v>
      </c>
      <c r="T60" s="50">
        <f t="shared" si="17"/>
        <v>0</v>
      </c>
      <c r="U60" s="50">
        <f t="shared" si="17"/>
        <v>0</v>
      </c>
      <c r="V60" s="50">
        <f t="shared" si="17"/>
        <v>0</v>
      </c>
      <c r="W60" s="50">
        <f t="shared" si="17"/>
        <v>0</v>
      </c>
      <c r="X60" s="50">
        <f t="shared" si="17"/>
        <v>0</v>
      </c>
      <c r="Y60" s="50">
        <f t="shared" si="17"/>
        <v>0</v>
      </c>
      <c r="Z60" s="50">
        <f t="shared" si="17"/>
        <v>0</v>
      </c>
      <c r="AA60" s="50">
        <f t="shared" si="17"/>
        <v>0</v>
      </c>
      <c r="AB60" s="50">
        <f t="shared" si="17"/>
        <v>0</v>
      </c>
      <c r="AC60" s="50">
        <f t="shared" si="17"/>
        <v>0</v>
      </c>
      <c r="AD60" s="50">
        <f t="shared" si="17"/>
        <v>0</v>
      </c>
      <c r="AE60" s="50">
        <f t="shared" si="17"/>
        <v>0</v>
      </c>
      <c r="AF60" s="50">
        <f t="shared" si="17"/>
        <v>0</v>
      </c>
      <c r="AG60" s="50">
        <f t="shared" si="17"/>
        <v>0</v>
      </c>
      <c r="AH60" s="50">
        <f t="shared" si="17"/>
        <v>0</v>
      </c>
      <c r="AI60" s="50">
        <f t="shared" si="17"/>
        <v>0</v>
      </c>
      <c r="AJ60" s="50">
        <f t="shared" si="17"/>
        <v>0</v>
      </c>
      <c r="AK60" s="50">
        <f t="shared" si="17"/>
        <v>0</v>
      </c>
      <c r="AL60" s="50">
        <f t="shared" si="17"/>
        <v>0</v>
      </c>
      <c r="AM60" s="50">
        <f t="shared" si="17"/>
        <v>0</v>
      </c>
      <c r="AN60" s="50">
        <f t="shared" si="17"/>
        <v>0</v>
      </c>
      <c r="AO60" s="50">
        <f t="shared" si="17"/>
        <v>0</v>
      </c>
      <c r="AP60" s="50">
        <f t="shared" si="17"/>
        <v>0</v>
      </c>
      <c r="AQ60" s="50">
        <f t="shared" si="17"/>
        <v>0</v>
      </c>
      <c r="AR60" s="50">
        <f t="shared" si="17"/>
        <v>0</v>
      </c>
      <c r="AS60" s="50">
        <f t="shared" si="17"/>
        <v>0</v>
      </c>
      <c r="AT60" s="50">
        <f t="shared" si="17"/>
        <v>0</v>
      </c>
      <c r="AU60" s="50">
        <f t="shared" si="17"/>
        <v>0</v>
      </c>
      <c r="AV60" s="50">
        <f t="shared" si="17"/>
        <v>0</v>
      </c>
      <c r="AW60" s="50">
        <f t="shared" si="17"/>
        <v>0</v>
      </c>
      <c r="AX60" s="50">
        <f t="shared" si="17"/>
        <v>0</v>
      </c>
      <c r="AY60" s="50">
        <f t="shared" si="17"/>
        <v>0</v>
      </c>
      <c r="AZ60" s="50">
        <f t="shared" si="17"/>
        <v>0</v>
      </c>
      <c r="BA60" s="50">
        <f t="shared" si="17"/>
        <v>0</v>
      </c>
      <c r="BB60" s="50">
        <f t="shared" si="17"/>
        <v>0</v>
      </c>
      <c r="BC60" s="50">
        <f t="shared" si="17"/>
        <v>0</v>
      </c>
      <c r="BD60" s="50">
        <f t="shared" si="17"/>
        <v>0</v>
      </c>
      <c r="BE60" s="50">
        <f t="shared" si="17"/>
        <v>0</v>
      </c>
      <c r="BF60" s="50">
        <f t="shared" si="17"/>
        <v>0</v>
      </c>
      <c r="BG60" s="50">
        <f t="shared" si="17"/>
        <v>0</v>
      </c>
      <c r="BI60" s="50"/>
    </row>
    <row r="61" spans="1:61" s="22" customFormat="1" ht="11.4" customHeight="1" x14ac:dyDescent="0.25">
      <c r="A61" s="139"/>
      <c r="B61" s="150"/>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row>
    <row r="62" spans="1:61" s="129" customFormat="1" ht="11.4" customHeight="1" x14ac:dyDescent="0.25">
      <c r="B62" s="147" t="s">
        <v>96</v>
      </c>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row>
    <row r="63" spans="1:61" ht="11.4" customHeight="1" x14ac:dyDescent="0.25">
      <c r="B63" s="25" t="s">
        <v>88</v>
      </c>
    </row>
    <row r="64" spans="1:61" ht="11.4" customHeight="1" x14ac:dyDescent="0.25">
      <c r="B64" s="25"/>
      <c r="E64" s="151"/>
      <c r="F64" s="151" t="s">
        <v>89</v>
      </c>
      <c r="G64" s="203" t="s">
        <v>90</v>
      </c>
      <c r="H64" s="203"/>
      <c r="I64" s="151" t="s">
        <v>91</v>
      </c>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27"/>
      <c r="AZ64" s="127"/>
      <c r="BA64" s="127"/>
      <c r="BB64" s="127"/>
      <c r="BC64" s="127"/>
      <c r="BD64" s="127"/>
      <c r="BE64" s="127"/>
      <c r="BF64" s="127"/>
      <c r="BG64" s="127"/>
    </row>
    <row r="65" spans="1:61" s="22" customFormat="1" ht="11.4" customHeight="1" x14ac:dyDescent="0.25">
      <c r="E65" s="14"/>
      <c r="F65" s="31" t="str">
        <f>F36</f>
        <v>SWER</v>
      </c>
      <c r="G65" s="199" t="str">
        <f>G36</f>
        <v>Deterministic Approach to Electrification (No load at risk)</v>
      </c>
      <c r="H65" s="199"/>
      <c r="I65" s="149"/>
      <c r="J65" s="110">
        <v>0</v>
      </c>
      <c r="K65" s="174" t="s">
        <v>105</v>
      </c>
      <c r="L65" s="175" t="s">
        <v>105</v>
      </c>
      <c r="M65" s="175" t="s">
        <v>105</v>
      </c>
      <c r="N65" s="175" t="s">
        <v>105</v>
      </c>
      <c r="O65" s="175" t="s">
        <v>105</v>
      </c>
      <c r="P65" s="175" t="s">
        <v>105</v>
      </c>
      <c r="Q65" s="175" t="s">
        <v>105</v>
      </c>
      <c r="R65" s="175" t="s">
        <v>105</v>
      </c>
      <c r="S65" s="175" t="s">
        <v>105</v>
      </c>
      <c r="T65" s="175" t="s">
        <v>105</v>
      </c>
      <c r="U65" s="175" t="s">
        <v>105</v>
      </c>
      <c r="V65" s="175" t="s">
        <v>105</v>
      </c>
      <c r="W65" s="175" t="s">
        <v>105</v>
      </c>
      <c r="X65" s="175" t="s">
        <v>105</v>
      </c>
      <c r="Y65" s="175" t="s">
        <v>105</v>
      </c>
      <c r="Z65" s="175" t="s">
        <v>105</v>
      </c>
      <c r="AA65" s="175" t="s">
        <v>105</v>
      </c>
      <c r="AB65" s="175" t="s">
        <v>105</v>
      </c>
      <c r="AC65" s="175" t="s">
        <v>105</v>
      </c>
      <c r="AD65" s="175" t="s">
        <v>105</v>
      </c>
      <c r="AE65" s="109"/>
      <c r="AF65" s="109"/>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row>
    <row r="66" spans="1:61" s="22" customFormat="1" ht="11.4" customHeight="1" x14ac:dyDescent="0.25">
      <c r="E66" s="14"/>
      <c r="F66" s="31" t="str">
        <f>F37</f>
        <v>DSS</v>
      </c>
      <c r="G66" s="199" t="str">
        <f>G37</f>
        <v>Deterministic Approach to Electrification (No load at risk)</v>
      </c>
      <c r="H66" s="199"/>
      <c r="I66" s="149"/>
      <c r="J66" s="110">
        <v>0</v>
      </c>
      <c r="K66" s="174" t="s">
        <v>105</v>
      </c>
      <c r="L66" s="175" t="s">
        <v>105</v>
      </c>
      <c r="M66" s="175" t="s">
        <v>105</v>
      </c>
      <c r="N66" s="175" t="s">
        <v>105</v>
      </c>
      <c r="O66" s="175" t="s">
        <v>105</v>
      </c>
      <c r="P66" s="175" t="s">
        <v>105</v>
      </c>
      <c r="Q66" s="175" t="s">
        <v>105</v>
      </c>
      <c r="R66" s="175" t="s">
        <v>105</v>
      </c>
      <c r="S66" s="175" t="s">
        <v>105</v>
      </c>
      <c r="T66" s="175" t="s">
        <v>105</v>
      </c>
      <c r="U66" s="175" t="s">
        <v>105</v>
      </c>
      <c r="V66" s="175" t="s">
        <v>105</v>
      </c>
      <c r="W66" s="175" t="s">
        <v>105</v>
      </c>
      <c r="X66" s="175" t="s">
        <v>105</v>
      </c>
      <c r="Y66" s="175" t="s">
        <v>105</v>
      </c>
      <c r="Z66" s="175" t="s">
        <v>105</v>
      </c>
      <c r="AA66" s="175" t="s">
        <v>105</v>
      </c>
      <c r="AB66" s="175" t="s">
        <v>105</v>
      </c>
      <c r="AC66" s="175" t="s">
        <v>105</v>
      </c>
      <c r="AD66" s="175" t="s">
        <v>105</v>
      </c>
      <c r="AE66" s="109"/>
      <c r="AF66" s="109"/>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row>
    <row r="67" spans="1:61" ht="11.4" customHeight="1" x14ac:dyDescent="0.25">
      <c r="A67" s="152"/>
      <c r="B67" s="22"/>
      <c r="E67" s="14"/>
      <c r="F67" s="31"/>
      <c r="G67" s="199"/>
      <c r="H67" s="199"/>
      <c r="I67" s="149"/>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row>
    <row r="68" spans="1:61" ht="11.4" customHeight="1" x14ac:dyDescent="0.25">
      <c r="A68" s="152"/>
      <c r="B68" s="22"/>
      <c r="E68" s="14"/>
      <c r="F68" s="31"/>
      <c r="G68" s="199"/>
      <c r="H68" s="199"/>
      <c r="I68" s="149"/>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B68" s="110"/>
      <c r="BC68" s="110"/>
      <c r="BD68" s="110"/>
      <c r="BE68" s="110"/>
      <c r="BF68" s="110"/>
      <c r="BG68" s="110"/>
    </row>
    <row r="69" spans="1:61" ht="11.4" customHeight="1" x14ac:dyDescent="0.25">
      <c r="A69" s="152"/>
      <c r="B69" s="22"/>
      <c r="E69" s="14"/>
      <c r="F69" s="31"/>
      <c r="G69" s="199"/>
      <c r="H69" s="199"/>
      <c r="I69" s="149"/>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row>
    <row r="70" spans="1:61" ht="11.4" customHeight="1" x14ac:dyDescent="0.25">
      <c r="B70" s="22"/>
      <c r="E70" s="14"/>
      <c r="F70" s="31"/>
      <c r="G70" s="199"/>
      <c r="H70" s="199"/>
      <c r="I70" s="149"/>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row>
    <row r="71" spans="1:61" ht="11.4" customHeight="1" x14ac:dyDescent="0.25">
      <c r="B71" s="22"/>
      <c r="E71" s="14"/>
      <c r="F71" s="31"/>
      <c r="G71" s="199"/>
      <c r="H71" s="199"/>
      <c r="I71" s="149"/>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c r="AV71" s="110"/>
      <c r="AW71" s="110"/>
      <c r="AX71" s="110"/>
      <c r="AY71" s="110"/>
      <c r="AZ71" s="110"/>
      <c r="BA71" s="110"/>
      <c r="BB71" s="110"/>
      <c r="BC71" s="110"/>
      <c r="BD71" s="110"/>
      <c r="BE71" s="110"/>
      <c r="BF71" s="110"/>
      <c r="BG71" s="110"/>
    </row>
    <row r="72" spans="1:61" ht="11.4" customHeight="1" x14ac:dyDescent="0.25">
      <c r="B72" s="22"/>
      <c r="E72" s="14"/>
      <c r="F72" s="31"/>
      <c r="G72" s="199"/>
      <c r="H72" s="199"/>
      <c r="I72" s="149"/>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c r="AV72" s="110"/>
      <c r="AW72" s="110"/>
      <c r="AX72" s="110"/>
      <c r="AY72" s="110"/>
      <c r="AZ72" s="110"/>
      <c r="BA72" s="110"/>
      <c r="BB72" s="110"/>
      <c r="BC72" s="110"/>
      <c r="BD72" s="110"/>
      <c r="BE72" s="110"/>
      <c r="BF72" s="110"/>
      <c r="BG72" s="110"/>
    </row>
    <row r="73" spans="1:61" ht="11.4" customHeight="1" x14ac:dyDescent="0.25">
      <c r="B73" s="22"/>
      <c r="E73" s="14"/>
      <c r="F73" s="31"/>
      <c r="G73" s="199"/>
      <c r="H73" s="199"/>
      <c r="I73" s="149"/>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row>
    <row r="74" spans="1:61" ht="11.4" customHeight="1" x14ac:dyDescent="0.25">
      <c r="B74" s="22"/>
      <c r="E74" s="14"/>
      <c r="F74" s="31"/>
      <c r="G74" s="199"/>
      <c r="H74" s="199"/>
      <c r="I74" s="149"/>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row>
    <row r="75" spans="1:61" s="22" customFormat="1" ht="11.4" customHeight="1" x14ac:dyDescent="0.25">
      <c r="F75" s="148" t="s">
        <v>97</v>
      </c>
      <c r="G75" s="25"/>
      <c r="H75" s="25"/>
      <c r="I75" s="25"/>
      <c r="J75" s="50">
        <v>0</v>
      </c>
      <c r="K75" s="50">
        <v>0</v>
      </c>
      <c r="L75" s="50">
        <v>1.0064600000000006</v>
      </c>
      <c r="M75" s="50">
        <v>2.0129200000000012</v>
      </c>
      <c r="N75" s="50">
        <v>3.0100699999999883</v>
      </c>
      <c r="O75" s="50">
        <v>4.0181600000000195</v>
      </c>
      <c r="P75" s="50">
        <v>5.0249899999999386</v>
      </c>
      <c r="Q75" s="50">
        <v>5.0249899999999386</v>
      </c>
      <c r="R75" s="50">
        <v>5.0249899999999386</v>
      </c>
      <c r="S75" s="50">
        <v>5.0249899999999386</v>
      </c>
      <c r="T75" s="50">
        <v>5.0249899999999386</v>
      </c>
      <c r="U75" s="50">
        <v>5.0249899999999386</v>
      </c>
      <c r="V75" s="50">
        <v>5.0249899999999386</v>
      </c>
      <c r="W75" s="50">
        <v>5.0249899999999386</v>
      </c>
      <c r="X75" s="50">
        <v>5.0249899999999386</v>
      </c>
      <c r="Y75" s="50">
        <v>5.0249899999999386</v>
      </c>
      <c r="Z75" s="50">
        <v>5.0249899999999386</v>
      </c>
      <c r="AA75" s="50">
        <v>5.0249899999999386</v>
      </c>
      <c r="AB75" s="50">
        <v>5.0249899999999386</v>
      </c>
      <c r="AC75" s="50">
        <v>5.0249899999999386</v>
      </c>
      <c r="AD75" s="50">
        <v>5.0249899999999386</v>
      </c>
      <c r="AE75" s="50">
        <f t="shared" ref="AE75:BG75" si="18">SUM(AE65:AE74)</f>
        <v>0</v>
      </c>
      <c r="AF75" s="50">
        <f t="shared" si="18"/>
        <v>0</v>
      </c>
      <c r="AG75" s="50">
        <f t="shared" si="18"/>
        <v>0</v>
      </c>
      <c r="AH75" s="50">
        <f t="shared" si="18"/>
        <v>0</v>
      </c>
      <c r="AI75" s="50">
        <f t="shared" si="18"/>
        <v>0</v>
      </c>
      <c r="AJ75" s="50">
        <f t="shared" si="18"/>
        <v>0</v>
      </c>
      <c r="AK75" s="50">
        <f t="shared" si="18"/>
        <v>0</v>
      </c>
      <c r="AL75" s="50">
        <f t="shared" si="18"/>
        <v>0</v>
      </c>
      <c r="AM75" s="50">
        <f t="shared" si="18"/>
        <v>0</v>
      </c>
      <c r="AN75" s="50">
        <f t="shared" si="18"/>
        <v>0</v>
      </c>
      <c r="AO75" s="50">
        <f t="shared" si="18"/>
        <v>0</v>
      </c>
      <c r="AP75" s="50">
        <f t="shared" si="18"/>
        <v>0</v>
      </c>
      <c r="AQ75" s="50">
        <f t="shared" si="18"/>
        <v>0</v>
      </c>
      <c r="AR75" s="50">
        <f t="shared" si="18"/>
        <v>0</v>
      </c>
      <c r="AS75" s="50">
        <f t="shared" si="18"/>
        <v>0</v>
      </c>
      <c r="AT75" s="50">
        <f t="shared" si="18"/>
        <v>0</v>
      </c>
      <c r="AU75" s="50">
        <f t="shared" si="18"/>
        <v>0</v>
      </c>
      <c r="AV75" s="50">
        <f t="shared" si="18"/>
        <v>0</v>
      </c>
      <c r="AW75" s="50">
        <f t="shared" si="18"/>
        <v>0</v>
      </c>
      <c r="AX75" s="50">
        <f t="shared" si="18"/>
        <v>0</v>
      </c>
      <c r="AY75" s="50">
        <f t="shared" si="18"/>
        <v>0</v>
      </c>
      <c r="AZ75" s="50">
        <f t="shared" si="18"/>
        <v>0</v>
      </c>
      <c r="BA75" s="50">
        <f t="shared" si="18"/>
        <v>0</v>
      </c>
      <c r="BB75" s="50">
        <f t="shared" si="18"/>
        <v>0</v>
      </c>
      <c r="BC75" s="50">
        <f t="shared" si="18"/>
        <v>0</v>
      </c>
      <c r="BD75" s="50">
        <f t="shared" si="18"/>
        <v>0</v>
      </c>
      <c r="BE75" s="50">
        <f t="shared" si="18"/>
        <v>0</v>
      </c>
      <c r="BF75" s="50">
        <f t="shared" si="18"/>
        <v>0</v>
      </c>
      <c r="BG75" s="50">
        <f t="shared" si="18"/>
        <v>0</v>
      </c>
      <c r="BI75" s="128"/>
    </row>
    <row r="76" spans="1:61" s="22" customFormat="1" ht="11.4" customHeight="1" x14ac:dyDescent="0.25">
      <c r="F76" s="148"/>
      <c r="G76" s="25"/>
      <c r="H76" s="25"/>
      <c r="I76" s="25"/>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I76" s="128"/>
    </row>
    <row r="77" spans="1:61" s="130" customFormat="1" ht="11.4" customHeight="1" x14ac:dyDescent="0.25">
      <c r="A77" s="139"/>
      <c r="B77" s="25" t="s">
        <v>93</v>
      </c>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row>
    <row r="78" spans="1:61" s="161" customFormat="1" ht="34.5" customHeight="1" x14ac:dyDescent="0.25">
      <c r="A78" s="159"/>
      <c r="B78" s="130"/>
      <c r="C78" s="159"/>
      <c r="D78" s="159"/>
      <c r="E78" s="159"/>
      <c r="F78" s="162" t="s">
        <v>89</v>
      </c>
      <c r="G78" s="156" t="s">
        <v>94</v>
      </c>
      <c r="H78" s="156" t="s">
        <v>95</v>
      </c>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row>
    <row r="79" spans="1:61" s="22" customFormat="1" ht="11.4" customHeight="1" x14ac:dyDescent="0.25">
      <c r="A79" s="139"/>
      <c r="C79" s="139"/>
      <c r="D79" s="139"/>
      <c r="E79" s="139"/>
      <c r="F79" s="32" t="str">
        <f>F65</f>
        <v>SWER</v>
      </c>
      <c r="G79" s="73">
        <v>45473</v>
      </c>
      <c r="H79" s="158">
        <v>1</v>
      </c>
      <c r="J79" s="135">
        <f t="shared" ref="J79:J80" si="19">J65*$H79</f>
        <v>0</v>
      </c>
      <c r="K79" s="175" t="s">
        <v>105</v>
      </c>
      <c r="L79" s="175" t="s">
        <v>105</v>
      </c>
      <c r="M79" s="175" t="s">
        <v>105</v>
      </c>
      <c r="N79" s="175" t="s">
        <v>105</v>
      </c>
      <c r="O79" s="175" t="s">
        <v>105</v>
      </c>
      <c r="P79" s="175" t="s">
        <v>105</v>
      </c>
      <c r="Q79" s="175" t="s">
        <v>105</v>
      </c>
      <c r="R79" s="175" t="s">
        <v>105</v>
      </c>
      <c r="S79" s="175" t="s">
        <v>105</v>
      </c>
      <c r="T79" s="175" t="s">
        <v>105</v>
      </c>
      <c r="U79" s="175" t="s">
        <v>105</v>
      </c>
      <c r="V79" s="175" t="s">
        <v>105</v>
      </c>
      <c r="W79" s="175" t="s">
        <v>105</v>
      </c>
      <c r="X79" s="175" t="s">
        <v>105</v>
      </c>
      <c r="Y79" s="175" t="s">
        <v>105</v>
      </c>
      <c r="Z79" s="175" t="s">
        <v>105</v>
      </c>
      <c r="AA79" s="175" t="s">
        <v>105</v>
      </c>
      <c r="AB79" s="175" t="s">
        <v>105</v>
      </c>
      <c r="AC79" s="175" t="s">
        <v>105</v>
      </c>
      <c r="AD79" s="175" t="s">
        <v>105</v>
      </c>
      <c r="AE79" s="135">
        <f t="shared" ref="J79:BG84" si="20">AE65*$H79</f>
        <v>0</v>
      </c>
      <c r="AF79" s="135">
        <f t="shared" si="20"/>
        <v>0</v>
      </c>
      <c r="AG79" s="135">
        <f t="shared" si="20"/>
        <v>0</v>
      </c>
      <c r="AH79" s="135">
        <f t="shared" si="20"/>
        <v>0</v>
      </c>
      <c r="AI79" s="135">
        <f t="shared" si="20"/>
        <v>0</v>
      </c>
      <c r="AJ79" s="135">
        <f t="shared" si="20"/>
        <v>0</v>
      </c>
      <c r="AK79" s="135">
        <f t="shared" si="20"/>
        <v>0</v>
      </c>
      <c r="AL79" s="135">
        <f t="shared" si="20"/>
        <v>0</v>
      </c>
      <c r="AM79" s="135">
        <f t="shared" si="20"/>
        <v>0</v>
      </c>
      <c r="AN79" s="135">
        <f t="shared" si="20"/>
        <v>0</v>
      </c>
      <c r="AO79" s="135">
        <f t="shared" si="20"/>
        <v>0</v>
      </c>
      <c r="AP79" s="135">
        <f t="shared" si="20"/>
        <v>0</v>
      </c>
      <c r="AQ79" s="135">
        <f t="shared" si="20"/>
        <v>0</v>
      </c>
      <c r="AR79" s="135">
        <f t="shared" si="20"/>
        <v>0</v>
      </c>
      <c r="AS79" s="135">
        <f t="shared" si="20"/>
        <v>0</v>
      </c>
      <c r="AT79" s="135">
        <f t="shared" si="20"/>
        <v>0</v>
      </c>
      <c r="AU79" s="135">
        <f t="shared" si="20"/>
        <v>0</v>
      </c>
      <c r="AV79" s="135">
        <f t="shared" si="20"/>
        <v>0</v>
      </c>
      <c r="AW79" s="135">
        <f t="shared" si="20"/>
        <v>0</v>
      </c>
      <c r="AX79" s="135">
        <f t="shared" si="20"/>
        <v>0</v>
      </c>
      <c r="AY79" s="135">
        <f t="shared" si="20"/>
        <v>0</v>
      </c>
      <c r="AZ79" s="135">
        <f t="shared" si="20"/>
        <v>0</v>
      </c>
      <c r="BA79" s="135">
        <f t="shared" si="20"/>
        <v>0</v>
      </c>
      <c r="BB79" s="135">
        <f t="shared" si="20"/>
        <v>0</v>
      </c>
      <c r="BC79" s="135">
        <f t="shared" si="20"/>
        <v>0</v>
      </c>
      <c r="BD79" s="135">
        <f t="shared" si="20"/>
        <v>0</v>
      </c>
      <c r="BE79" s="135">
        <f t="shared" si="20"/>
        <v>0</v>
      </c>
      <c r="BF79" s="135">
        <f t="shared" si="20"/>
        <v>0</v>
      </c>
      <c r="BG79" s="135">
        <f t="shared" si="20"/>
        <v>0</v>
      </c>
    </row>
    <row r="80" spans="1:61" s="22" customFormat="1" ht="11.4" customHeight="1" x14ac:dyDescent="0.25">
      <c r="A80" s="139"/>
      <c r="B80" s="139"/>
      <c r="C80" s="139"/>
      <c r="D80" s="139"/>
      <c r="E80" s="139"/>
      <c r="F80" s="32" t="str">
        <f>F66</f>
        <v>DSS</v>
      </c>
      <c r="G80" s="73">
        <v>45473</v>
      </c>
      <c r="H80" s="158">
        <v>1</v>
      </c>
      <c r="J80" s="135">
        <f t="shared" si="19"/>
        <v>0</v>
      </c>
      <c r="K80" s="175" t="s">
        <v>105</v>
      </c>
      <c r="L80" s="175" t="s">
        <v>105</v>
      </c>
      <c r="M80" s="175" t="s">
        <v>105</v>
      </c>
      <c r="N80" s="175" t="s">
        <v>105</v>
      </c>
      <c r="O80" s="175" t="s">
        <v>105</v>
      </c>
      <c r="P80" s="175" t="s">
        <v>105</v>
      </c>
      <c r="Q80" s="175" t="s">
        <v>105</v>
      </c>
      <c r="R80" s="175" t="s">
        <v>105</v>
      </c>
      <c r="S80" s="175" t="s">
        <v>105</v>
      </c>
      <c r="T80" s="175" t="s">
        <v>105</v>
      </c>
      <c r="U80" s="175" t="s">
        <v>105</v>
      </c>
      <c r="V80" s="175" t="s">
        <v>105</v>
      </c>
      <c r="W80" s="175" t="s">
        <v>105</v>
      </c>
      <c r="X80" s="175" t="s">
        <v>105</v>
      </c>
      <c r="Y80" s="175" t="s">
        <v>105</v>
      </c>
      <c r="Z80" s="175" t="s">
        <v>105</v>
      </c>
      <c r="AA80" s="175" t="s">
        <v>105</v>
      </c>
      <c r="AB80" s="175" t="s">
        <v>105</v>
      </c>
      <c r="AC80" s="175" t="s">
        <v>105</v>
      </c>
      <c r="AD80" s="175" t="s">
        <v>105</v>
      </c>
      <c r="AE80" s="135">
        <f t="shared" si="20"/>
        <v>0</v>
      </c>
      <c r="AF80" s="135">
        <f t="shared" si="20"/>
        <v>0</v>
      </c>
      <c r="AG80" s="135">
        <f t="shared" si="20"/>
        <v>0</v>
      </c>
      <c r="AH80" s="135">
        <f t="shared" si="20"/>
        <v>0</v>
      </c>
      <c r="AI80" s="135">
        <f t="shared" si="20"/>
        <v>0</v>
      </c>
      <c r="AJ80" s="135">
        <f t="shared" si="20"/>
        <v>0</v>
      </c>
      <c r="AK80" s="135">
        <f t="shared" si="20"/>
        <v>0</v>
      </c>
      <c r="AL80" s="135">
        <f t="shared" si="20"/>
        <v>0</v>
      </c>
      <c r="AM80" s="135">
        <f t="shared" si="20"/>
        <v>0</v>
      </c>
      <c r="AN80" s="135">
        <f t="shared" si="20"/>
        <v>0</v>
      </c>
      <c r="AO80" s="135">
        <f t="shared" si="20"/>
        <v>0</v>
      </c>
      <c r="AP80" s="135">
        <f t="shared" si="20"/>
        <v>0</v>
      </c>
      <c r="AQ80" s="135">
        <f t="shared" si="20"/>
        <v>0</v>
      </c>
      <c r="AR80" s="135">
        <f t="shared" si="20"/>
        <v>0</v>
      </c>
      <c r="AS80" s="135">
        <f t="shared" si="20"/>
        <v>0</v>
      </c>
      <c r="AT80" s="135">
        <f t="shared" si="20"/>
        <v>0</v>
      </c>
      <c r="AU80" s="135">
        <f t="shared" si="20"/>
        <v>0</v>
      </c>
      <c r="AV80" s="135">
        <f t="shared" si="20"/>
        <v>0</v>
      </c>
      <c r="AW80" s="135">
        <f t="shared" si="20"/>
        <v>0</v>
      </c>
      <c r="AX80" s="135">
        <f t="shared" si="20"/>
        <v>0</v>
      </c>
      <c r="AY80" s="135">
        <f t="shared" si="20"/>
        <v>0</v>
      </c>
      <c r="AZ80" s="135">
        <f t="shared" si="20"/>
        <v>0</v>
      </c>
      <c r="BA80" s="135">
        <f t="shared" si="20"/>
        <v>0</v>
      </c>
      <c r="BB80" s="135">
        <f t="shared" si="20"/>
        <v>0</v>
      </c>
      <c r="BC80" s="135">
        <f t="shared" si="20"/>
        <v>0</v>
      </c>
      <c r="BD80" s="135">
        <f t="shared" si="20"/>
        <v>0</v>
      </c>
      <c r="BE80" s="135">
        <f t="shared" si="20"/>
        <v>0</v>
      </c>
      <c r="BF80" s="135">
        <f t="shared" si="20"/>
        <v>0</v>
      </c>
      <c r="BG80" s="135">
        <f t="shared" si="20"/>
        <v>0</v>
      </c>
    </row>
    <row r="81" spans="1:61" ht="11.4" customHeight="1" x14ac:dyDescent="0.25">
      <c r="A81" s="139"/>
      <c r="B81" s="139"/>
      <c r="C81" s="139"/>
      <c r="D81" s="139"/>
      <c r="E81" s="139"/>
      <c r="F81" s="32"/>
      <c r="G81" s="73"/>
      <c r="H81" s="158">
        <f>IF(ISERROR(VLOOKUP(I67&amp;G81,#REF!,6,FALSE)),0,VLOOKUP(I67&amp;G81,#REF!,6,FALSE))</f>
        <v>0</v>
      </c>
      <c r="J81" s="135">
        <f t="shared" si="20"/>
        <v>0</v>
      </c>
      <c r="K81" s="135">
        <f t="shared" si="20"/>
        <v>0</v>
      </c>
      <c r="L81" s="135">
        <f t="shared" si="20"/>
        <v>0</v>
      </c>
      <c r="M81" s="135">
        <f t="shared" si="20"/>
        <v>0</v>
      </c>
      <c r="N81" s="135">
        <f t="shared" si="20"/>
        <v>0</v>
      </c>
      <c r="O81" s="135">
        <f t="shared" si="20"/>
        <v>0</v>
      </c>
      <c r="P81" s="135">
        <f t="shared" si="20"/>
        <v>0</v>
      </c>
      <c r="Q81" s="135">
        <f t="shared" si="20"/>
        <v>0</v>
      </c>
      <c r="R81" s="135">
        <f t="shared" si="20"/>
        <v>0</v>
      </c>
      <c r="S81" s="135">
        <f t="shared" si="20"/>
        <v>0</v>
      </c>
      <c r="T81" s="135">
        <f t="shared" si="20"/>
        <v>0</v>
      </c>
      <c r="U81" s="135">
        <f t="shared" si="20"/>
        <v>0</v>
      </c>
      <c r="V81" s="135">
        <f t="shared" si="20"/>
        <v>0</v>
      </c>
      <c r="W81" s="135">
        <f t="shared" si="20"/>
        <v>0</v>
      </c>
      <c r="X81" s="135">
        <f t="shared" si="20"/>
        <v>0</v>
      </c>
      <c r="Y81" s="135">
        <f t="shared" si="20"/>
        <v>0</v>
      </c>
      <c r="Z81" s="135">
        <f t="shared" si="20"/>
        <v>0</v>
      </c>
      <c r="AA81" s="135">
        <f t="shared" si="20"/>
        <v>0</v>
      </c>
      <c r="AB81" s="135">
        <f t="shared" si="20"/>
        <v>0</v>
      </c>
      <c r="AC81" s="135">
        <f t="shared" si="20"/>
        <v>0</v>
      </c>
      <c r="AD81" s="135">
        <f t="shared" si="20"/>
        <v>0</v>
      </c>
      <c r="AE81" s="135">
        <f t="shared" si="20"/>
        <v>0</v>
      </c>
      <c r="AF81" s="135">
        <f t="shared" si="20"/>
        <v>0</v>
      </c>
      <c r="AG81" s="135">
        <f t="shared" si="20"/>
        <v>0</v>
      </c>
      <c r="AH81" s="135">
        <f t="shared" si="20"/>
        <v>0</v>
      </c>
      <c r="AI81" s="135">
        <f t="shared" si="20"/>
        <v>0</v>
      </c>
      <c r="AJ81" s="135">
        <f t="shared" si="20"/>
        <v>0</v>
      </c>
      <c r="AK81" s="135">
        <f t="shared" si="20"/>
        <v>0</v>
      </c>
      <c r="AL81" s="135">
        <f t="shared" si="20"/>
        <v>0</v>
      </c>
      <c r="AM81" s="135">
        <f t="shared" si="20"/>
        <v>0</v>
      </c>
      <c r="AN81" s="135">
        <f t="shared" si="20"/>
        <v>0</v>
      </c>
      <c r="AO81" s="135">
        <f t="shared" si="20"/>
        <v>0</v>
      </c>
      <c r="AP81" s="135">
        <f t="shared" si="20"/>
        <v>0</v>
      </c>
      <c r="AQ81" s="135">
        <f t="shared" si="20"/>
        <v>0</v>
      </c>
      <c r="AR81" s="135">
        <f t="shared" si="20"/>
        <v>0</v>
      </c>
      <c r="AS81" s="135">
        <f t="shared" si="20"/>
        <v>0</v>
      </c>
      <c r="AT81" s="135">
        <f t="shared" si="20"/>
        <v>0</v>
      </c>
      <c r="AU81" s="135">
        <f t="shared" si="20"/>
        <v>0</v>
      </c>
      <c r="AV81" s="135">
        <f t="shared" si="20"/>
        <v>0</v>
      </c>
      <c r="AW81" s="135">
        <f t="shared" si="20"/>
        <v>0</v>
      </c>
      <c r="AX81" s="135">
        <f t="shared" si="20"/>
        <v>0</v>
      </c>
      <c r="AY81" s="135">
        <f t="shared" si="20"/>
        <v>0</v>
      </c>
      <c r="AZ81" s="135">
        <f t="shared" si="20"/>
        <v>0</v>
      </c>
      <c r="BA81" s="135">
        <f t="shared" si="20"/>
        <v>0</v>
      </c>
      <c r="BB81" s="135">
        <f t="shared" si="20"/>
        <v>0</v>
      </c>
      <c r="BC81" s="135">
        <f t="shared" si="20"/>
        <v>0</v>
      </c>
      <c r="BD81" s="135">
        <f t="shared" si="20"/>
        <v>0</v>
      </c>
      <c r="BE81" s="135">
        <f t="shared" si="20"/>
        <v>0</v>
      </c>
      <c r="BF81" s="135">
        <f t="shared" si="20"/>
        <v>0</v>
      </c>
      <c r="BG81" s="135">
        <f t="shared" si="20"/>
        <v>0</v>
      </c>
    </row>
    <row r="82" spans="1:61" ht="11.4" customHeight="1" x14ac:dyDescent="0.25">
      <c r="A82" s="139"/>
      <c r="B82" s="139"/>
      <c r="C82" s="139"/>
      <c r="D82" s="139"/>
      <c r="E82" s="139"/>
      <c r="F82" s="32"/>
      <c r="G82" s="73"/>
      <c r="H82" s="158">
        <f>IF(ISERROR(VLOOKUP(I68&amp;G82,#REF!,6,FALSE)),0,VLOOKUP(I68&amp;G82,#REF!,6,FALSE))</f>
        <v>0</v>
      </c>
      <c r="J82" s="135">
        <f t="shared" si="20"/>
        <v>0</v>
      </c>
      <c r="K82" s="135">
        <f t="shared" si="20"/>
        <v>0</v>
      </c>
      <c r="L82" s="135">
        <f t="shared" si="20"/>
        <v>0</v>
      </c>
      <c r="M82" s="135">
        <f t="shared" si="20"/>
        <v>0</v>
      </c>
      <c r="N82" s="135">
        <f t="shared" si="20"/>
        <v>0</v>
      </c>
      <c r="O82" s="135">
        <f t="shared" si="20"/>
        <v>0</v>
      </c>
      <c r="P82" s="135">
        <f t="shared" si="20"/>
        <v>0</v>
      </c>
      <c r="Q82" s="135">
        <f t="shared" si="20"/>
        <v>0</v>
      </c>
      <c r="R82" s="135">
        <f t="shared" si="20"/>
        <v>0</v>
      </c>
      <c r="S82" s="135">
        <f t="shared" si="20"/>
        <v>0</v>
      </c>
      <c r="T82" s="135">
        <f t="shared" si="20"/>
        <v>0</v>
      </c>
      <c r="U82" s="135">
        <f t="shared" si="20"/>
        <v>0</v>
      </c>
      <c r="V82" s="135">
        <f t="shared" si="20"/>
        <v>0</v>
      </c>
      <c r="W82" s="135">
        <f t="shared" si="20"/>
        <v>0</v>
      </c>
      <c r="X82" s="135">
        <f t="shared" si="20"/>
        <v>0</v>
      </c>
      <c r="Y82" s="135">
        <f t="shared" si="20"/>
        <v>0</v>
      </c>
      <c r="Z82" s="135">
        <f t="shared" si="20"/>
        <v>0</v>
      </c>
      <c r="AA82" s="135">
        <f t="shared" si="20"/>
        <v>0</v>
      </c>
      <c r="AB82" s="135">
        <f t="shared" si="20"/>
        <v>0</v>
      </c>
      <c r="AC82" s="135">
        <f t="shared" si="20"/>
        <v>0</v>
      </c>
      <c r="AD82" s="135">
        <f t="shared" si="20"/>
        <v>0</v>
      </c>
      <c r="AE82" s="135">
        <f t="shared" si="20"/>
        <v>0</v>
      </c>
      <c r="AF82" s="135">
        <f t="shared" si="20"/>
        <v>0</v>
      </c>
      <c r="AG82" s="135">
        <f t="shared" si="20"/>
        <v>0</v>
      </c>
      <c r="AH82" s="135">
        <f t="shared" si="20"/>
        <v>0</v>
      </c>
      <c r="AI82" s="135">
        <f t="shared" si="20"/>
        <v>0</v>
      </c>
      <c r="AJ82" s="135">
        <f t="shared" si="20"/>
        <v>0</v>
      </c>
      <c r="AK82" s="135">
        <f t="shared" si="20"/>
        <v>0</v>
      </c>
      <c r="AL82" s="135">
        <f t="shared" si="20"/>
        <v>0</v>
      </c>
      <c r="AM82" s="135">
        <f t="shared" si="20"/>
        <v>0</v>
      </c>
      <c r="AN82" s="135">
        <f t="shared" si="20"/>
        <v>0</v>
      </c>
      <c r="AO82" s="135">
        <f t="shared" si="20"/>
        <v>0</v>
      </c>
      <c r="AP82" s="135">
        <f t="shared" si="20"/>
        <v>0</v>
      </c>
      <c r="AQ82" s="135">
        <f t="shared" si="20"/>
        <v>0</v>
      </c>
      <c r="AR82" s="135">
        <f t="shared" si="20"/>
        <v>0</v>
      </c>
      <c r="AS82" s="135">
        <f t="shared" si="20"/>
        <v>0</v>
      </c>
      <c r="AT82" s="135">
        <f t="shared" si="20"/>
        <v>0</v>
      </c>
      <c r="AU82" s="135">
        <f t="shared" si="20"/>
        <v>0</v>
      </c>
      <c r="AV82" s="135">
        <f t="shared" si="20"/>
        <v>0</v>
      </c>
      <c r="AW82" s="135">
        <f t="shared" si="20"/>
        <v>0</v>
      </c>
      <c r="AX82" s="135">
        <f t="shared" si="20"/>
        <v>0</v>
      </c>
      <c r="AY82" s="135">
        <f t="shared" si="20"/>
        <v>0</v>
      </c>
      <c r="AZ82" s="135">
        <f t="shared" si="20"/>
        <v>0</v>
      </c>
      <c r="BA82" s="135">
        <f t="shared" si="20"/>
        <v>0</v>
      </c>
      <c r="BB82" s="135">
        <f t="shared" si="20"/>
        <v>0</v>
      </c>
      <c r="BC82" s="135">
        <f t="shared" si="20"/>
        <v>0</v>
      </c>
      <c r="BD82" s="135">
        <f t="shared" si="20"/>
        <v>0</v>
      </c>
      <c r="BE82" s="135">
        <f t="shared" si="20"/>
        <v>0</v>
      </c>
      <c r="BF82" s="135">
        <f t="shared" si="20"/>
        <v>0</v>
      </c>
      <c r="BG82" s="135">
        <f t="shared" si="20"/>
        <v>0</v>
      </c>
    </row>
    <row r="83" spans="1:61" ht="11.4" customHeight="1" x14ac:dyDescent="0.25">
      <c r="A83" s="139"/>
      <c r="B83" s="139"/>
      <c r="C83" s="139"/>
      <c r="D83" s="139"/>
      <c r="E83" s="139"/>
      <c r="F83" s="32"/>
      <c r="G83" s="73"/>
      <c r="H83" s="158">
        <f>IF(ISERROR(VLOOKUP(I69&amp;G83,#REF!,6,FALSE)),0,VLOOKUP(I69&amp;G83,#REF!,6,FALSE))</f>
        <v>0</v>
      </c>
      <c r="J83" s="135">
        <f t="shared" si="20"/>
        <v>0</v>
      </c>
      <c r="K83" s="135">
        <f t="shared" si="20"/>
        <v>0</v>
      </c>
      <c r="L83" s="135">
        <f t="shared" si="20"/>
        <v>0</v>
      </c>
      <c r="M83" s="135">
        <f t="shared" si="20"/>
        <v>0</v>
      </c>
      <c r="N83" s="135">
        <f t="shared" si="20"/>
        <v>0</v>
      </c>
      <c r="O83" s="135">
        <f t="shared" si="20"/>
        <v>0</v>
      </c>
      <c r="P83" s="135">
        <f t="shared" si="20"/>
        <v>0</v>
      </c>
      <c r="Q83" s="135">
        <f t="shared" si="20"/>
        <v>0</v>
      </c>
      <c r="R83" s="135">
        <f t="shared" si="20"/>
        <v>0</v>
      </c>
      <c r="S83" s="135">
        <f t="shared" si="20"/>
        <v>0</v>
      </c>
      <c r="T83" s="135">
        <f t="shared" si="20"/>
        <v>0</v>
      </c>
      <c r="U83" s="135">
        <f t="shared" si="20"/>
        <v>0</v>
      </c>
      <c r="V83" s="135">
        <f t="shared" si="20"/>
        <v>0</v>
      </c>
      <c r="W83" s="135">
        <f t="shared" si="20"/>
        <v>0</v>
      </c>
      <c r="X83" s="135">
        <f t="shared" si="20"/>
        <v>0</v>
      </c>
      <c r="Y83" s="135">
        <f t="shared" si="20"/>
        <v>0</v>
      </c>
      <c r="Z83" s="135">
        <f t="shared" si="20"/>
        <v>0</v>
      </c>
      <c r="AA83" s="135">
        <f t="shared" si="20"/>
        <v>0</v>
      </c>
      <c r="AB83" s="135">
        <f t="shared" si="20"/>
        <v>0</v>
      </c>
      <c r="AC83" s="135">
        <f t="shared" si="20"/>
        <v>0</v>
      </c>
      <c r="AD83" s="135">
        <f t="shared" si="20"/>
        <v>0</v>
      </c>
      <c r="AE83" s="135">
        <f t="shared" si="20"/>
        <v>0</v>
      </c>
      <c r="AF83" s="135">
        <f t="shared" si="20"/>
        <v>0</v>
      </c>
      <c r="AG83" s="135">
        <f t="shared" si="20"/>
        <v>0</v>
      </c>
      <c r="AH83" s="135">
        <f t="shared" si="20"/>
        <v>0</v>
      </c>
      <c r="AI83" s="135">
        <f t="shared" si="20"/>
        <v>0</v>
      </c>
      <c r="AJ83" s="135">
        <f t="shared" si="20"/>
        <v>0</v>
      </c>
      <c r="AK83" s="135">
        <f t="shared" si="20"/>
        <v>0</v>
      </c>
      <c r="AL83" s="135">
        <f t="shared" si="20"/>
        <v>0</v>
      </c>
      <c r="AM83" s="135">
        <f t="shared" si="20"/>
        <v>0</v>
      </c>
      <c r="AN83" s="135">
        <f t="shared" si="20"/>
        <v>0</v>
      </c>
      <c r="AO83" s="135">
        <f t="shared" si="20"/>
        <v>0</v>
      </c>
      <c r="AP83" s="135">
        <f t="shared" si="20"/>
        <v>0</v>
      </c>
      <c r="AQ83" s="135">
        <f t="shared" si="20"/>
        <v>0</v>
      </c>
      <c r="AR83" s="135">
        <f t="shared" si="20"/>
        <v>0</v>
      </c>
      <c r="AS83" s="135">
        <f t="shared" si="20"/>
        <v>0</v>
      </c>
      <c r="AT83" s="135">
        <f t="shared" si="20"/>
        <v>0</v>
      </c>
      <c r="AU83" s="135">
        <f t="shared" si="20"/>
        <v>0</v>
      </c>
      <c r="AV83" s="135">
        <f t="shared" si="20"/>
        <v>0</v>
      </c>
      <c r="AW83" s="135">
        <f t="shared" si="20"/>
        <v>0</v>
      </c>
      <c r="AX83" s="135">
        <f t="shared" si="20"/>
        <v>0</v>
      </c>
      <c r="AY83" s="135">
        <f t="shared" si="20"/>
        <v>0</v>
      </c>
      <c r="AZ83" s="135">
        <f t="shared" si="20"/>
        <v>0</v>
      </c>
      <c r="BA83" s="135">
        <f t="shared" si="20"/>
        <v>0</v>
      </c>
      <c r="BB83" s="135">
        <f t="shared" si="20"/>
        <v>0</v>
      </c>
      <c r="BC83" s="135">
        <f t="shared" si="20"/>
        <v>0</v>
      </c>
      <c r="BD83" s="135">
        <f t="shared" si="20"/>
        <v>0</v>
      </c>
      <c r="BE83" s="135">
        <f t="shared" si="20"/>
        <v>0</v>
      </c>
      <c r="BF83" s="135">
        <f t="shared" si="20"/>
        <v>0</v>
      </c>
      <c r="BG83" s="135">
        <f t="shared" si="20"/>
        <v>0</v>
      </c>
    </row>
    <row r="84" spans="1:61" ht="11.4" customHeight="1" x14ac:dyDescent="0.25">
      <c r="A84" s="139"/>
      <c r="B84" s="139"/>
      <c r="C84" s="139"/>
      <c r="D84" s="139"/>
      <c r="E84" s="139"/>
      <c r="F84" s="32"/>
      <c r="G84" s="73"/>
      <c r="H84" s="158">
        <f>IF(ISERROR(VLOOKUP(I70&amp;G84,#REF!,6,FALSE)),0,VLOOKUP(I70&amp;G84,#REF!,6,FALSE))</f>
        <v>0</v>
      </c>
      <c r="J84" s="135">
        <f t="shared" si="20"/>
        <v>0</v>
      </c>
      <c r="K84" s="135">
        <f t="shared" si="20"/>
        <v>0</v>
      </c>
      <c r="L84" s="135">
        <f t="shared" si="20"/>
        <v>0</v>
      </c>
      <c r="M84" s="135">
        <f t="shared" si="20"/>
        <v>0</v>
      </c>
      <c r="N84" s="135">
        <f t="shared" si="20"/>
        <v>0</v>
      </c>
      <c r="O84" s="135">
        <f t="shared" ref="O84:BG88" si="21">O70*$H84</f>
        <v>0</v>
      </c>
      <c r="P84" s="135">
        <f t="shared" si="21"/>
        <v>0</v>
      </c>
      <c r="Q84" s="135">
        <f t="shared" si="21"/>
        <v>0</v>
      </c>
      <c r="R84" s="135">
        <f t="shared" si="21"/>
        <v>0</v>
      </c>
      <c r="S84" s="135">
        <f t="shared" si="21"/>
        <v>0</v>
      </c>
      <c r="T84" s="135">
        <f t="shared" si="21"/>
        <v>0</v>
      </c>
      <c r="U84" s="135">
        <f t="shared" si="21"/>
        <v>0</v>
      </c>
      <c r="V84" s="135">
        <f t="shared" si="21"/>
        <v>0</v>
      </c>
      <c r="W84" s="135">
        <f t="shared" si="21"/>
        <v>0</v>
      </c>
      <c r="X84" s="135">
        <f t="shared" si="21"/>
        <v>0</v>
      </c>
      <c r="Y84" s="135">
        <f t="shared" si="21"/>
        <v>0</v>
      </c>
      <c r="Z84" s="135">
        <f t="shared" si="21"/>
        <v>0</v>
      </c>
      <c r="AA84" s="135">
        <f t="shared" si="21"/>
        <v>0</v>
      </c>
      <c r="AB84" s="135">
        <f t="shared" si="21"/>
        <v>0</v>
      </c>
      <c r="AC84" s="135">
        <f t="shared" si="21"/>
        <v>0</v>
      </c>
      <c r="AD84" s="135">
        <f t="shared" si="21"/>
        <v>0</v>
      </c>
      <c r="AE84" s="135">
        <f t="shared" si="21"/>
        <v>0</v>
      </c>
      <c r="AF84" s="135">
        <f t="shared" si="21"/>
        <v>0</v>
      </c>
      <c r="AG84" s="135">
        <f t="shared" si="21"/>
        <v>0</v>
      </c>
      <c r="AH84" s="135">
        <f t="shared" si="21"/>
        <v>0</v>
      </c>
      <c r="AI84" s="135">
        <f t="shared" si="21"/>
        <v>0</v>
      </c>
      <c r="AJ84" s="135">
        <f t="shared" si="21"/>
        <v>0</v>
      </c>
      <c r="AK84" s="135">
        <f t="shared" si="21"/>
        <v>0</v>
      </c>
      <c r="AL84" s="135">
        <f t="shared" si="21"/>
        <v>0</v>
      </c>
      <c r="AM84" s="135">
        <f t="shared" si="21"/>
        <v>0</v>
      </c>
      <c r="AN84" s="135">
        <f t="shared" si="21"/>
        <v>0</v>
      </c>
      <c r="AO84" s="135">
        <f t="shared" si="21"/>
        <v>0</v>
      </c>
      <c r="AP84" s="135">
        <f t="shared" si="21"/>
        <v>0</v>
      </c>
      <c r="AQ84" s="135">
        <f t="shared" si="21"/>
        <v>0</v>
      </c>
      <c r="AR84" s="135">
        <f t="shared" si="21"/>
        <v>0</v>
      </c>
      <c r="AS84" s="135">
        <f t="shared" si="21"/>
        <v>0</v>
      </c>
      <c r="AT84" s="135">
        <f t="shared" si="21"/>
        <v>0</v>
      </c>
      <c r="AU84" s="135">
        <f t="shared" si="21"/>
        <v>0</v>
      </c>
      <c r="AV84" s="135">
        <f t="shared" si="21"/>
        <v>0</v>
      </c>
      <c r="AW84" s="135">
        <f t="shared" si="21"/>
        <v>0</v>
      </c>
      <c r="AX84" s="135">
        <f t="shared" si="21"/>
        <v>0</v>
      </c>
      <c r="AY84" s="135">
        <f t="shared" si="21"/>
        <v>0</v>
      </c>
      <c r="AZ84" s="135">
        <f t="shared" si="21"/>
        <v>0</v>
      </c>
      <c r="BA84" s="135">
        <f t="shared" si="21"/>
        <v>0</v>
      </c>
      <c r="BB84" s="135">
        <f t="shared" si="21"/>
        <v>0</v>
      </c>
      <c r="BC84" s="135">
        <f t="shared" si="21"/>
        <v>0</v>
      </c>
      <c r="BD84" s="135">
        <f t="shared" si="21"/>
        <v>0</v>
      </c>
      <c r="BE84" s="135">
        <f t="shared" si="21"/>
        <v>0</v>
      </c>
      <c r="BF84" s="135">
        <f t="shared" si="21"/>
        <v>0</v>
      </c>
      <c r="BG84" s="135">
        <f t="shared" si="21"/>
        <v>0</v>
      </c>
    </row>
    <row r="85" spans="1:61" ht="11.4" customHeight="1" x14ac:dyDescent="0.25">
      <c r="A85" s="139"/>
      <c r="B85" s="139"/>
      <c r="C85" s="139"/>
      <c r="D85" s="139"/>
      <c r="E85" s="139"/>
      <c r="F85" s="32"/>
      <c r="G85" s="73"/>
      <c r="H85" s="158">
        <f>IF(ISERROR(VLOOKUP(I71&amp;G85,#REF!,6,FALSE)),0,VLOOKUP(I71&amp;G85,#REF!,6,FALSE))</f>
        <v>0</v>
      </c>
      <c r="J85" s="135">
        <f t="shared" ref="J85:AO88" si="22">J71*$H85</f>
        <v>0</v>
      </c>
      <c r="K85" s="135">
        <f t="shared" si="22"/>
        <v>0</v>
      </c>
      <c r="L85" s="135">
        <f t="shared" si="22"/>
        <v>0</v>
      </c>
      <c r="M85" s="135">
        <f t="shared" si="22"/>
        <v>0</v>
      </c>
      <c r="N85" s="135">
        <f t="shared" si="22"/>
        <v>0</v>
      </c>
      <c r="O85" s="135">
        <f t="shared" si="22"/>
        <v>0</v>
      </c>
      <c r="P85" s="135">
        <f t="shared" si="22"/>
        <v>0</v>
      </c>
      <c r="Q85" s="135">
        <f t="shared" si="22"/>
        <v>0</v>
      </c>
      <c r="R85" s="135">
        <f t="shared" si="22"/>
        <v>0</v>
      </c>
      <c r="S85" s="135">
        <f t="shared" si="22"/>
        <v>0</v>
      </c>
      <c r="T85" s="135">
        <f t="shared" si="22"/>
        <v>0</v>
      </c>
      <c r="U85" s="135">
        <f t="shared" si="22"/>
        <v>0</v>
      </c>
      <c r="V85" s="135">
        <f t="shared" si="22"/>
        <v>0</v>
      </c>
      <c r="W85" s="135">
        <f t="shared" si="22"/>
        <v>0</v>
      </c>
      <c r="X85" s="135">
        <f t="shared" si="22"/>
        <v>0</v>
      </c>
      <c r="Y85" s="135">
        <f t="shared" si="22"/>
        <v>0</v>
      </c>
      <c r="Z85" s="135">
        <f t="shared" si="22"/>
        <v>0</v>
      </c>
      <c r="AA85" s="135">
        <f t="shared" si="22"/>
        <v>0</v>
      </c>
      <c r="AB85" s="135">
        <f t="shared" si="22"/>
        <v>0</v>
      </c>
      <c r="AC85" s="135">
        <f t="shared" si="22"/>
        <v>0</v>
      </c>
      <c r="AD85" s="135">
        <f t="shared" si="22"/>
        <v>0</v>
      </c>
      <c r="AE85" s="135">
        <f t="shared" si="22"/>
        <v>0</v>
      </c>
      <c r="AF85" s="135">
        <f t="shared" si="22"/>
        <v>0</v>
      </c>
      <c r="AG85" s="135">
        <f t="shared" si="22"/>
        <v>0</v>
      </c>
      <c r="AH85" s="135">
        <f t="shared" si="22"/>
        <v>0</v>
      </c>
      <c r="AI85" s="135">
        <f t="shared" si="22"/>
        <v>0</v>
      </c>
      <c r="AJ85" s="135">
        <f t="shared" si="22"/>
        <v>0</v>
      </c>
      <c r="AK85" s="135">
        <f t="shared" si="22"/>
        <v>0</v>
      </c>
      <c r="AL85" s="135">
        <f t="shared" si="22"/>
        <v>0</v>
      </c>
      <c r="AM85" s="135">
        <f t="shared" si="22"/>
        <v>0</v>
      </c>
      <c r="AN85" s="135">
        <f t="shared" si="22"/>
        <v>0</v>
      </c>
      <c r="AO85" s="135">
        <f t="shared" si="22"/>
        <v>0</v>
      </c>
      <c r="AP85" s="135">
        <f t="shared" si="21"/>
        <v>0</v>
      </c>
      <c r="AQ85" s="135">
        <f t="shared" si="21"/>
        <v>0</v>
      </c>
      <c r="AR85" s="135">
        <f t="shared" si="21"/>
        <v>0</v>
      </c>
      <c r="AS85" s="135">
        <f t="shared" si="21"/>
        <v>0</v>
      </c>
      <c r="AT85" s="135">
        <f t="shared" si="21"/>
        <v>0</v>
      </c>
      <c r="AU85" s="135">
        <f t="shared" si="21"/>
        <v>0</v>
      </c>
      <c r="AV85" s="135">
        <f t="shared" si="21"/>
        <v>0</v>
      </c>
      <c r="AW85" s="135">
        <f t="shared" si="21"/>
        <v>0</v>
      </c>
      <c r="AX85" s="135">
        <f t="shared" si="21"/>
        <v>0</v>
      </c>
      <c r="AY85" s="135">
        <f t="shared" si="21"/>
        <v>0</v>
      </c>
      <c r="AZ85" s="135">
        <f t="shared" si="21"/>
        <v>0</v>
      </c>
      <c r="BA85" s="135">
        <f t="shared" si="21"/>
        <v>0</v>
      </c>
      <c r="BB85" s="135">
        <f t="shared" si="21"/>
        <v>0</v>
      </c>
      <c r="BC85" s="135">
        <f t="shared" si="21"/>
        <v>0</v>
      </c>
      <c r="BD85" s="135">
        <f t="shared" si="21"/>
        <v>0</v>
      </c>
      <c r="BE85" s="135">
        <f t="shared" si="21"/>
        <v>0</v>
      </c>
      <c r="BF85" s="135">
        <f t="shared" si="21"/>
        <v>0</v>
      </c>
      <c r="BG85" s="135">
        <f t="shared" si="21"/>
        <v>0</v>
      </c>
    </row>
    <row r="86" spans="1:61" ht="11.4" customHeight="1" x14ac:dyDescent="0.25">
      <c r="A86" s="139"/>
      <c r="B86" s="139"/>
      <c r="C86" s="139"/>
      <c r="D86" s="139"/>
      <c r="E86" s="139"/>
      <c r="F86" s="32"/>
      <c r="G86" s="73"/>
      <c r="H86" s="158">
        <f>IF(ISERROR(VLOOKUP(I72&amp;G86,#REF!,6,FALSE)),0,VLOOKUP(I72&amp;G86,#REF!,6,FALSE))</f>
        <v>0</v>
      </c>
      <c r="J86" s="135">
        <f t="shared" si="22"/>
        <v>0</v>
      </c>
      <c r="K86" s="135">
        <f t="shared" si="22"/>
        <v>0</v>
      </c>
      <c r="L86" s="135">
        <f t="shared" si="22"/>
        <v>0</v>
      </c>
      <c r="M86" s="135">
        <f t="shared" si="22"/>
        <v>0</v>
      </c>
      <c r="N86" s="135">
        <f t="shared" si="22"/>
        <v>0</v>
      </c>
      <c r="O86" s="135">
        <f t="shared" si="22"/>
        <v>0</v>
      </c>
      <c r="P86" s="135">
        <f t="shared" si="22"/>
        <v>0</v>
      </c>
      <c r="Q86" s="135">
        <f t="shared" si="22"/>
        <v>0</v>
      </c>
      <c r="R86" s="135">
        <f t="shared" si="22"/>
        <v>0</v>
      </c>
      <c r="S86" s="135">
        <f t="shared" si="22"/>
        <v>0</v>
      </c>
      <c r="T86" s="135">
        <f t="shared" si="22"/>
        <v>0</v>
      </c>
      <c r="U86" s="135">
        <f t="shared" si="22"/>
        <v>0</v>
      </c>
      <c r="V86" s="135">
        <f t="shared" si="22"/>
        <v>0</v>
      </c>
      <c r="W86" s="135">
        <f t="shared" si="22"/>
        <v>0</v>
      </c>
      <c r="X86" s="135">
        <f t="shared" si="22"/>
        <v>0</v>
      </c>
      <c r="Y86" s="135">
        <f t="shared" si="22"/>
        <v>0</v>
      </c>
      <c r="Z86" s="135">
        <f t="shared" si="22"/>
        <v>0</v>
      </c>
      <c r="AA86" s="135">
        <f t="shared" si="22"/>
        <v>0</v>
      </c>
      <c r="AB86" s="135">
        <f t="shared" si="22"/>
        <v>0</v>
      </c>
      <c r="AC86" s="135">
        <f t="shared" si="22"/>
        <v>0</v>
      </c>
      <c r="AD86" s="135">
        <f t="shared" si="22"/>
        <v>0</v>
      </c>
      <c r="AE86" s="135">
        <f t="shared" si="22"/>
        <v>0</v>
      </c>
      <c r="AF86" s="135">
        <f t="shared" si="22"/>
        <v>0</v>
      </c>
      <c r="AG86" s="135">
        <f t="shared" si="22"/>
        <v>0</v>
      </c>
      <c r="AH86" s="135">
        <f t="shared" si="22"/>
        <v>0</v>
      </c>
      <c r="AI86" s="135">
        <f t="shared" si="22"/>
        <v>0</v>
      </c>
      <c r="AJ86" s="135">
        <f t="shared" si="22"/>
        <v>0</v>
      </c>
      <c r="AK86" s="135">
        <f t="shared" si="22"/>
        <v>0</v>
      </c>
      <c r="AL86" s="135">
        <f t="shared" si="22"/>
        <v>0</v>
      </c>
      <c r="AM86" s="135">
        <f t="shared" si="22"/>
        <v>0</v>
      </c>
      <c r="AN86" s="135">
        <f t="shared" si="22"/>
        <v>0</v>
      </c>
      <c r="AO86" s="135">
        <f t="shared" si="22"/>
        <v>0</v>
      </c>
      <c r="AP86" s="135">
        <f t="shared" si="21"/>
        <v>0</v>
      </c>
      <c r="AQ86" s="135">
        <f t="shared" si="21"/>
        <v>0</v>
      </c>
      <c r="AR86" s="135">
        <f t="shared" si="21"/>
        <v>0</v>
      </c>
      <c r="AS86" s="135">
        <f t="shared" si="21"/>
        <v>0</v>
      </c>
      <c r="AT86" s="135">
        <f t="shared" si="21"/>
        <v>0</v>
      </c>
      <c r="AU86" s="135">
        <f t="shared" si="21"/>
        <v>0</v>
      </c>
      <c r="AV86" s="135">
        <f t="shared" si="21"/>
        <v>0</v>
      </c>
      <c r="AW86" s="135">
        <f t="shared" si="21"/>
        <v>0</v>
      </c>
      <c r="AX86" s="135">
        <f t="shared" si="21"/>
        <v>0</v>
      </c>
      <c r="AY86" s="135">
        <f t="shared" si="21"/>
        <v>0</v>
      </c>
      <c r="AZ86" s="135">
        <f t="shared" si="21"/>
        <v>0</v>
      </c>
      <c r="BA86" s="135">
        <f t="shared" si="21"/>
        <v>0</v>
      </c>
      <c r="BB86" s="135">
        <f t="shared" si="21"/>
        <v>0</v>
      </c>
      <c r="BC86" s="135">
        <f t="shared" si="21"/>
        <v>0</v>
      </c>
      <c r="BD86" s="135">
        <f t="shared" si="21"/>
        <v>0</v>
      </c>
      <c r="BE86" s="135">
        <f t="shared" si="21"/>
        <v>0</v>
      </c>
      <c r="BF86" s="135">
        <f t="shared" si="21"/>
        <v>0</v>
      </c>
      <c r="BG86" s="135">
        <f t="shared" si="21"/>
        <v>0</v>
      </c>
    </row>
    <row r="87" spans="1:61" ht="11.4" customHeight="1" x14ac:dyDescent="0.25">
      <c r="A87" s="139"/>
      <c r="B87" s="139"/>
      <c r="C87" s="139"/>
      <c r="D87" s="139"/>
      <c r="E87" s="139"/>
      <c r="F87" s="32"/>
      <c r="G87" s="73"/>
      <c r="H87" s="158">
        <f>IF(ISERROR(VLOOKUP(I73&amp;G87,#REF!,6,FALSE)),0,VLOOKUP(I73&amp;G87,#REF!,6,FALSE))</f>
        <v>0</v>
      </c>
      <c r="J87" s="135">
        <f t="shared" si="22"/>
        <v>0</v>
      </c>
      <c r="K87" s="135">
        <f t="shared" si="22"/>
        <v>0</v>
      </c>
      <c r="L87" s="135">
        <f t="shared" si="22"/>
        <v>0</v>
      </c>
      <c r="M87" s="135">
        <f t="shared" si="22"/>
        <v>0</v>
      </c>
      <c r="N87" s="135">
        <f t="shared" si="22"/>
        <v>0</v>
      </c>
      <c r="O87" s="135">
        <f t="shared" si="22"/>
        <v>0</v>
      </c>
      <c r="P87" s="135">
        <f t="shared" si="22"/>
        <v>0</v>
      </c>
      <c r="Q87" s="135">
        <f t="shared" si="22"/>
        <v>0</v>
      </c>
      <c r="R87" s="135">
        <f t="shared" si="22"/>
        <v>0</v>
      </c>
      <c r="S87" s="135">
        <f t="shared" si="22"/>
        <v>0</v>
      </c>
      <c r="T87" s="135">
        <f t="shared" si="22"/>
        <v>0</v>
      </c>
      <c r="U87" s="135">
        <f t="shared" si="22"/>
        <v>0</v>
      </c>
      <c r="V87" s="135">
        <f t="shared" si="22"/>
        <v>0</v>
      </c>
      <c r="W87" s="135">
        <f t="shared" si="22"/>
        <v>0</v>
      </c>
      <c r="X87" s="135">
        <f t="shared" si="22"/>
        <v>0</v>
      </c>
      <c r="Y87" s="135">
        <f t="shared" si="22"/>
        <v>0</v>
      </c>
      <c r="Z87" s="135">
        <f t="shared" si="22"/>
        <v>0</v>
      </c>
      <c r="AA87" s="135">
        <f t="shared" si="22"/>
        <v>0</v>
      </c>
      <c r="AB87" s="135">
        <f t="shared" si="22"/>
        <v>0</v>
      </c>
      <c r="AC87" s="135">
        <f t="shared" si="22"/>
        <v>0</v>
      </c>
      <c r="AD87" s="135">
        <f t="shared" si="22"/>
        <v>0</v>
      </c>
      <c r="AE87" s="135">
        <f t="shared" si="22"/>
        <v>0</v>
      </c>
      <c r="AF87" s="135">
        <f t="shared" si="22"/>
        <v>0</v>
      </c>
      <c r="AG87" s="135">
        <f t="shared" si="22"/>
        <v>0</v>
      </c>
      <c r="AH87" s="135">
        <f t="shared" si="22"/>
        <v>0</v>
      </c>
      <c r="AI87" s="135">
        <f t="shared" si="22"/>
        <v>0</v>
      </c>
      <c r="AJ87" s="135">
        <f t="shared" si="22"/>
        <v>0</v>
      </c>
      <c r="AK87" s="135">
        <f t="shared" si="22"/>
        <v>0</v>
      </c>
      <c r="AL87" s="135">
        <f t="shared" si="22"/>
        <v>0</v>
      </c>
      <c r="AM87" s="135">
        <f t="shared" si="22"/>
        <v>0</v>
      </c>
      <c r="AN87" s="135">
        <f t="shared" si="22"/>
        <v>0</v>
      </c>
      <c r="AO87" s="135">
        <f t="shared" si="22"/>
        <v>0</v>
      </c>
      <c r="AP87" s="135">
        <f t="shared" si="21"/>
        <v>0</v>
      </c>
      <c r="AQ87" s="135">
        <f t="shared" si="21"/>
        <v>0</v>
      </c>
      <c r="AR87" s="135">
        <f t="shared" si="21"/>
        <v>0</v>
      </c>
      <c r="AS87" s="135">
        <f t="shared" si="21"/>
        <v>0</v>
      </c>
      <c r="AT87" s="135">
        <f t="shared" si="21"/>
        <v>0</v>
      </c>
      <c r="AU87" s="135">
        <f t="shared" si="21"/>
        <v>0</v>
      </c>
      <c r="AV87" s="135">
        <f t="shared" si="21"/>
        <v>0</v>
      </c>
      <c r="AW87" s="135">
        <f t="shared" si="21"/>
        <v>0</v>
      </c>
      <c r="AX87" s="135">
        <f t="shared" si="21"/>
        <v>0</v>
      </c>
      <c r="AY87" s="135">
        <f t="shared" si="21"/>
        <v>0</v>
      </c>
      <c r="AZ87" s="135">
        <f t="shared" si="21"/>
        <v>0</v>
      </c>
      <c r="BA87" s="135">
        <f t="shared" si="21"/>
        <v>0</v>
      </c>
      <c r="BB87" s="135">
        <f t="shared" si="21"/>
        <v>0</v>
      </c>
      <c r="BC87" s="135">
        <f t="shared" si="21"/>
        <v>0</v>
      </c>
      <c r="BD87" s="135">
        <f t="shared" si="21"/>
        <v>0</v>
      </c>
      <c r="BE87" s="135">
        <f t="shared" si="21"/>
        <v>0</v>
      </c>
      <c r="BF87" s="135">
        <f t="shared" si="21"/>
        <v>0</v>
      </c>
      <c r="BG87" s="135">
        <f t="shared" si="21"/>
        <v>0</v>
      </c>
    </row>
    <row r="88" spans="1:61" ht="11.4" customHeight="1" x14ac:dyDescent="0.25">
      <c r="A88" s="139"/>
      <c r="B88" s="139"/>
      <c r="C88" s="139"/>
      <c r="D88" s="139"/>
      <c r="E88" s="139"/>
      <c r="F88" s="32"/>
      <c r="G88" s="73"/>
      <c r="H88" s="158">
        <f>IF(ISERROR(VLOOKUP(I74&amp;G88,#REF!,6,FALSE)),0,VLOOKUP(I74&amp;G88,#REF!,6,FALSE))</f>
        <v>0</v>
      </c>
      <c r="J88" s="135">
        <f t="shared" si="22"/>
        <v>0</v>
      </c>
      <c r="K88" s="135">
        <f t="shared" si="22"/>
        <v>0</v>
      </c>
      <c r="L88" s="135">
        <f t="shared" si="22"/>
        <v>0</v>
      </c>
      <c r="M88" s="135">
        <f t="shared" si="22"/>
        <v>0</v>
      </c>
      <c r="N88" s="135">
        <f t="shared" si="22"/>
        <v>0</v>
      </c>
      <c r="O88" s="135">
        <f t="shared" si="22"/>
        <v>0</v>
      </c>
      <c r="P88" s="135">
        <f t="shared" si="22"/>
        <v>0</v>
      </c>
      <c r="Q88" s="135">
        <f t="shared" si="22"/>
        <v>0</v>
      </c>
      <c r="R88" s="135">
        <f t="shared" si="22"/>
        <v>0</v>
      </c>
      <c r="S88" s="135">
        <f t="shared" si="22"/>
        <v>0</v>
      </c>
      <c r="T88" s="135">
        <f t="shared" si="22"/>
        <v>0</v>
      </c>
      <c r="U88" s="135">
        <f t="shared" si="22"/>
        <v>0</v>
      </c>
      <c r="V88" s="135">
        <f t="shared" si="22"/>
        <v>0</v>
      </c>
      <c r="W88" s="135">
        <f t="shared" si="22"/>
        <v>0</v>
      </c>
      <c r="X88" s="135">
        <f t="shared" si="22"/>
        <v>0</v>
      </c>
      <c r="Y88" s="135">
        <f t="shared" si="22"/>
        <v>0</v>
      </c>
      <c r="Z88" s="135">
        <f t="shared" si="22"/>
        <v>0</v>
      </c>
      <c r="AA88" s="135">
        <f t="shared" si="22"/>
        <v>0</v>
      </c>
      <c r="AB88" s="135">
        <f t="shared" si="22"/>
        <v>0</v>
      </c>
      <c r="AC88" s="135">
        <f t="shared" si="22"/>
        <v>0</v>
      </c>
      <c r="AD88" s="135">
        <f t="shared" si="22"/>
        <v>0</v>
      </c>
      <c r="AE88" s="135">
        <f t="shared" si="22"/>
        <v>0</v>
      </c>
      <c r="AF88" s="135">
        <f t="shared" si="22"/>
        <v>0</v>
      </c>
      <c r="AG88" s="135">
        <f t="shared" si="22"/>
        <v>0</v>
      </c>
      <c r="AH88" s="135">
        <f t="shared" si="22"/>
        <v>0</v>
      </c>
      <c r="AI88" s="135">
        <f t="shared" si="22"/>
        <v>0</v>
      </c>
      <c r="AJ88" s="135">
        <f t="shared" si="22"/>
        <v>0</v>
      </c>
      <c r="AK88" s="135">
        <f t="shared" si="22"/>
        <v>0</v>
      </c>
      <c r="AL88" s="135">
        <f t="shared" si="22"/>
        <v>0</v>
      </c>
      <c r="AM88" s="135">
        <f t="shared" si="22"/>
        <v>0</v>
      </c>
      <c r="AN88" s="135">
        <f t="shared" si="22"/>
        <v>0</v>
      </c>
      <c r="AO88" s="135">
        <f t="shared" si="22"/>
        <v>0</v>
      </c>
      <c r="AP88" s="135">
        <f t="shared" si="21"/>
        <v>0</v>
      </c>
      <c r="AQ88" s="135">
        <f t="shared" si="21"/>
        <v>0</v>
      </c>
      <c r="AR88" s="135">
        <f t="shared" si="21"/>
        <v>0</v>
      </c>
      <c r="AS88" s="135">
        <f t="shared" si="21"/>
        <v>0</v>
      </c>
      <c r="AT88" s="135">
        <f t="shared" si="21"/>
        <v>0</v>
      </c>
      <c r="AU88" s="135">
        <f t="shared" si="21"/>
        <v>0</v>
      </c>
      <c r="AV88" s="135">
        <f t="shared" si="21"/>
        <v>0</v>
      </c>
      <c r="AW88" s="135">
        <f t="shared" si="21"/>
        <v>0</v>
      </c>
      <c r="AX88" s="135">
        <f t="shared" si="21"/>
        <v>0</v>
      </c>
      <c r="AY88" s="135">
        <f t="shared" si="21"/>
        <v>0</v>
      </c>
      <c r="AZ88" s="135">
        <f t="shared" si="21"/>
        <v>0</v>
      </c>
      <c r="BA88" s="135">
        <f t="shared" si="21"/>
        <v>0</v>
      </c>
      <c r="BB88" s="135">
        <f t="shared" si="21"/>
        <v>0</v>
      </c>
      <c r="BC88" s="135">
        <f t="shared" si="21"/>
        <v>0</v>
      </c>
      <c r="BD88" s="135">
        <f t="shared" si="21"/>
        <v>0</v>
      </c>
      <c r="BE88" s="135">
        <f t="shared" si="21"/>
        <v>0</v>
      </c>
      <c r="BF88" s="135">
        <f t="shared" si="21"/>
        <v>0</v>
      </c>
      <c r="BG88" s="135">
        <f t="shared" si="21"/>
        <v>0</v>
      </c>
    </row>
    <row r="89" spans="1:61" s="22" customFormat="1" ht="11.4" customHeight="1" x14ac:dyDescent="0.25">
      <c r="A89" s="139"/>
      <c r="B89" s="139"/>
      <c r="C89" s="139"/>
      <c r="D89" s="139"/>
      <c r="E89" s="139"/>
      <c r="F89" s="148" t="s">
        <v>97</v>
      </c>
      <c r="G89" s="25"/>
      <c r="H89" s="25"/>
      <c r="I89" s="25"/>
      <c r="J89" s="50">
        <v>0</v>
      </c>
      <c r="K89" s="50">
        <v>0</v>
      </c>
      <c r="L89" s="50">
        <v>1.0064600000000006</v>
      </c>
      <c r="M89" s="50">
        <v>2.0129200000000012</v>
      </c>
      <c r="N89" s="50">
        <v>3.0100699999999883</v>
      </c>
      <c r="O89" s="50">
        <v>4.0181600000000195</v>
      </c>
      <c r="P89" s="50">
        <v>5.0249899999999386</v>
      </c>
      <c r="Q89" s="50">
        <v>5.0249899999999386</v>
      </c>
      <c r="R89" s="50">
        <v>5.0249899999999386</v>
      </c>
      <c r="S89" s="50">
        <v>5.0249899999999386</v>
      </c>
      <c r="T89" s="50">
        <v>5.0249899999999386</v>
      </c>
      <c r="U89" s="50">
        <v>5.0249899999999386</v>
      </c>
      <c r="V89" s="50">
        <v>5.0249899999999386</v>
      </c>
      <c r="W89" s="50">
        <v>5.0249899999999386</v>
      </c>
      <c r="X89" s="50">
        <v>5.0249899999999386</v>
      </c>
      <c r="Y89" s="50">
        <v>5.0249899999999386</v>
      </c>
      <c r="Z89" s="50">
        <v>5.0249899999999386</v>
      </c>
      <c r="AA89" s="50">
        <v>5.0249899999999386</v>
      </c>
      <c r="AB89" s="50">
        <v>5.0249899999999386</v>
      </c>
      <c r="AC89" s="50">
        <v>5.0249899999999386</v>
      </c>
      <c r="AD89" s="50">
        <v>5.0249899999999386</v>
      </c>
      <c r="AE89" s="50">
        <f t="shared" ref="AE89:BG89" si="23">SUM(AE79:AE88)</f>
        <v>0</v>
      </c>
      <c r="AF89" s="50">
        <f t="shared" si="23"/>
        <v>0</v>
      </c>
      <c r="AG89" s="50">
        <f t="shared" si="23"/>
        <v>0</v>
      </c>
      <c r="AH89" s="50">
        <f t="shared" si="23"/>
        <v>0</v>
      </c>
      <c r="AI89" s="50">
        <f t="shared" si="23"/>
        <v>0</v>
      </c>
      <c r="AJ89" s="50">
        <f t="shared" si="23"/>
        <v>0</v>
      </c>
      <c r="AK89" s="50">
        <f t="shared" si="23"/>
        <v>0</v>
      </c>
      <c r="AL89" s="50">
        <f t="shared" si="23"/>
        <v>0</v>
      </c>
      <c r="AM89" s="50">
        <f t="shared" si="23"/>
        <v>0</v>
      </c>
      <c r="AN89" s="50">
        <f t="shared" si="23"/>
        <v>0</v>
      </c>
      <c r="AO89" s="50">
        <f t="shared" si="23"/>
        <v>0</v>
      </c>
      <c r="AP89" s="50">
        <f t="shared" si="23"/>
        <v>0</v>
      </c>
      <c r="AQ89" s="50">
        <f t="shared" si="23"/>
        <v>0</v>
      </c>
      <c r="AR89" s="50">
        <f t="shared" si="23"/>
        <v>0</v>
      </c>
      <c r="AS89" s="50">
        <f t="shared" si="23"/>
        <v>0</v>
      </c>
      <c r="AT89" s="50">
        <f t="shared" si="23"/>
        <v>0</v>
      </c>
      <c r="AU89" s="50">
        <f t="shared" si="23"/>
        <v>0</v>
      </c>
      <c r="AV89" s="50">
        <f t="shared" si="23"/>
        <v>0</v>
      </c>
      <c r="AW89" s="50">
        <f t="shared" si="23"/>
        <v>0</v>
      </c>
      <c r="AX89" s="50">
        <f t="shared" si="23"/>
        <v>0</v>
      </c>
      <c r="AY89" s="50">
        <f t="shared" si="23"/>
        <v>0</v>
      </c>
      <c r="AZ89" s="50">
        <f t="shared" si="23"/>
        <v>0</v>
      </c>
      <c r="BA89" s="50">
        <f t="shared" si="23"/>
        <v>0</v>
      </c>
      <c r="BB89" s="50">
        <f t="shared" si="23"/>
        <v>0</v>
      </c>
      <c r="BC89" s="50">
        <f t="shared" si="23"/>
        <v>0</v>
      </c>
      <c r="BD89" s="50">
        <f t="shared" si="23"/>
        <v>0</v>
      </c>
      <c r="BE89" s="50">
        <f t="shared" si="23"/>
        <v>0</v>
      </c>
      <c r="BF89" s="50">
        <f t="shared" si="23"/>
        <v>0</v>
      </c>
      <c r="BG89" s="50">
        <f t="shared" si="23"/>
        <v>0</v>
      </c>
      <c r="BI89" s="128"/>
    </row>
    <row r="90" spans="1:61" s="22" customFormat="1" ht="11.4" customHeight="1" x14ac:dyDescent="0.25"/>
    <row r="91" spans="1:61" s="129" customFormat="1" ht="11.4" customHeight="1" x14ac:dyDescent="0.25">
      <c r="B91" s="147" t="s">
        <v>98</v>
      </c>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row>
    <row r="92" spans="1:61" ht="11.4" customHeight="1" x14ac:dyDescent="0.25">
      <c r="B92" s="25" t="s">
        <v>88</v>
      </c>
    </row>
    <row r="93" spans="1:61" s="25" customFormat="1" ht="11.4" customHeight="1" x14ac:dyDescent="0.25">
      <c r="C93" s="11"/>
      <c r="D93" s="153"/>
      <c r="F93" s="148" t="s">
        <v>89</v>
      </c>
      <c r="G93" s="202" t="s">
        <v>90</v>
      </c>
      <c r="H93" s="202"/>
      <c r="I93" s="148" t="s">
        <v>99</v>
      </c>
    </row>
    <row r="94" spans="1:61" s="25" customFormat="1" ht="11.4" customHeight="1" x14ac:dyDescent="0.25">
      <c r="B94" s="22"/>
      <c r="C94" s="22"/>
      <c r="F94" s="31" t="str">
        <f>F65</f>
        <v>SWER</v>
      </c>
      <c r="G94" s="199" t="s">
        <v>107</v>
      </c>
      <c r="H94" s="199"/>
      <c r="I94" s="149"/>
      <c r="J94" s="109">
        <v>0</v>
      </c>
      <c r="K94" s="109">
        <v>0</v>
      </c>
      <c r="L94" s="109">
        <v>11.216750391853695</v>
      </c>
      <c r="M94" s="109">
        <v>14.189963136832407</v>
      </c>
      <c r="N94" s="109">
        <v>17.642712185800313</v>
      </c>
      <c r="O94" s="109">
        <v>22.281921496268918</v>
      </c>
      <c r="P94" s="109">
        <v>27.611554508845401</v>
      </c>
      <c r="Q94" s="109">
        <v>34.270018268262248</v>
      </c>
      <c r="R94" s="109">
        <v>42.68212862792295</v>
      </c>
      <c r="S94" s="109">
        <v>52.497178127414131</v>
      </c>
      <c r="T94" s="109">
        <v>64.252572862193091</v>
      </c>
      <c r="U94" s="109">
        <v>64.252572862193091</v>
      </c>
      <c r="V94" s="109">
        <v>64.252572862193091</v>
      </c>
      <c r="W94" s="109">
        <v>64.252572862193091</v>
      </c>
      <c r="X94" s="109">
        <v>64.252572862193091</v>
      </c>
      <c r="Y94" s="109">
        <v>64.252572862193091</v>
      </c>
      <c r="Z94" s="109">
        <v>64.252572862193091</v>
      </c>
      <c r="AA94" s="109">
        <v>64.252572862193091</v>
      </c>
      <c r="AB94" s="109">
        <v>64.252572862193091</v>
      </c>
      <c r="AC94" s="109">
        <v>64.252572862193091</v>
      </c>
      <c r="AD94" s="109">
        <v>64.252572862193091</v>
      </c>
      <c r="AE94" s="109"/>
      <c r="AF94" s="109"/>
      <c r="AG94" s="110"/>
      <c r="AH94" s="110"/>
      <c r="AI94" s="110"/>
      <c r="AJ94" s="110"/>
      <c r="AK94" s="110"/>
      <c r="AL94" s="110"/>
      <c r="AM94" s="110"/>
      <c r="AN94" s="110"/>
      <c r="AO94" s="110"/>
      <c r="AP94" s="110"/>
      <c r="AQ94" s="110"/>
      <c r="AR94" s="110"/>
      <c r="AS94" s="110"/>
      <c r="AT94" s="110"/>
      <c r="AU94" s="110"/>
      <c r="AV94" s="110"/>
      <c r="AW94" s="110"/>
      <c r="AX94" s="110"/>
      <c r="AY94" s="110"/>
      <c r="AZ94" s="110"/>
      <c r="BA94" s="110"/>
      <c r="BB94" s="110"/>
      <c r="BC94" s="110"/>
      <c r="BD94" s="110"/>
      <c r="BE94" s="110"/>
      <c r="BF94" s="110"/>
      <c r="BG94" s="110"/>
    </row>
    <row r="95" spans="1:61" s="25" customFormat="1" ht="11.4" customHeight="1" x14ac:dyDescent="0.25">
      <c r="B95" s="22"/>
      <c r="C95" s="22"/>
      <c r="F95" s="31" t="str">
        <f>F66</f>
        <v>DSS</v>
      </c>
      <c r="G95" s="199" t="str">
        <f>G94</f>
        <v>Expected Unserved Energy at Risk</v>
      </c>
      <c r="H95" s="199"/>
      <c r="I95" s="149"/>
      <c r="J95" s="109">
        <v>0</v>
      </c>
      <c r="K95" s="109">
        <v>0</v>
      </c>
      <c r="L95" s="109">
        <v>0</v>
      </c>
      <c r="M95" s="109">
        <v>0</v>
      </c>
      <c r="N95" s="109">
        <v>27.033928171765282</v>
      </c>
      <c r="O95" s="109">
        <v>41.599361214103183</v>
      </c>
      <c r="P95" s="109">
        <v>58.515963631670708</v>
      </c>
      <c r="Q95" s="109">
        <v>82.842433142831112</v>
      </c>
      <c r="R95" s="109">
        <v>118.48212379342196</v>
      </c>
      <c r="S95" s="109">
        <v>169.65483687275758</v>
      </c>
      <c r="T95" s="109">
        <v>247.91111165018626</v>
      </c>
      <c r="U95" s="109">
        <v>247.91111165018626</v>
      </c>
      <c r="V95" s="109">
        <v>247.91111165018626</v>
      </c>
      <c r="W95" s="109">
        <v>247.91111165018626</v>
      </c>
      <c r="X95" s="109">
        <v>247.91111165018626</v>
      </c>
      <c r="Y95" s="109">
        <v>247.91111165018626</v>
      </c>
      <c r="Z95" s="109">
        <v>247.91111165018626</v>
      </c>
      <c r="AA95" s="109">
        <v>247.91111165018626</v>
      </c>
      <c r="AB95" s="109">
        <v>247.91111165018626</v>
      </c>
      <c r="AC95" s="109">
        <v>247.91111165018626</v>
      </c>
      <c r="AD95" s="109">
        <v>247.91111165018626</v>
      </c>
      <c r="AE95" s="109"/>
      <c r="AF95" s="109"/>
      <c r="AG95" s="110"/>
      <c r="AH95" s="110"/>
      <c r="AI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110"/>
      <c r="BG95" s="110"/>
    </row>
    <row r="96" spans="1:61" s="25" customFormat="1" ht="11.4" customHeight="1" x14ac:dyDescent="0.25">
      <c r="B96" s="22"/>
      <c r="C96" s="11"/>
      <c r="F96" s="31"/>
      <c r="G96" s="199"/>
      <c r="H96" s="199"/>
      <c r="I96" s="149"/>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10"/>
      <c r="BF96" s="110"/>
      <c r="BG96" s="110"/>
    </row>
    <row r="97" spans="2:61" s="25" customFormat="1" ht="11.4" customHeight="1" x14ac:dyDescent="0.25">
      <c r="B97" s="22"/>
      <c r="C97" s="11"/>
      <c r="F97" s="31"/>
      <c r="G97" s="199"/>
      <c r="H97" s="199"/>
      <c r="I97" s="149"/>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c r="BF97" s="110"/>
      <c r="BG97" s="110"/>
    </row>
    <row r="98" spans="2:61" s="25" customFormat="1" ht="11.4" customHeight="1" x14ac:dyDescent="0.25">
      <c r="B98" s="22"/>
      <c r="C98" s="11"/>
      <c r="F98" s="31"/>
      <c r="G98" s="199"/>
      <c r="H98" s="199"/>
      <c r="I98" s="149"/>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0"/>
    </row>
    <row r="99" spans="2:61" s="25" customFormat="1" ht="11.4" customHeight="1" x14ac:dyDescent="0.25">
      <c r="B99" s="22"/>
      <c r="C99" s="11"/>
      <c r="F99" s="31"/>
      <c r="G99" s="199"/>
      <c r="H99" s="199"/>
      <c r="I99" s="149"/>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c r="BF99" s="110"/>
      <c r="BG99" s="110"/>
    </row>
    <row r="100" spans="2:61" s="25" customFormat="1" ht="11.4" customHeight="1" x14ac:dyDescent="0.25">
      <c r="B100" s="22"/>
      <c r="C100" s="11"/>
      <c r="F100" s="31"/>
      <c r="G100" s="199"/>
      <c r="H100" s="199"/>
      <c r="I100" s="149"/>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row>
    <row r="101" spans="2:61" s="25" customFormat="1" ht="11.4" customHeight="1" x14ac:dyDescent="0.25">
      <c r="B101" s="22"/>
      <c r="C101" s="11"/>
      <c r="F101" s="31"/>
      <c r="G101" s="199"/>
      <c r="H101" s="199"/>
      <c r="I101" s="149"/>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row>
    <row r="102" spans="2:61" s="25" customFormat="1" ht="11.4" customHeight="1" x14ac:dyDescent="0.25">
      <c r="B102" s="22"/>
      <c r="C102" s="11"/>
      <c r="F102" s="31"/>
      <c r="G102" s="199"/>
      <c r="H102" s="199"/>
      <c r="I102" s="149"/>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row>
    <row r="103" spans="2:61" s="25" customFormat="1" ht="11.4" customHeight="1" x14ac:dyDescent="0.25">
      <c r="B103" s="22"/>
      <c r="C103" s="11"/>
      <c r="F103" s="31"/>
      <c r="G103" s="199"/>
      <c r="H103" s="199"/>
      <c r="I103" s="149"/>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row>
    <row r="104" spans="2:61" s="25" customFormat="1" ht="11.4" customHeight="1" x14ac:dyDescent="0.25">
      <c r="B104" s="22"/>
      <c r="C104" s="22"/>
      <c r="F104" s="31"/>
      <c r="G104" s="199"/>
      <c r="H104" s="199"/>
      <c r="I104" s="149"/>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row>
    <row r="105" spans="2:61" s="25" customFormat="1" ht="11.4" customHeight="1" x14ac:dyDescent="0.25">
      <c r="B105" s="22"/>
      <c r="C105" s="22"/>
      <c r="F105" s="31"/>
      <c r="G105" s="199"/>
      <c r="H105" s="199"/>
      <c r="I105" s="149"/>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0"/>
      <c r="AZ105" s="110"/>
      <c r="BA105" s="110"/>
      <c r="BB105" s="110"/>
      <c r="BC105" s="110"/>
      <c r="BD105" s="110"/>
      <c r="BE105" s="110"/>
      <c r="BF105" s="110"/>
      <c r="BG105" s="110"/>
    </row>
    <row r="106" spans="2:61" s="25" customFormat="1" ht="11.4" customHeight="1" x14ac:dyDescent="0.25">
      <c r="C106" s="139"/>
      <c r="F106" s="148" t="s">
        <v>83</v>
      </c>
      <c r="G106" s="112"/>
      <c r="H106" s="112"/>
      <c r="I106" s="112"/>
      <c r="J106" s="163">
        <f>SUM(J94:J105)</f>
        <v>0</v>
      </c>
      <c r="K106" s="163">
        <f t="shared" ref="K106:BG106" si="24">SUM(K94:K105)</f>
        <v>0</v>
      </c>
      <c r="L106" s="163">
        <f t="shared" si="24"/>
        <v>11.216750391853695</v>
      </c>
      <c r="M106" s="50">
        <f t="shared" si="24"/>
        <v>14.189963136832407</v>
      </c>
      <c r="N106" s="50">
        <f t="shared" si="24"/>
        <v>44.676640357565596</v>
      </c>
      <c r="O106" s="50">
        <f t="shared" si="24"/>
        <v>63.881282710372105</v>
      </c>
      <c r="P106" s="50">
        <f t="shared" si="24"/>
        <v>86.127518140516116</v>
      </c>
      <c r="Q106" s="50">
        <f t="shared" si="24"/>
        <v>117.11245141109336</v>
      </c>
      <c r="R106" s="163">
        <f t="shared" si="24"/>
        <v>161.16425242134491</v>
      </c>
      <c r="S106" s="163">
        <f t="shared" si="24"/>
        <v>222.15201500017173</v>
      </c>
      <c r="T106" s="163">
        <f t="shared" si="24"/>
        <v>312.16368451237935</v>
      </c>
      <c r="U106" s="163">
        <f t="shared" si="24"/>
        <v>312.16368451237935</v>
      </c>
      <c r="V106" s="163">
        <f t="shared" si="24"/>
        <v>312.16368451237935</v>
      </c>
      <c r="W106" s="163">
        <f t="shared" si="24"/>
        <v>312.16368451237935</v>
      </c>
      <c r="X106" s="163">
        <f t="shared" si="24"/>
        <v>312.16368451237935</v>
      </c>
      <c r="Y106" s="163">
        <f t="shared" si="24"/>
        <v>312.16368451237935</v>
      </c>
      <c r="Z106" s="163">
        <f t="shared" si="24"/>
        <v>312.16368451237935</v>
      </c>
      <c r="AA106" s="163">
        <f t="shared" si="24"/>
        <v>312.16368451237935</v>
      </c>
      <c r="AB106" s="163">
        <f t="shared" si="24"/>
        <v>312.16368451237935</v>
      </c>
      <c r="AC106" s="163">
        <f t="shared" si="24"/>
        <v>312.16368451237935</v>
      </c>
      <c r="AD106" s="163">
        <f t="shared" si="24"/>
        <v>312.16368451237935</v>
      </c>
      <c r="AE106" s="163">
        <f t="shared" si="24"/>
        <v>0</v>
      </c>
      <c r="AF106" s="163">
        <f t="shared" si="24"/>
        <v>0</v>
      </c>
      <c r="AG106" s="163">
        <f t="shared" si="24"/>
        <v>0</v>
      </c>
      <c r="AH106" s="163">
        <f t="shared" si="24"/>
        <v>0</v>
      </c>
      <c r="AI106" s="163">
        <f t="shared" si="24"/>
        <v>0</v>
      </c>
      <c r="AJ106" s="163">
        <f t="shared" si="24"/>
        <v>0</v>
      </c>
      <c r="AK106" s="163">
        <f t="shared" si="24"/>
        <v>0</v>
      </c>
      <c r="AL106" s="163">
        <f t="shared" si="24"/>
        <v>0</v>
      </c>
      <c r="AM106" s="163">
        <f t="shared" si="24"/>
        <v>0</v>
      </c>
      <c r="AN106" s="163">
        <f t="shared" si="24"/>
        <v>0</v>
      </c>
      <c r="AO106" s="163">
        <f t="shared" si="24"/>
        <v>0</v>
      </c>
      <c r="AP106" s="163">
        <f t="shared" si="24"/>
        <v>0</v>
      </c>
      <c r="AQ106" s="163">
        <f t="shared" si="24"/>
        <v>0</v>
      </c>
      <c r="AR106" s="163">
        <f t="shared" si="24"/>
        <v>0</v>
      </c>
      <c r="AS106" s="163">
        <f t="shared" si="24"/>
        <v>0</v>
      </c>
      <c r="AT106" s="163">
        <f t="shared" si="24"/>
        <v>0</v>
      </c>
      <c r="AU106" s="163">
        <f t="shared" si="24"/>
        <v>0</v>
      </c>
      <c r="AV106" s="163">
        <f t="shared" si="24"/>
        <v>0</v>
      </c>
      <c r="AW106" s="163">
        <f t="shared" si="24"/>
        <v>0</v>
      </c>
      <c r="AX106" s="163">
        <f t="shared" si="24"/>
        <v>0</v>
      </c>
      <c r="AY106" s="163">
        <f t="shared" si="24"/>
        <v>0</v>
      </c>
      <c r="AZ106" s="163">
        <f t="shared" si="24"/>
        <v>0</v>
      </c>
      <c r="BA106" s="163">
        <f t="shared" si="24"/>
        <v>0</v>
      </c>
      <c r="BB106" s="163">
        <f t="shared" si="24"/>
        <v>0</v>
      </c>
      <c r="BC106" s="163">
        <f t="shared" si="24"/>
        <v>0</v>
      </c>
      <c r="BD106" s="163">
        <f t="shared" si="24"/>
        <v>0</v>
      </c>
      <c r="BE106" s="163">
        <f t="shared" si="24"/>
        <v>0</v>
      </c>
      <c r="BF106" s="163">
        <f t="shared" si="24"/>
        <v>0</v>
      </c>
      <c r="BG106" s="163">
        <f t="shared" si="24"/>
        <v>0</v>
      </c>
      <c r="BI106" s="50"/>
    </row>
    <row r="107" spans="2:61" ht="11.4" customHeight="1" x14ac:dyDescent="0.25">
      <c r="C107" s="22"/>
      <c r="D107" s="22"/>
      <c r="E107" s="22"/>
      <c r="F107" s="22"/>
      <c r="G107" s="22"/>
      <c r="H107" s="22"/>
      <c r="I107" s="22"/>
      <c r="J107" s="22"/>
    </row>
    <row r="108" spans="2:61" ht="11.4" customHeight="1" x14ac:dyDescent="0.25">
      <c r="B108" s="25" t="s">
        <v>93</v>
      </c>
      <c r="C108" s="22"/>
      <c r="D108" s="22"/>
      <c r="E108" s="22"/>
      <c r="F108" s="22"/>
      <c r="G108" s="22"/>
      <c r="H108" s="22"/>
      <c r="I108" s="22"/>
      <c r="J108" s="22"/>
    </row>
    <row r="109" spans="2:61" s="25" customFormat="1" ht="23.15" customHeight="1" x14ac:dyDescent="0.25">
      <c r="D109" s="153"/>
      <c r="F109" s="148" t="s">
        <v>89</v>
      </c>
      <c r="G109" s="155" t="s">
        <v>99</v>
      </c>
      <c r="H109" s="156" t="s">
        <v>95</v>
      </c>
    </row>
    <row r="110" spans="2:61" s="25" customFormat="1" ht="11.4" customHeight="1" x14ac:dyDescent="0.25">
      <c r="F110" s="32" t="str">
        <f>F94</f>
        <v>SWER</v>
      </c>
      <c r="G110" s="73">
        <v>45473</v>
      </c>
      <c r="H110" s="158">
        <v>1</v>
      </c>
      <c r="J110" s="135">
        <f t="shared" ref="J110:BG115" si="25">J94*$H110</f>
        <v>0</v>
      </c>
      <c r="K110" s="135">
        <f t="shared" si="25"/>
        <v>0</v>
      </c>
      <c r="L110" s="135">
        <f t="shared" si="25"/>
        <v>11.216750391853695</v>
      </c>
      <c r="M110" s="135">
        <f t="shared" si="25"/>
        <v>14.189963136832407</v>
      </c>
      <c r="N110" s="135">
        <f t="shared" si="25"/>
        <v>17.642712185800313</v>
      </c>
      <c r="O110" s="135">
        <f t="shared" si="25"/>
        <v>22.281921496268918</v>
      </c>
      <c r="P110" s="135">
        <f t="shared" si="25"/>
        <v>27.611554508845401</v>
      </c>
      <c r="Q110" s="135">
        <f t="shared" si="25"/>
        <v>34.270018268262248</v>
      </c>
      <c r="R110" s="135">
        <f t="shared" si="25"/>
        <v>42.68212862792295</v>
      </c>
      <c r="S110" s="135">
        <f t="shared" si="25"/>
        <v>52.497178127414131</v>
      </c>
      <c r="T110" s="135">
        <f t="shared" si="25"/>
        <v>64.252572862193091</v>
      </c>
      <c r="U110" s="135">
        <f t="shared" si="25"/>
        <v>64.252572862193091</v>
      </c>
      <c r="V110" s="135">
        <f t="shared" si="25"/>
        <v>64.252572862193091</v>
      </c>
      <c r="W110" s="135">
        <f t="shared" si="25"/>
        <v>64.252572862193091</v>
      </c>
      <c r="X110" s="135">
        <f t="shared" si="25"/>
        <v>64.252572862193091</v>
      </c>
      <c r="Y110" s="135">
        <f t="shared" si="25"/>
        <v>64.252572862193091</v>
      </c>
      <c r="Z110" s="135">
        <f t="shared" si="25"/>
        <v>64.252572862193091</v>
      </c>
      <c r="AA110" s="135">
        <f t="shared" si="25"/>
        <v>64.252572862193091</v>
      </c>
      <c r="AB110" s="135">
        <f t="shared" si="25"/>
        <v>64.252572862193091</v>
      </c>
      <c r="AC110" s="135">
        <f t="shared" si="25"/>
        <v>64.252572862193091</v>
      </c>
      <c r="AD110" s="135">
        <f t="shared" si="25"/>
        <v>64.252572862193091</v>
      </c>
      <c r="AE110" s="135">
        <f t="shared" si="25"/>
        <v>0</v>
      </c>
      <c r="AF110" s="135">
        <f t="shared" si="25"/>
        <v>0</v>
      </c>
      <c r="AG110" s="135">
        <f t="shared" si="25"/>
        <v>0</v>
      </c>
      <c r="AH110" s="135">
        <f t="shared" si="25"/>
        <v>0</v>
      </c>
      <c r="AI110" s="135">
        <f t="shared" si="25"/>
        <v>0</v>
      </c>
      <c r="AJ110" s="135">
        <f t="shared" si="25"/>
        <v>0</v>
      </c>
      <c r="AK110" s="135">
        <f t="shared" si="25"/>
        <v>0</v>
      </c>
      <c r="AL110" s="135">
        <f t="shared" si="25"/>
        <v>0</v>
      </c>
      <c r="AM110" s="135">
        <f t="shared" si="25"/>
        <v>0</v>
      </c>
      <c r="AN110" s="135">
        <f t="shared" si="25"/>
        <v>0</v>
      </c>
      <c r="AO110" s="135">
        <f t="shared" si="25"/>
        <v>0</v>
      </c>
      <c r="AP110" s="135">
        <f t="shared" si="25"/>
        <v>0</v>
      </c>
      <c r="AQ110" s="135">
        <f t="shared" si="25"/>
        <v>0</v>
      </c>
      <c r="AR110" s="135">
        <f t="shared" si="25"/>
        <v>0</v>
      </c>
      <c r="AS110" s="135">
        <f t="shared" si="25"/>
        <v>0</v>
      </c>
      <c r="AT110" s="135">
        <f t="shared" si="25"/>
        <v>0</v>
      </c>
      <c r="AU110" s="135">
        <f t="shared" si="25"/>
        <v>0</v>
      </c>
      <c r="AV110" s="135">
        <f t="shared" si="25"/>
        <v>0</v>
      </c>
      <c r="AW110" s="135">
        <f t="shared" si="25"/>
        <v>0</v>
      </c>
      <c r="AX110" s="135">
        <f t="shared" si="25"/>
        <v>0</v>
      </c>
      <c r="AY110" s="135">
        <f t="shared" si="25"/>
        <v>0</v>
      </c>
      <c r="AZ110" s="135">
        <f t="shared" si="25"/>
        <v>0</v>
      </c>
      <c r="BA110" s="135">
        <f t="shared" si="25"/>
        <v>0</v>
      </c>
      <c r="BB110" s="135">
        <f t="shared" si="25"/>
        <v>0</v>
      </c>
      <c r="BC110" s="135">
        <f t="shared" si="25"/>
        <v>0</v>
      </c>
      <c r="BD110" s="135">
        <f t="shared" si="25"/>
        <v>0</v>
      </c>
      <c r="BE110" s="135">
        <f t="shared" si="25"/>
        <v>0</v>
      </c>
      <c r="BF110" s="135">
        <f t="shared" si="25"/>
        <v>0</v>
      </c>
      <c r="BG110" s="135">
        <f t="shared" si="25"/>
        <v>0</v>
      </c>
    </row>
    <row r="111" spans="2:61" s="25" customFormat="1" ht="11.4" customHeight="1" x14ac:dyDescent="0.25">
      <c r="F111" s="32" t="str">
        <f>F95</f>
        <v>DSS</v>
      </c>
      <c r="G111" s="73">
        <v>45473</v>
      </c>
      <c r="H111" s="158">
        <v>1</v>
      </c>
      <c r="J111" s="135">
        <f t="shared" si="25"/>
        <v>0</v>
      </c>
      <c r="K111" s="135">
        <f t="shared" si="25"/>
        <v>0</v>
      </c>
      <c r="L111" s="135">
        <f t="shared" si="25"/>
        <v>0</v>
      </c>
      <c r="M111" s="135">
        <f t="shared" si="25"/>
        <v>0</v>
      </c>
      <c r="N111" s="135">
        <f t="shared" si="25"/>
        <v>27.033928171765282</v>
      </c>
      <c r="O111" s="135">
        <f t="shared" si="25"/>
        <v>41.599361214103183</v>
      </c>
      <c r="P111" s="135">
        <f t="shared" si="25"/>
        <v>58.515963631670708</v>
      </c>
      <c r="Q111" s="135">
        <f t="shared" si="25"/>
        <v>82.842433142831112</v>
      </c>
      <c r="R111" s="135">
        <f t="shared" si="25"/>
        <v>118.48212379342196</v>
      </c>
      <c r="S111" s="135">
        <f t="shared" si="25"/>
        <v>169.65483687275758</v>
      </c>
      <c r="T111" s="135">
        <f t="shared" si="25"/>
        <v>247.91111165018626</v>
      </c>
      <c r="U111" s="135">
        <f t="shared" si="25"/>
        <v>247.91111165018626</v>
      </c>
      <c r="V111" s="135">
        <f t="shared" si="25"/>
        <v>247.91111165018626</v>
      </c>
      <c r="W111" s="135">
        <f t="shared" si="25"/>
        <v>247.91111165018626</v>
      </c>
      <c r="X111" s="135">
        <f t="shared" si="25"/>
        <v>247.91111165018626</v>
      </c>
      <c r="Y111" s="135">
        <f t="shared" si="25"/>
        <v>247.91111165018626</v>
      </c>
      <c r="Z111" s="135">
        <f t="shared" si="25"/>
        <v>247.91111165018626</v>
      </c>
      <c r="AA111" s="135">
        <f t="shared" si="25"/>
        <v>247.91111165018626</v>
      </c>
      <c r="AB111" s="135">
        <f t="shared" si="25"/>
        <v>247.91111165018626</v>
      </c>
      <c r="AC111" s="135">
        <f t="shared" si="25"/>
        <v>247.91111165018626</v>
      </c>
      <c r="AD111" s="135">
        <f t="shared" si="25"/>
        <v>247.91111165018626</v>
      </c>
      <c r="AE111" s="135">
        <f t="shared" si="25"/>
        <v>0</v>
      </c>
      <c r="AF111" s="135">
        <f t="shared" si="25"/>
        <v>0</v>
      </c>
      <c r="AG111" s="135">
        <f t="shared" si="25"/>
        <v>0</v>
      </c>
      <c r="AH111" s="135">
        <f t="shared" si="25"/>
        <v>0</v>
      </c>
      <c r="AI111" s="135">
        <f t="shared" si="25"/>
        <v>0</v>
      </c>
      <c r="AJ111" s="135">
        <f t="shared" si="25"/>
        <v>0</v>
      </c>
      <c r="AK111" s="135">
        <f t="shared" si="25"/>
        <v>0</v>
      </c>
      <c r="AL111" s="135">
        <f t="shared" si="25"/>
        <v>0</v>
      </c>
      <c r="AM111" s="135">
        <f t="shared" si="25"/>
        <v>0</v>
      </c>
      <c r="AN111" s="135">
        <f t="shared" si="25"/>
        <v>0</v>
      </c>
      <c r="AO111" s="135">
        <f t="shared" si="25"/>
        <v>0</v>
      </c>
      <c r="AP111" s="135">
        <f t="shared" si="25"/>
        <v>0</v>
      </c>
      <c r="AQ111" s="135">
        <f t="shared" si="25"/>
        <v>0</v>
      </c>
      <c r="AR111" s="135">
        <f t="shared" si="25"/>
        <v>0</v>
      </c>
      <c r="AS111" s="135">
        <f t="shared" si="25"/>
        <v>0</v>
      </c>
      <c r="AT111" s="135">
        <f t="shared" si="25"/>
        <v>0</v>
      </c>
      <c r="AU111" s="135">
        <f t="shared" si="25"/>
        <v>0</v>
      </c>
      <c r="AV111" s="135">
        <f t="shared" si="25"/>
        <v>0</v>
      </c>
      <c r="AW111" s="135">
        <f t="shared" si="25"/>
        <v>0</v>
      </c>
      <c r="AX111" s="135">
        <f t="shared" si="25"/>
        <v>0</v>
      </c>
      <c r="AY111" s="135">
        <f t="shared" si="25"/>
        <v>0</v>
      </c>
      <c r="AZ111" s="135">
        <f t="shared" si="25"/>
        <v>0</v>
      </c>
      <c r="BA111" s="135">
        <f t="shared" si="25"/>
        <v>0</v>
      </c>
      <c r="BB111" s="135">
        <f t="shared" si="25"/>
        <v>0</v>
      </c>
      <c r="BC111" s="135">
        <f t="shared" si="25"/>
        <v>0</v>
      </c>
      <c r="BD111" s="135">
        <f t="shared" si="25"/>
        <v>0</v>
      </c>
      <c r="BE111" s="135">
        <f t="shared" si="25"/>
        <v>0</v>
      </c>
      <c r="BF111" s="135">
        <f t="shared" si="25"/>
        <v>0</v>
      </c>
      <c r="BG111" s="135">
        <f t="shared" si="25"/>
        <v>0</v>
      </c>
    </row>
    <row r="112" spans="2:61" s="25" customFormat="1" ht="11.4" customHeight="1" x14ac:dyDescent="0.25">
      <c r="F112" s="32"/>
      <c r="G112" s="73"/>
      <c r="H112" s="158">
        <f>IF(ISERROR(VLOOKUP(I96&amp;G112,#REF!,6,FALSE)),0,VLOOKUP(I96&amp;G112,#REF!,6,FALSE))</f>
        <v>0</v>
      </c>
      <c r="J112" s="135">
        <f t="shared" si="25"/>
        <v>0</v>
      </c>
      <c r="K112" s="135">
        <f t="shared" si="25"/>
        <v>0</v>
      </c>
      <c r="L112" s="135">
        <f t="shared" si="25"/>
        <v>0</v>
      </c>
      <c r="M112" s="135">
        <f t="shared" si="25"/>
        <v>0</v>
      </c>
      <c r="N112" s="135">
        <f t="shared" si="25"/>
        <v>0</v>
      </c>
      <c r="O112" s="135">
        <f t="shared" si="25"/>
        <v>0</v>
      </c>
      <c r="P112" s="135">
        <f t="shared" si="25"/>
        <v>0</v>
      </c>
      <c r="Q112" s="135">
        <f t="shared" si="25"/>
        <v>0</v>
      </c>
      <c r="R112" s="135">
        <f t="shared" si="25"/>
        <v>0</v>
      </c>
      <c r="S112" s="135">
        <f t="shared" si="25"/>
        <v>0</v>
      </c>
      <c r="T112" s="135">
        <f t="shared" si="25"/>
        <v>0</v>
      </c>
      <c r="U112" s="135">
        <f t="shared" si="25"/>
        <v>0</v>
      </c>
      <c r="V112" s="135">
        <f t="shared" si="25"/>
        <v>0</v>
      </c>
      <c r="W112" s="135">
        <f t="shared" si="25"/>
        <v>0</v>
      </c>
      <c r="X112" s="135">
        <f t="shared" si="25"/>
        <v>0</v>
      </c>
      <c r="Y112" s="135">
        <f t="shared" si="25"/>
        <v>0</v>
      </c>
      <c r="Z112" s="135">
        <f t="shared" si="25"/>
        <v>0</v>
      </c>
      <c r="AA112" s="135">
        <f t="shared" si="25"/>
        <v>0</v>
      </c>
      <c r="AB112" s="135">
        <f t="shared" si="25"/>
        <v>0</v>
      </c>
      <c r="AC112" s="135">
        <f t="shared" si="25"/>
        <v>0</v>
      </c>
      <c r="AD112" s="135">
        <f t="shared" si="25"/>
        <v>0</v>
      </c>
      <c r="AE112" s="135">
        <f t="shared" si="25"/>
        <v>0</v>
      </c>
      <c r="AF112" s="135">
        <f t="shared" si="25"/>
        <v>0</v>
      </c>
      <c r="AG112" s="135">
        <f t="shared" si="25"/>
        <v>0</v>
      </c>
      <c r="AH112" s="135">
        <f t="shared" si="25"/>
        <v>0</v>
      </c>
      <c r="AI112" s="135">
        <f t="shared" si="25"/>
        <v>0</v>
      </c>
      <c r="AJ112" s="135">
        <f t="shared" si="25"/>
        <v>0</v>
      </c>
      <c r="AK112" s="135">
        <f t="shared" si="25"/>
        <v>0</v>
      </c>
      <c r="AL112" s="135">
        <f t="shared" si="25"/>
        <v>0</v>
      </c>
      <c r="AM112" s="135">
        <f t="shared" si="25"/>
        <v>0</v>
      </c>
      <c r="AN112" s="135">
        <f t="shared" si="25"/>
        <v>0</v>
      </c>
      <c r="AO112" s="135">
        <f t="shared" si="25"/>
        <v>0</v>
      </c>
      <c r="AP112" s="135">
        <f t="shared" si="25"/>
        <v>0</v>
      </c>
      <c r="AQ112" s="135">
        <f t="shared" si="25"/>
        <v>0</v>
      </c>
      <c r="AR112" s="135">
        <f t="shared" si="25"/>
        <v>0</v>
      </c>
      <c r="AS112" s="135">
        <f t="shared" si="25"/>
        <v>0</v>
      </c>
      <c r="AT112" s="135">
        <f t="shared" si="25"/>
        <v>0</v>
      </c>
      <c r="AU112" s="135">
        <f t="shared" si="25"/>
        <v>0</v>
      </c>
      <c r="AV112" s="135">
        <f t="shared" si="25"/>
        <v>0</v>
      </c>
      <c r="AW112" s="135">
        <f t="shared" si="25"/>
        <v>0</v>
      </c>
      <c r="AX112" s="135">
        <f t="shared" si="25"/>
        <v>0</v>
      </c>
      <c r="AY112" s="135">
        <f t="shared" si="25"/>
        <v>0</v>
      </c>
      <c r="AZ112" s="135">
        <f t="shared" si="25"/>
        <v>0</v>
      </c>
      <c r="BA112" s="135">
        <f t="shared" si="25"/>
        <v>0</v>
      </c>
      <c r="BB112" s="135">
        <f t="shared" si="25"/>
        <v>0</v>
      </c>
      <c r="BC112" s="135">
        <f t="shared" si="25"/>
        <v>0</v>
      </c>
      <c r="BD112" s="135">
        <f t="shared" si="25"/>
        <v>0</v>
      </c>
      <c r="BE112" s="135">
        <f t="shared" si="25"/>
        <v>0</v>
      </c>
      <c r="BF112" s="135">
        <f t="shared" si="25"/>
        <v>0</v>
      </c>
      <c r="BG112" s="135">
        <f t="shared" si="25"/>
        <v>0</v>
      </c>
    </row>
    <row r="113" spans="1:61" s="25" customFormat="1" ht="11.4" customHeight="1" x14ac:dyDescent="0.25">
      <c r="F113" s="32"/>
      <c r="G113" s="73"/>
      <c r="H113" s="158">
        <f>IF(ISERROR(VLOOKUP(I97&amp;G113,#REF!,6,FALSE)),0,VLOOKUP(I97&amp;G113,#REF!,6,FALSE))</f>
        <v>0</v>
      </c>
      <c r="J113" s="135">
        <f t="shared" si="25"/>
        <v>0</v>
      </c>
      <c r="K113" s="135">
        <f t="shared" si="25"/>
        <v>0</v>
      </c>
      <c r="L113" s="135">
        <f t="shared" si="25"/>
        <v>0</v>
      </c>
      <c r="M113" s="135">
        <f t="shared" si="25"/>
        <v>0</v>
      </c>
      <c r="N113" s="135">
        <f t="shared" si="25"/>
        <v>0</v>
      </c>
      <c r="O113" s="135">
        <f t="shared" si="25"/>
        <v>0</v>
      </c>
      <c r="P113" s="135">
        <f t="shared" si="25"/>
        <v>0</v>
      </c>
      <c r="Q113" s="135">
        <f t="shared" si="25"/>
        <v>0</v>
      </c>
      <c r="R113" s="135">
        <f t="shared" si="25"/>
        <v>0</v>
      </c>
      <c r="S113" s="135">
        <f t="shared" si="25"/>
        <v>0</v>
      </c>
      <c r="T113" s="135">
        <f t="shared" si="25"/>
        <v>0</v>
      </c>
      <c r="U113" s="135">
        <f t="shared" si="25"/>
        <v>0</v>
      </c>
      <c r="V113" s="135">
        <f t="shared" si="25"/>
        <v>0</v>
      </c>
      <c r="W113" s="135">
        <f t="shared" si="25"/>
        <v>0</v>
      </c>
      <c r="X113" s="135">
        <f t="shared" si="25"/>
        <v>0</v>
      </c>
      <c r="Y113" s="135">
        <f t="shared" si="25"/>
        <v>0</v>
      </c>
      <c r="Z113" s="135">
        <f t="shared" si="25"/>
        <v>0</v>
      </c>
      <c r="AA113" s="135">
        <f t="shared" si="25"/>
        <v>0</v>
      </c>
      <c r="AB113" s="135">
        <f t="shared" si="25"/>
        <v>0</v>
      </c>
      <c r="AC113" s="135">
        <f t="shared" si="25"/>
        <v>0</v>
      </c>
      <c r="AD113" s="135">
        <f t="shared" si="25"/>
        <v>0</v>
      </c>
      <c r="AE113" s="135">
        <f t="shared" si="25"/>
        <v>0</v>
      </c>
      <c r="AF113" s="135">
        <f t="shared" si="25"/>
        <v>0</v>
      </c>
      <c r="AG113" s="135">
        <f t="shared" si="25"/>
        <v>0</v>
      </c>
      <c r="AH113" s="135">
        <f t="shared" si="25"/>
        <v>0</v>
      </c>
      <c r="AI113" s="135">
        <f t="shared" si="25"/>
        <v>0</v>
      </c>
      <c r="AJ113" s="135">
        <f t="shared" si="25"/>
        <v>0</v>
      </c>
      <c r="AK113" s="135">
        <f t="shared" si="25"/>
        <v>0</v>
      </c>
      <c r="AL113" s="135">
        <f t="shared" si="25"/>
        <v>0</v>
      </c>
      <c r="AM113" s="135">
        <f t="shared" si="25"/>
        <v>0</v>
      </c>
      <c r="AN113" s="135">
        <f t="shared" si="25"/>
        <v>0</v>
      </c>
      <c r="AO113" s="135">
        <f t="shared" si="25"/>
        <v>0</v>
      </c>
      <c r="AP113" s="135">
        <f t="shared" si="25"/>
        <v>0</v>
      </c>
      <c r="AQ113" s="135">
        <f t="shared" si="25"/>
        <v>0</v>
      </c>
      <c r="AR113" s="135">
        <f t="shared" si="25"/>
        <v>0</v>
      </c>
      <c r="AS113" s="135">
        <f t="shared" si="25"/>
        <v>0</v>
      </c>
      <c r="AT113" s="135">
        <f t="shared" si="25"/>
        <v>0</v>
      </c>
      <c r="AU113" s="135">
        <f t="shared" si="25"/>
        <v>0</v>
      </c>
      <c r="AV113" s="135">
        <f t="shared" si="25"/>
        <v>0</v>
      </c>
      <c r="AW113" s="135">
        <f t="shared" si="25"/>
        <v>0</v>
      </c>
      <c r="AX113" s="135">
        <f t="shared" si="25"/>
        <v>0</v>
      </c>
      <c r="AY113" s="135">
        <f t="shared" si="25"/>
        <v>0</v>
      </c>
      <c r="AZ113" s="135">
        <f t="shared" si="25"/>
        <v>0</v>
      </c>
      <c r="BA113" s="135">
        <f t="shared" si="25"/>
        <v>0</v>
      </c>
      <c r="BB113" s="135">
        <f t="shared" si="25"/>
        <v>0</v>
      </c>
      <c r="BC113" s="135">
        <f t="shared" si="25"/>
        <v>0</v>
      </c>
      <c r="BD113" s="135">
        <f t="shared" si="25"/>
        <v>0</v>
      </c>
      <c r="BE113" s="135">
        <f t="shared" si="25"/>
        <v>0</v>
      </c>
      <c r="BF113" s="135">
        <f t="shared" si="25"/>
        <v>0</v>
      </c>
      <c r="BG113" s="135">
        <f t="shared" si="25"/>
        <v>0</v>
      </c>
    </row>
    <row r="114" spans="1:61" s="25" customFormat="1" ht="11.4" customHeight="1" x14ac:dyDescent="0.25">
      <c r="F114" s="32"/>
      <c r="G114" s="73"/>
      <c r="H114" s="158">
        <f>IF(ISERROR(VLOOKUP(I98&amp;G114,#REF!,6,FALSE)),0,VLOOKUP(I98&amp;G114,#REF!,6,FALSE))</f>
        <v>0</v>
      </c>
      <c r="J114" s="135">
        <f t="shared" si="25"/>
        <v>0</v>
      </c>
      <c r="K114" s="135">
        <f t="shared" si="25"/>
        <v>0</v>
      </c>
      <c r="L114" s="135">
        <f t="shared" si="25"/>
        <v>0</v>
      </c>
      <c r="M114" s="135">
        <f t="shared" si="25"/>
        <v>0</v>
      </c>
      <c r="N114" s="135">
        <f t="shared" si="25"/>
        <v>0</v>
      </c>
      <c r="O114" s="135">
        <f t="shared" si="25"/>
        <v>0</v>
      </c>
      <c r="P114" s="135">
        <f t="shared" si="25"/>
        <v>0</v>
      </c>
      <c r="Q114" s="135">
        <f t="shared" si="25"/>
        <v>0</v>
      </c>
      <c r="R114" s="135">
        <f t="shared" si="25"/>
        <v>0</v>
      </c>
      <c r="S114" s="135">
        <f t="shared" si="25"/>
        <v>0</v>
      </c>
      <c r="T114" s="135">
        <f t="shared" si="25"/>
        <v>0</v>
      </c>
      <c r="U114" s="135">
        <f t="shared" si="25"/>
        <v>0</v>
      </c>
      <c r="V114" s="135">
        <f t="shared" si="25"/>
        <v>0</v>
      </c>
      <c r="W114" s="135">
        <f t="shared" si="25"/>
        <v>0</v>
      </c>
      <c r="X114" s="135">
        <f t="shared" si="25"/>
        <v>0</v>
      </c>
      <c r="Y114" s="135">
        <f t="shared" si="25"/>
        <v>0</v>
      </c>
      <c r="Z114" s="135">
        <f t="shared" si="25"/>
        <v>0</v>
      </c>
      <c r="AA114" s="135">
        <f t="shared" si="25"/>
        <v>0</v>
      </c>
      <c r="AB114" s="135">
        <f t="shared" si="25"/>
        <v>0</v>
      </c>
      <c r="AC114" s="135">
        <f t="shared" si="25"/>
        <v>0</v>
      </c>
      <c r="AD114" s="135">
        <f t="shared" si="25"/>
        <v>0</v>
      </c>
      <c r="AE114" s="135">
        <f t="shared" si="25"/>
        <v>0</v>
      </c>
      <c r="AF114" s="135">
        <f t="shared" si="25"/>
        <v>0</v>
      </c>
      <c r="AG114" s="135">
        <f t="shared" si="25"/>
        <v>0</v>
      </c>
      <c r="AH114" s="135">
        <f t="shared" si="25"/>
        <v>0</v>
      </c>
      <c r="AI114" s="135">
        <f t="shared" si="25"/>
        <v>0</v>
      </c>
      <c r="AJ114" s="135">
        <f t="shared" si="25"/>
        <v>0</v>
      </c>
      <c r="AK114" s="135">
        <f t="shared" si="25"/>
        <v>0</v>
      </c>
      <c r="AL114" s="135">
        <f t="shared" si="25"/>
        <v>0</v>
      </c>
      <c r="AM114" s="135">
        <f t="shared" si="25"/>
        <v>0</v>
      </c>
      <c r="AN114" s="135">
        <f t="shared" si="25"/>
        <v>0</v>
      </c>
      <c r="AO114" s="135">
        <f t="shared" si="25"/>
        <v>0</v>
      </c>
      <c r="AP114" s="135">
        <f t="shared" si="25"/>
        <v>0</v>
      </c>
      <c r="AQ114" s="135">
        <f t="shared" si="25"/>
        <v>0</v>
      </c>
      <c r="AR114" s="135">
        <f t="shared" si="25"/>
        <v>0</v>
      </c>
      <c r="AS114" s="135">
        <f t="shared" si="25"/>
        <v>0</v>
      </c>
      <c r="AT114" s="135">
        <f t="shared" si="25"/>
        <v>0</v>
      </c>
      <c r="AU114" s="135">
        <f t="shared" si="25"/>
        <v>0</v>
      </c>
      <c r="AV114" s="135">
        <f t="shared" si="25"/>
        <v>0</v>
      </c>
      <c r="AW114" s="135">
        <f t="shared" si="25"/>
        <v>0</v>
      </c>
      <c r="AX114" s="135">
        <f t="shared" si="25"/>
        <v>0</v>
      </c>
      <c r="AY114" s="135">
        <f t="shared" si="25"/>
        <v>0</v>
      </c>
      <c r="AZ114" s="135">
        <f t="shared" si="25"/>
        <v>0</v>
      </c>
      <c r="BA114" s="135">
        <f t="shared" si="25"/>
        <v>0</v>
      </c>
      <c r="BB114" s="135">
        <f t="shared" si="25"/>
        <v>0</v>
      </c>
      <c r="BC114" s="135">
        <f t="shared" si="25"/>
        <v>0</v>
      </c>
      <c r="BD114" s="135">
        <f t="shared" si="25"/>
        <v>0</v>
      </c>
      <c r="BE114" s="135">
        <f t="shared" si="25"/>
        <v>0</v>
      </c>
      <c r="BF114" s="135">
        <f t="shared" si="25"/>
        <v>0</v>
      </c>
      <c r="BG114" s="135">
        <f t="shared" si="25"/>
        <v>0</v>
      </c>
    </row>
    <row r="115" spans="1:61" s="25" customFormat="1" ht="11.4" customHeight="1" x14ac:dyDescent="0.25">
      <c r="F115" s="32"/>
      <c r="G115" s="73"/>
      <c r="H115" s="158">
        <f>IF(ISERROR(VLOOKUP(I99&amp;G115,#REF!,6,FALSE)),0,VLOOKUP(I99&amp;G115,#REF!,6,FALSE))</f>
        <v>0</v>
      </c>
      <c r="J115" s="135">
        <f t="shared" si="25"/>
        <v>0</v>
      </c>
      <c r="K115" s="135">
        <f t="shared" si="25"/>
        <v>0</v>
      </c>
      <c r="L115" s="135">
        <f t="shared" si="25"/>
        <v>0</v>
      </c>
      <c r="M115" s="135">
        <f t="shared" si="25"/>
        <v>0</v>
      </c>
      <c r="N115" s="135">
        <f t="shared" si="25"/>
        <v>0</v>
      </c>
      <c r="O115" s="135">
        <f t="shared" ref="O115:BG115" si="26">O99*$H115</f>
        <v>0</v>
      </c>
      <c r="P115" s="135">
        <f t="shared" si="26"/>
        <v>0</v>
      </c>
      <c r="Q115" s="135">
        <f t="shared" si="26"/>
        <v>0</v>
      </c>
      <c r="R115" s="135">
        <f t="shared" si="26"/>
        <v>0</v>
      </c>
      <c r="S115" s="135">
        <f t="shared" si="26"/>
        <v>0</v>
      </c>
      <c r="T115" s="135">
        <f t="shared" si="26"/>
        <v>0</v>
      </c>
      <c r="U115" s="135">
        <f t="shared" si="26"/>
        <v>0</v>
      </c>
      <c r="V115" s="135">
        <f t="shared" si="26"/>
        <v>0</v>
      </c>
      <c r="W115" s="135">
        <f t="shared" si="26"/>
        <v>0</v>
      </c>
      <c r="X115" s="135">
        <f t="shared" si="26"/>
        <v>0</v>
      </c>
      <c r="Y115" s="135">
        <f t="shared" si="26"/>
        <v>0</v>
      </c>
      <c r="Z115" s="135">
        <f t="shared" si="26"/>
        <v>0</v>
      </c>
      <c r="AA115" s="135">
        <f t="shared" si="26"/>
        <v>0</v>
      </c>
      <c r="AB115" s="135">
        <f t="shared" si="26"/>
        <v>0</v>
      </c>
      <c r="AC115" s="135">
        <f t="shared" si="26"/>
        <v>0</v>
      </c>
      <c r="AD115" s="135">
        <f t="shared" si="26"/>
        <v>0</v>
      </c>
      <c r="AE115" s="135">
        <f t="shared" si="26"/>
        <v>0</v>
      </c>
      <c r="AF115" s="135">
        <f t="shared" si="26"/>
        <v>0</v>
      </c>
      <c r="AG115" s="135">
        <f t="shared" si="26"/>
        <v>0</v>
      </c>
      <c r="AH115" s="135">
        <f t="shared" si="26"/>
        <v>0</v>
      </c>
      <c r="AI115" s="135">
        <f t="shared" si="26"/>
        <v>0</v>
      </c>
      <c r="AJ115" s="135">
        <f t="shared" si="26"/>
        <v>0</v>
      </c>
      <c r="AK115" s="135">
        <f t="shared" si="26"/>
        <v>0</v>
      </c>
      <c r="AL115" s="135">
        <f t="shared" si="26"/>
        <v>0</v>
      </c>
      <c r="AM115" s="135">
        <f t="shared" si="26"/>
        <v>0</v>
      </c>
      <c r="AN115" s="135">
        <f t="shared" si="26"/>
        <v>0</v>
      </c>
      <c r="AO115" s="135">
        <f t="shared" si="26"/>
        <v>0</v>
      </c>
      <c r="AP115" s="135">
        <f t="shared" si="26"/>
        <v>0</v>
      </c>
      <c r="AQ115" s="135">
        <f t="shared" si="26"/>
        <v>0</v>
      </c>
      <c r="AR115" s="135">
        <f t="shared" si="26"/>
        <v>0</v>
      </c>
      <c r="AS115" s="135">
        <f t="shared" si="26"/>
        <v>0</v>
      </c>
      <c r="AT115" s="135">
        <f t="shared" si="26"/>
        <v>0</v>
      </c>
      <c r="AU115" s="135">
        <f t="shared" si="26"/>
        <v>0</v>
      </c>
      <c r="AV115" s="135">
        <f t="shared" si="26"/>
        <v>0</v>
      </c>
      <c r="AW115" s="135">
        <f t="shared" si="26"/>
        <v>0</v>
      </c>
      <c r="AX115" s="135">
        <f t="shared" si="26"/>
        <v>0</v>
      </c>
      <c r="AY115" s="135">
        <f t="shared" si="26"/>
        <v>0</v>
      </c>
      <c r="AZ115" s="135">
        <f t="shared" si="26"/>
        <v>0</v>
      </c>
      <c r="BA115" s="135">
        <f t="shared" si="26"/>
        <v>0</v>
      </c>
      <c r="BB115" s="135">
        <f t="shared" si="26"/>
        <v>0</v>
      </c>
      <c r="BC115" s="135">
        <f t="shared" si="26"/>
        <v>0</v>
      </c>
      <c r="BD115" s="135">
        <f t="shared" si="26"/>
        <v>0</v>
      </c>
      <c r="BE115" s="135">
        <f t="shared" si="26"/>
        <v>0</v>
      </c>
      <c r="BF115" s="135">
        <f t="shared" si="26"/>
        <v>0</v>
      </c>
      <c r="BG115" s="135">
        <f t="shared" si="26"/>
        <v>0</v>
      </c>
    </row>
    <row r="116" spans="1:61" s="25" customFormat="1" ht="11.4" customHeight="1" x14ac:dyDescent="0.25">
      <c r="F116" s="32"/>
      <c r="G116" s="73"/>
      <c r="H116" s="158">
        <f>IF(ISERROR(VLOOKUP(I100&amp;G116,#REF!,6,FALSE)),0,VLOOKUP(I100&amp;G116,#REF!,6,FALSE))</f>
        <v>0</v>
      </c>
      <c r="J116" s="135">
        <f t="shared" ref="J116:AO121" si="27">J100*$H116</f>
        <v>0</v>
      </c>
      <c r="K116" s="135">
        <f t="shared" si="27"/>
        <v>0</v>
      </c>
      <c r="L116" s="135">
        <f t="shared" si="27"/>
        <v>0</v>
      </c>
      <c r="M116" s="135">
        <f t="shared" si="27"/>
        <v>0</v>
      </c>
      <c r="N116" s="135">
        <f t="shared" si="27"/>
        <v>0</v>
      </c>
      <c r="O116" s="135">
        <f t="shared" si="27"/>
        <v>0</v>
      </c>
      <c r="P116" s="135">
        <f t="shared" si="27"/>
        <v>0</v>
      </c>
      <c r="Q116" s="135">
        <f t="shared" si="27"/>
        <v>0</v>
      </c>
      <c r="R116" s="135">
        <f t="shared" si="27"/>
        <v>0</v>
      </c>
      <c r="S116" s="135">
        <f t="shared" si="27"/>
        <v>0</v>
      </c>
      <c r="T116" s="135">
        <f t="shared" si="27"/>
        <v>0</v>
      </c>
      <c r="U116" s="135">
        <f t="shared" si="27"/>
        <v>0</v>
      </c>
      <c r="V116" s="135">
        <f t="shared" si="27"/>
        <v>0</v>
      </c>
      <c r="W116" s="135">
        <f t="shared" si="27"/>
        <v>0</v>
      </c>
      <c r="X116" s="135">
        <f t="shared" si="27"/>
        <v>0</v>
      </c>
      <c r="Y116" s="135">
        <f t="shared" si="27"/>
        <v>0</v>
      </c>
      <c r="Z116" s="135">
        <f t="shared" si="27"/>
        <v>0</v>
      </c>
      <c r="AA116" s="135">
        <f t="shared" si="27"/>
        <v>0</v>
      </c>
      <c r="AB116" s="135">
        <f t="shared" si="27"/>
        <v>0</v>
      </c>
      <c r="AC116" s="135">
        <f t="shared" si="27"/>
        <v>0</v>
      </c>
      <c r="AD116" s="135">
        <f t="shared" si="27"/>
        <v>0</v>
      </c>
      <c r="AE116" s="135">
        <f t="shared" si="27"/>
        <v>0</v>
      </c>
      <c r="AF116" s="135">
        <f t="shared" si="27"/>
        <v>0</v>
      </c>
      <c r="AG116" s="135">
        <f t="shared" si="27"/>
        <v>0</v>
      </c>
      <c r="AH116" s="135">
        <f t="shared" si="27"/>
        <v>0</v>
      </c>
      <c r="AI116" s="135">
        <f t="shared" si="27"/>
        <v>0</v>
      </c>
      <c r="AJ116" s="135">
        <f t="shared" si="27"/>
        <v>0</v>
      </c>
      <c r="AK116" s="135">
        <f t="shared" si="27"/>
        <v>0</v>
      </c>
      <c r="AL116" s="135">
        <f t="shared" si="27"/>
        <v>0</v>
      </c>
      <c r="AM116" s="135">
        <f t="shared" si="27"/>
        <v>0</v>
      </c>
      <c r="AN116" s="135">
        <f t="shared" si="27"/>
        <v>0</v>
      </c>
      <c r="AO116" s="135">
        <f t="shared" si="27"/>
        <v>0</v>
      </c>
      <c r="AP116" s="135">
        <f t="shared" ref="AP116:BG116" si="28">AP100*$H116</f>
        <v>0</v>
      </c>
      <c r="AQ116" s="135">
        <f t="shared" si="28"/>
        <v>0</v>
      </c>
      <c r="AR116" s="135">
        <f t="shared" si="28"/>
        <v>0</v>
      </c>
      <c r="AS116" s="135">
        <f t="shared" si="28"/>
        <v>0</v>
      </c>
      <c r="AT116" s="135">
        <f t="shared" si="28"/>
        <v>0</v>
      </c>
      <c r="AU116" s="135">
        <f t="shared" si="28"/>
        <v>0</v>
      </c>
      <c r="AV116" s="135">
        <f t="shared" si="28"/>
        <v>0</v>
      </c>
      <c r="AW116" s="135">
        <f t="shared" si="28"/>
        <v>0</v>
      </c>
      <c r="AX116" s="135">
        <f t="shared" si="28"/>
        <v>0</v>
      </c>
      <c r="AY116" s="135">
        <f t="shared" si="28"/>
        <v>0</v>
      </c>
      <c r="AZ116" s="135">
        <f t="shared" si="28"/>
        <v>0</v>
      </c>
      <c r="BA116" s="135">
        <f t="shared" si="28"/>
        <v>0</v>
      </c>
      <c r="BB116" s="135">
        <f t="shared" si="28"/>
        <v>0</v>
      </c>
      <c r="BC116" s="135">
        <f t="shared" si="28"/>
        <v>0</v>
      </c>
      <c r="BD116" s="135">
        <f t="shared" si="28"/>
        <v>0</v>
      </c>
      <c r="BE116" s="135">
        <f t="shared" si="28"/>
        <v>0</v>
      </c>
      <c r="BF116" s="135">
        <f t="shared" si="28"/>
        <v>0</v>
      </c>
      <c r="BG116" s="135">
        <f t="shared" si="28"/>
        <v>0</v>
      </c>
    </row>
    <row r="117" spans="1:61" s="25" customFormat="1" ht="11.4" customHeight="1" x14ac:dyDescent="0.25">
      <c r="F117" s="32"/>
      <c r="G117" s="73"/>
      <c r="H117" s="158">
        <f>IF(ISERROR(VLOOKUP(I101&amp;G117,#REF!,6,FALSE)),0,VLOOKUP(I101&amp;G117,#REF!,6,FALSE))</f>
        <v>0</v>
      </c>
      <c r="J117" s="135">
        <f t="shared" si="27"/>
        <v>0</v>
      </c>
      <c r="K117" s="135">
        <f t="shared" si="27"/>
        <v>0</v>
      </c>
      <c r="L117" s="135">
        <f t="shared" si="27"/>
        <v>0</v>
      </c>
      <c r="M117" s="135">
        <f t="shared" si="27"/>
        <v>0</v>
      </c>
      <c r="N117" s="135">
        <f t="shared" si="27"/>
        <v>0</v>
      </c>
      <c r="O117" s="135">
        <f t="shared" si="27"/>
        <v>0</v>
      </c>
      <c r="P117" s="135">
        <f t="shared" si="27"/>
        <v>0</v>
      </c>
      <c r="Q117" s="135">
        <f t="shared" si="27"/>
        <v>0</v>
      </c>
      <c r="R117" s="135">
        <f t="shared" si="27"/>
        <v>0</v>
      </c>
      <c r="S117" s="135">
        <f t="shared" si="27"/>
        <v>0</v>
      </c>
      <c r="T117" s="135">
        <f t="shared" si="27"/>
        <v>0</v>
      </c>
      <c r="U117" s="135">
        <f t="shared" si="27"/>
        <v>0</v>
      </c>
      <c r="V117" s="135">
        <f t="shared" si="27"/>
        <v>0</v>
      </c>
      <c r="W117" s="135">
        <f t="shared" si="27"/>
        <v>0</v>
      </c>
      <c r="X117" s="135">
        <f t="shared" si="27"/>
        <v>0</v>
      </c>
      <c r="Y117" s="135">
        <f t="shared" si="27"/>
        <v>0</v>
      </c>
      <c r="Z117" s="135">
        <f t="shared" si="27"/>
        <v>0</v>
      </c>
      <c r="AA117" s="135">
        <f t="shared" si="27"/>
        <v>0</v>
      </c>
      <c r="AB117" s="135">
        <f t="shared" si="27"/>
        <v>0</v>
      </c>
      <c r="AC117" s="135">
        <f t="shared" si="27"/>
        <v>0</v>
      </c>
      <c r="AD117" s="135">
        <f t="shared" si="27"/>
        <v>0</v>
      </c>
      <c r="AE117" s="135">
        <f t="shared" si="27"/>
        <v>0</v>
      </c>
      <c r="AF117" s="135">
        <f t="shared" si="27"/>
        <v>0</v>
      </c>
      <c r="AG117" s="135">
        <f t="shared" si="27"/>
        <v>0</v>
      </c>
      <c r="AH117" s="135">
        <f t="shared" si="27"/>
        <v>0</v>
      </c>
      <c r="AI117" s="135">
        <f t="shared" si="27"/>
        <v>0</v>
      </c>
      <c r="AJ117" s="135">
        <f t="shared" si="27"/>
        <v>0</v>
      </c>
      <c r="AK117" s="135">
        <f t="shared" si="27"/>
        <v>0</v>
      </c>
      <c r="AL117" s="135">
        <f t="shared" si="27"/>
        <v>0</v>
      </c>
      <c r="AM117" s="135">
        <f t="shared" si="27"/>
        <v>0</v>
      </c>
      <c r="AN117" s="135">
        <f t="shared" si="27"/>
        <v>0</v>
      </c>
      <c r="AO117" s="135">
        <f t="shared" si="27"/>
        <v>0</v>
      </c>
      <c r="AP117" s="135">
        <f t="shared" ref="AP117:BG117" si="29">AP101*$H117</f>
        <v>0</v>
      </c>
      <c r="AQ117" s="135">
        <f t="shared" si="29"/>
        <v>0</v>
      </c>
      <c r="AR117" s="135">
        <f t="shared" si="29"/>
        <v>0</v>
      </c>
      <c r="AS117" s="135">
        <f t="shared" si="29"/>
        <v>0</v>
      </c>
      <c r="AT117" s="135">
        <f t="shared" si="29"/>
        <v>0</v>
      </c>
      <c r="AU117" s="135">
        <f t="shared" si="29"/>
        <v>0</v>
      </c>
      <c r="AV117" s="135">
        <f t="shared" si="29"/>
        <v>0</v>
      </c>
      <c r="AW117" s="135">
        <f t="shared" si="29"/>
        <v>0</v>
      </c>
      <c r="AX117" s="135">
        <f t="shared" si="29"/>
        <v>0</v>
      </c>
      <c r="AY117" s="135">
        <f t="shared" si="29"/>
        <v>0</v>
      </c>
      <c r="AZ117" s="135">
        <f t="shared" si="29"/>
        <v>0</v>
      </c>
      <c r="BA117" s="135">
        <f t="shared" si="29"/>
        <v>0</v>
      </c>
      <c r="BB117" s="135">
        <f t="shared" si="29"/>
        <v>0</v>
      </c>
      <c r="BC117" s="135">
        <f t="shared" si="29"/>
        <v>0</v>
      </c>
      <c r="BD117" s="135">
        <f t="shared" si="29"/>
        <v>0</v>
      </c>
      <c r="BE117" s="135">
        <f t="shared" si="29"/>
        <v>0</v>
      </c>
      <c r="BF117" s="135">
        <f t="shared" si="29"/>
        <v>0</v>
      </c>
      <c r="BG117" s="135">
        <f t="shared" si="29"/>
        <v>0</v>
      </c>
    </row>
    <row r="118" spans="1:61" s="25" customFormat="1" ht="11.4" customHeight="1" x14ac:dyDescent="0.25">
      <c r="F118" s="32"/>
      <c r="G118" s="73"/>
      <c r="H118" s="158">
        <f>IF(ISERROR(VLOOKUP(I102&amp;G118,#REF!,6,FALSE)),0,VLOOKUP(I102&amp;G118,#REF!,6,FALSE))</f>
        <v>0</v>
      </c>
      <c r="J118" s="135">
        <f t="shared" si="27"/>
        <v>0</v>
      </c>
      <c r="K118" s="135">
        <f t="shared" si="27"/>
        <v>0</v>
      </c>
      <c r="L118" s="135">
        <f t="shared" si="27"/>
        <v>0</v>
      </c>
      <c r="M118" s="135">
        <f t="shared" si="27"/>
        <v>0</v>
      </c>
      <c r="N118" s="135">
        <f t="shared" si="27"/>
        <v>0</v>
      </c>
      <c r="O118" s="135">
        <f t="shared" si="27"/>
        <v>0</v>
      </c>
      <c r="P118" s="135">
        <f t="shared" si="27"/>
        <v>0</v>
      </c>
      <c r="Q118" s="135">
        <f t="shared" si="27"/>
        <v>0</v>
      </c>
      <c r="R118" s="135">
        <f t="shared" si="27"/>
        <v>0</v>
      </c>
      <c r="S118" s="135">
        <f t="shared" si="27"/>
        <v>0</v>
      </c>
      <c r="T118" s="135">
        <f t="shared" si="27"/>
        <v>0</v>
      </c>
      <c r="U118" s="135">
        <f t="shared" si="27"/>
        <v>0</v>
      </c>
      <c r="V118" s="135">
        <f t="shared" si="27"/>
        <v>0</v>
      </c>
      <c r="W118" s="135">
        <f t="shared" si="27"/>
        <v>0</v>
      </c>
      <c r="X118" s="135">
        <f t="shared" si="27"/>
        <v>0</v>
      </c>
      <c r="Y118" s="135">
        <f t="shared" si="27"/>
        <v>0</v>
      </c>
      <c r="Z118" s="135">
        <f t="shared" si="27"/>
        <v>0</v>
      </c>
      <c r="AA118" s="135">
        <f t="shared" si="27"/>
        <v>0</v>
      </c>
      <c r="AB118" s="135">
        <f t="shared" si="27"/>
        <v>0</v>
      </c>
      <c r="AC118" s="135">
        <f t="shared" si="27"/>
        <v>0</v>
      </c>
      <c r="AD118" s="135">
        <f t="shared" si="27"/>
        <v>0</v>
      </c>
      <c r="AE118" s="135">
        <f t="shared" si="27"/>
        <v>0</v>
      </c>
      <c r="AF118" s="135">
        <f t="shared" si="27"/>
        <v>0</v>
      </c>
      <c r="AG118" s="135">
        <f t="shared" si="27"/>
        <v>0</v>
      </c>
      <c r="AH118" s="135">
        <f t="shared" si="27"/>
        <v>0</v>
      </c>
      <c r="AI118" s="135">
        <f t="shared" si="27"/>
        <v>0</v>
      </c>
      <c r="AJ118" s="135">
        <f t="shared" si="27"/>
        <v>0</v>
      </c>
      <c r="AK118" s="135">
        <f t="shared" si="27"/>
        <v>0</v>
      </c>
      <c r="AL118" s="135">
        <f t="shared" si="27"/>
        <v>0</v>
      </c>
      <c r="AM118" s="135">
        <f t="shared" si="27"/>
        <v>0</v>
      </c>
      <c r="AN118" s="135">
        <f t="shared" si="27"/>
        <v>0</v>
      </c>
      <c r="AO118" s="135">
        <f t="shared" si="27"/>
        <v>0</v>
      </c>
      <c r="AP118" s="135">
        <f t="shared" ref="AP118:BG118" si="30">AP102*$H118</f>
        <v>0</v>
      </c>
      <c r="AQ118" s="135">
        <f t="shared" si="30"/>
        <v>0</v>
      </c>
      <c r="AR118" s="135">
        <f t="shared" si="30"/>
        <v>0</v>
      </c>
      <c r="AS118" s="135">
        <f t="shared" si="30"/>
        <v>0</v>
      </c>
      <c r="AT118" s="135">
        <f t="shared" si="30"/>
        <v>0</v>
      </c>
      <c r="AU118" s="135">
        <f t="shared" si="30"/>
        <v>0</v>
      </c>
      <c r="AV118" s="135">
        <f t="shared" si="30"/>
        <v>0</v>
      </c>
      <c r="AW118" s="135">
        <f t="shared" si="30"/>
        <v>0</v>
      </c>
      <c r="AX118" s="135">
        <f t="shared" si="30"/>
        <v>0</v>
      </c>
      <c r="AY118" s="135">
        <f t="shared" si="30"/>
        <v>0</v>
      </c>
      <c r="AZ118" s="135">
        <f t="shared" si="30"/>
        <v>0</v>
      </c>
      <c r="BA118" s="135">
        <f t="shared" si="30"/>
        <v>0</v>
      </c>
      <c r="BB118" s="135">
        <f t="shared" si="30"/>
        <v>0</v>
      </c>
      <c r="BC118" s="135">
        <f t="shared" si="30"/>
        <v>0</v>
      </c>
      <c r="BD118" s="135">
        <f t="shared" si="30"/>
        <v>0</v>
      </c>
      <c r="BE118" s="135">
        <f t="shared" si="30"/>
        <v>0</v>
      </c>
      <c r="BF118" s="135">
        <f t="shared" si="30"/>
        <v>0</v>
      </c>
      <c r="BG118" s="135">
        <f t="shared" si="30"/>
        <v>0</v>
      </c>
    </row>
    <row r="119" spans="1:61" s="25" customFormat="1" ht="11.4" customHeight="1" x14ac:dyDescent="0.25">
      <c r="F119" s="32"/>
      <c r="G119" s="73"/>
      <c r="H119" s="158">
        <f>IF(ISERROR(VLOOKUP(I103&amp;G119,#REF!,6,FALSE)),0,VLOOKUP(I103&amp;G119,#REF!,6,FALSE))</f>
        <v>0</v>
      </c>
      <c r="J119" s="135">
        <f t="shared" si="27"/>
        <v>0</v>
      </c>
      <c r="K119" s="135">
        <f t="shared" si="27"/>
        <v>0</v>
      </c>
      <c r="L119" s="135">
        <f t="shared" si="27"/>
        <v>0</v>
      </c>
      <c r="M119" s="135">
        <f t="shared" si="27"/>
        <v>0</v>
      </c>
      <c r="N119" s="135">
        <f t="shared" si="27"/>
        <v>0</v>
      </c>
      <c r="O119" s="135">
        <f t="shared" si="27"/>
        <v>0</v>
      </c>
      <c r="P119" s="135">
        <f t="shared" si="27"/>
        <v>0</v>
      </c>
      <c r="Q119" s="135">
        <f t="shared" si="27"/>
        <v>0</v>
      </c>
      <c r="R119" s="135">
        <f t="shared" si="27"/>
        <v>0</v>
      </c>
      <c r="S119" s="135">
        <f t="shared" si="27"/>
        <v>0</v>
      </c>
      <c r="T119" s="135">
        <f t="shared" si="27"/>
        <v>0</v>
      </c>
      <c r="U119" s="135">
        <f t="shared" si="27"/>
        <v>0</v>
      </c>
      <c r="V119" s="135">
        <f t="shared" si="27"/>
        <v>0</v>
      </c>
      <c r="W119" s="135">
        <f t="shared" si="27"/>
        <v>0</v>
      </c>
      <c r="X119" s="135">
        <f t="shared" si="27"/>
        <v>0</v>
      </c>
      <c r="Y119" s="135">
        <f t="shared" si="27"/>
        <v>0</v>
      </c>
      <c r="Z119" s="135">
        <f t="shared" si="27"/>
        <v>0</v>
      </c>
      <c r="AA119" s="135">
        <f t="shared" si="27"/>
        <v>0</v>
      </c>
      <c r="AB119" s="135">
        <f t="shared" si="27"/>
        <v>0</v>
      </c>
      <c r="AC119" s="135">
        <f t="shared" si="27"/>
        <v>0</v>
      </c>
      <c r="AD119" s="135">
        <f t="shared" si="27"/>
        <v>0</v>
      </c>
      <c r="AE119" s="135">
        <f t="shared" si="27"/>
        <v>0</v>
      </c>
      <c r="AF119" s="135">
        <f t="shared" si="27"/>
        <v>0</v>
      </c>
      <c r="AG119" s="135">
        <f t="shared" si="27"/>
        <v>0</v>
      </c>
      <c r="AH119" s="135">
        <f t="shared" si="27"/>
        <v>0</v>
      </c>
      <c r="AI119" s="135">
        <f t="shared" si="27"/>
        <v>0</v>
      </c>
      <c r="AJ119" s="135">
        <f t="shared" si="27"/>
        <v>0</v>
      </c>
      <c r="AK119" s="135">
        <f t="shared" si="27"/>
        <v>0</v>
      </c>
      <c r="AL119" s="135">
        <f t="shared" si="27"/>
        <v>0</v>
      </c>
      <c r="AM119" s="135">
        <f t="shared" si="27"/>
        <v>0</v>
      </c>
      <c r="AN119" s="135">
        <f t="shared" si="27"/>
        <v>0</v>
      </c>
      <c r="AO119" s="135">
        <f t="shared" si="27"/>
        <v>0</v>
      </c>
      <c r="AP119" s="135">
        <f t="shared" ref="AP119:BG119" si="31">AP103*$H119</f>
        <v>0</v>
      </c>
      <c r="AQ119" s="135">
        <f t="shared" si="31"/>
        <v>0</v>
      </c>
      <c r="AR119" s="135">
        <f t="shared" si="31"/>
        <v>0</v>
      </c>
      <c r="AS119" s="135">
        <f t="shared" si="31"/>
        <v>0</v>
      </c>
      <c r="AT119" s="135">
        <f t="shared" si="31"/>
        <v>0</v>
      </c>
      <c r="AU119" s="135">
        <f t="shared" si="31"/>
        <v>0</v>
      </c>
      <c r="AV119" s="135">
        <f t="shared" si="31"/>
        <v>0</v>
      </c>
      <c r="AW119" s="135">
        <f t="shared" si="31"/>
        <v>0</v>
      </c>
      <c r="AX119" s="135">
        <f t="shared" si="31"/>
        <v>0</v>
      </c>
      <c r="AY119" s="135">
        <f t="shared" si="31"/>
        <v>0</v>
      </c>
      <c r="AZ119" s="135">
        <f t="shared" si="31"/>
        <v>0</v>
      </c>
      <c r="BA119" s="135">
        <f t="shared" si="31"/>
        <v>0</v>
      </c>
      <c r="BB119" s="135">
        <f t="shared" si="31"/>
        <v>0</v>
      </c>
      <c r="BC119" s="135">
        <f t="shared" si="31"/>
        <v>0</v>
      </c>
      <c r="BD119" s="135">
        <f t="shared" si="31"/>
        <v>0</v>
      </c>
      <c r="BE119" s="135">
        <f t="shared" si="31"/>
        <v>0</v>
      </c>
      <c r="BF119" s="135">
        <f t="shared" si="31"/>
        <v>0</v>
      </c>
      <c r="BG119" s="135">
        <f t="shared" si="31"/>
        <v>0</v>
      </c>
    </row>
    <row r="120" spans="1:61" s="25" customFormat="1" ht="11.4" customHeight="1" x14ac:dyDescent="0.25">
      <c r="F120" s="32"/>
      <c r="G120" s="73"/>
      <c r="H120" s="158">
        <f>IF(ISERROR(VLOOKUP(I104&amp;G120,#REF!,6,FALSE)),0,VLOOKUP(I104&amp;G120,#REF!,6,FALSE))</f>
        <v>0</v>
      </c>
      <c r="J120" s="135">
        <f t="shared" si="27"/>
        <v>0</v>
      </c>
      <c r="K120" s="135">
        <f t="shared" si="27"/>
        <v>0</v>
      </c>
      <c r="L120" s="135">
        <f t="shared" si="27"/>
        <v>0</v>
      </c>
      <c r="M120" s="135">
        <f t="shared" si="27"/>
        <v>0</v>
      </c>
      <c r="N120" s="135">
        <f t="shared" si="27"/>
        <v>0</v>
      </c>
      <c r="O120" s="135">
        <f t="shared" si="27"/>
        <v>0</v>
      </c>
      <c r="P120" s="135">
        <f t="shared" si="27"/>
        <v>0</v>
      </c>
      <c r="Q120" s="135">
        <f t="shared" si="27"/>
        <v>0</v>
      </c>
      <c r="R120" s="135">
        <f t="shared" si="27"/>
        <v>0</v>
      </c>
      <c r="S120" s="135">
        <f t="shared" si="27"/>
        <v>0</v>
      </c>
      <c r="T120" s="135">
        <f t="shared" si="27"/>
        <v>0</v>
      </c>
      <c r="U120" s="135">
        <f t="shared" si="27"/>
        <v>0</v>
      </c>
      <c r="V120" s="135">
        <f t="shared" si="27"/>
        <v>0</v>
      </c>
      <c r="W120" s="135">
        <f t="shared" si="27"/>
        <v>0</v>
      </c>
      <c r="X120" s="135">
        <f t="shared" si="27"/>
        <v>0</v>
      </c>
      <c r="Y120" s="135">
        <f t="shared" si="27"/>
        <v>0</v>
      </c>
      <c r="Z120" s="135">
        <f t="shared" si="27"/>
        <v>0</v>
      </c>
      <c r="AA120" s="135">
        <f t="shared" si="27"/>
        <v>0</v>
      </c>
      <c r="AB120" s="135">
        <f t="shared" si="27"/>
        <v>0</v>
      </c>
      <c r="AC120" s="135">
        <f t="shared" si="27"/>
        <v>0</v>
      </c>
      <c r="AD120" s="135">
        <f t="shared" si="27"/>
        <v>0</v>
      </c>
      <c r="AE120" s="135">
        <f t="shared" si="27"/>
        <v>0</v>
      </c>
      <c r="AF120" s="135">
        <f t="shared" si="27"/>
        <v>0</v>
      </c>
      <c r="AG120" s="135">
        <f t="shared" si="27"/>
        <v>0</v>
      </c>
      <c r="AH120" s="135">
        <f t="shared" si="27"/>
        <v>0</v>
      </c>
      <c r="AI120" s="135">
        <f t="shared" si="27"/>
        <v>0</v>
      </c>
      <c r="AJ120" s="135">
        <f t="shared" si="27"/>
        <v>0</v>
      </c>
      <c r="AK120" s="135">
        <f t="shared" si="27"/>
        <v>0</v>
      </c>
      <c r="AL120" s="135">
        <f t="shared" si="27"/>
        <v>0</v>
      </c>
      <c r="AM120" s="135">
        <f t="shared" si="27"/>
        <v>0</v>
      </c>
      <c r="AN120" s="135">
        <f t="shared" si="27"/>
        <v>0</v>
      </c>
      <c r="AO120" s="135">
        <f t="shared" si="27"/>
        <v>0</v>
      </c>
      <c r="AP120" s="135">
        <f t="shared" ref="AP120:BG120" si="32">AP104*$H120</f>
        <v>0</v>
      </c>
      <c r="AQ120" s="135">
        <f t="shared" si="32"/>
        <v>0</v>
      </c>
      <c r="AR120" s="135">
        <f t="shared" si="32"/>
        <v>0</v>
      </c>
      <c r="AS120" s="135">
        <f t="shared" si="32"/>
        <v>0</v>
      </c>
      <c r="AT120" s="135">
        <f t="shared" si="32"/>
        <v>0</v>
      </c>
      <c r="AU120" s="135">
        <f t="shared" si="32"/>
        <v>0</v>
      </c>
      <c r="AV120" s="135">
        <f t="shared" si="32"/>
        <v>0</v>
      </c>
      <c r="AW120" s="135">
        <f t="shared" si="32"/>
        <v>0</v>
      </c>
      <c r="AX120" s="135">
        <f t="shared" si="32"/>
        <v>0</v>
      </c>
      <c r="AY120" s="135">
        <f t="shared" si="32"/>
        <v>0</v>
      </c>
      <c r="AZ120" s="135">
        <f t="shared" si="32"/>
        <v>0</v>
      </c>
      <c r="BA120" s="135">
        <f t="shared" si="32"/>
        <v>0</v>
      </c>
      <c r="BB120" s="135">
        <f t="shared" si="32"/>
        <v>0</v>
      </c>
      <c r="BC120" s="135">
        <f t="shared" si="32"/>
        <v>0</v>
      </c>
      <c r="BD120" s="135">
        <f t="shared" si="32"/>
        <v>0</v>
      </c>
      <c r="BE120" s="135">
        <f t="shared" si="32"/>
        <v>0</v>
      </c>
      <c r="BF120" s="135">
        <f t="shared" si="32"/>
        <v>0</v>
      </c>
      <c r="BG120" s="135">
        <f t="shared" si="32"/>
        <v>0</v>
      </c>
    </row>
    <row r="121" spans="1:61" s="25" customFormat="1" ht="11.4" customHeight="1" x14ac:dyDescent="0.25">
      <c r="F121" s="32"/>
      <c r="G121" s="73"/>
      <c r="H121" s="158">
        <f>IF(ISERROR(VLOOKUP(I105&amp;G121,#REF!,6,FALSE)),0,VLOOKUP(I105&amp;G121,#REF!,6,FALSE))</f>
        <v>0</v>
      </c>
      <c r="J121" s="135">
        <f t="shared" si="27"/>
        <v>0</v>
      </c>
      <c r="K121" s="135">
        <f t="shared" si="27"/>
        <v>0</v>
      </c>
      <c r="L121" s="135">
        <f t="shared" si="27"/>
        <v>0</v>
      </c>
      <c r="M121" s="135">
        <f t="shared" si="27"/>
        <v>0</v>
      </c>
      <c r="N121" s="135">
        <f t="shared" si="27"/>
        <v>0</v>
      </c>
      <c r="O121" s="135">
        <f t="shared" si="27"/>
        <v>0</v>
      </c>
      <c r="P121" s="135">
        <f t="shared" si="27"/>
        <v>0</v>
      </c>
      <c r="Q121" s="135">
        <f t="shared" si="27"/>
        <v>0</v>
      </c>
      <c r="R121" s="135">
        <f t="shared" si="27"/>
        <v>0</v>
      </c>
      <c r="S121" s="135">
        <f t="shared" si="27"/>
        <v>0</v>
      </c>
      <c r="T121" s="135">
        <f t="shared" si="27"/>
        <v>0</v>
      </c>
      <c r="U121" s="135">
        <f t="shared" si="27"/>
        <v>0</v>
      </c>
      <c r="V121" s="135">
        <f t="shared" si="27"/>
        <v>0</v>
      </c>
      <c r="W121" s="135">
        <f t="shared" si="27"/>
        <v>0</v>
      </c>
      <c r="X121" s="135">
        <f t="shared" si="27"/>
        <v>0</v>
      </c>
      <c r="Y121" s="135">
        <f t="shared" si="27"/>
        <v>0</v>
      </c>
      <c r="Z121" s="135">
        <f t="shared" si="27"/>
        <v>0</v>
      </c>
      <c r="AA121" s="135">
        <f t="shared" si="27"/>
        <v>0</v>
      </c>
      <c r="AB121" s="135">
        <f t="shared" si="27"/>
        <v>0</v>
      </c>
      <c r="AC121" s="135">
        <f t="shared" si="27"/>
        <v>0</v>
      </c>
      <c r="AD121" s="135">
        <f t="shared" si="27"/>
        <v>0</v>
      </c>
      <c r="AE121" s="135">
        <f t="shared" si="27"/>
        <v>0</v>
      </c>
      <c r="AF121" s="135">
        <f t="shared" si="27"/>
        <v>0</v>
      </c>
      <c r="AG121" s="135">
        <f t="shared" si="27"/>
        <v>0</v>
      </c>
      <c r="AH121" s="135">
        <f t="shared" si="27"/>
        <v>0</v>
      </c>
      <c r="AI121" s="135">
        <f t="shared" si="27"/>
        <v>0</v>
      </c>
      <c r="AJ121" s="135">
        <f t="shared" si="27"/>
        <v>0</v>
      </c>
      <c r="AK121" s="135">
        <f t="shared" si="27"/>
        <v>0</v>
      </c>
      <c r="AL121" s="135">
        <f t="shared" si="27"/>
        <v>0</v>
      </c>
      <c r="AM121" s="135">
        <f t="shared" si="27"/>
        <v>0</v>
      </c>
      <c r="AN121" s="135">
        <f t="shared" si="27"/>
        <v>0</v>
      </c>
      <c r="AO121" s="135">
        <f t="shared" si="27"/>
        <v>0</v>
      </c>
      <c r="AP121" s="135">
        <f t="shared" ref="AP121:BG121" si="33">AP105*$H121</f>
        <v>0</v>
      </c>
      <c r="AQ121" s="135">
        <f t="shared" si="33"/>
        <v>0</v>
      </c>
      <c r="AR121" s="135">
        <f t="shared" si="33"/>
        <v>0</v>
      </c>
      <c r="AS121" s="135">
        <f t="shared" si="33"/>
        <v>0</v>
      </c>
      <c r="AT121" s="135">
        <f t="shared" si="33"/>
        <v>0</v>
      </c>
      <c r="AU121" s="135">
        <f t="shared" si="33"/>
        <v>0</v>
      </c>
      <c r="AV121" s="135">
        <f t="shared" si="33"/>
        <v>0</v>
      </c>
      <c r="AW121" s="135">
        <f t="shared" si="33"/>
        <v>0</v>
      </c>
      <c r="AX121" s="135">
        <f t="shared" si="33"/>
        <v>0</v>
      </c>
      <c r="AY121" s="135">
        <f t="shared" si="33"/>
        <v>0</v>
      </c>
      <c r="AZ121" s="135">
        <f t="shared" si="33"/>
        <v>0</v>
      </c>
      <c r="BA121" s="135">
        <f t="shared" si="33"/>
        <v>0</v>
      </c>
      <c r="BB121" s="135">
        <f t="shared" si="33"/>
        <v>0</v>
      </c>
      <c r="BC121" s="135">
        <f t="shared" si="33"/>
        <v>0</v>
      </c>
      <c r="BD121" s="135">
        <f t="shared" si="33"/>
        <v>0</v>
      </c>
      <c r="BE121" s="135">
        <f t="shared" si="33"/>
        <v>0</v>
      </c>
      <c r="BF121" s="135">
        <f t="shared" si="33"/>
        <v>0</v>
      </c>
      <c r="BG121" s="135">
        <f t="shared" si="33"/>
        <v>0</v>
      </c>
    </row>
    <row r="122" spans="1:61" s="25" customFormat="1" ht="11.4" customHeight="1" x14ac:dyDescent="0.25">
      <c r="F122" s="148" t="s">
        <v>83</v>
      </c>
      <c r="G122" s="112"/>
      <c r="H122" s="112"/>
      <c r="I122" s="112"/>
      <c r="J122" s="164">
        <f>SUM(J110:J121)</f>
        <v>0</v>
      </c>
      <c r="K122" s="164">
        <f t="shared" ref="K122:BG122" si="34">SUM(K110:K121)</f>
        <v>0</v>
      </c>
      <c r="L122" s="164">
        <f t="shared" si="34"/>
        <v>11.216750391853695</v>
      </c>
      <c r="M122" s="164">
        <f t="shared" si="34"/>
        <v>14.189963136832407</v>
      </c>
      <c r="N122" s="164">
        <f t="shared" si="34"/>
        <v>44.676640357565596</v>
      </c>
      <c r="O122" s="164">
        <f t="shared" si="34"/>
        <v>63.881282710372105</v>
      </c>
      <c r="P122" s="164">
        <f t="shared" si="34"/>
        <v>86.127518140516116</v>
      </c>
      <c r="Q122" s="164">
        <f t="shared" si="34"/>
        <v>117.11245141109336</v>
      </c>
      <c r="R122" s="164">
        <f t="shared" si="34"/>
        <v>161.16425242134491</v>
      </c>
      <c r="S122" s="164">
        <f t="shared" si="34"/>
        <v>222.15201500017173</v>
      </c>
      <c r="T122" s="164">
        <f t="shared" si="34"/>
        <v>312.16368451237935</v>
      </c>
      <c r="U122" s="164">
        <f t="shared" si="34"/>
        <v>312.16368451237935</v>
      </c>
      <c r="V122" s="164">
        <f t="shared" si="34"/>
        <v>312.16368451237935</v>
      </c>
      <c r="W122" s="164">
        <f t="shared" si="34"/>
        <v>312.16368451237935</v>
      </c>
      <c r="X122" s="164">
        <f t="shared" si="34"/>
        <v>312.16368451237935</v>
      </c>
      <c r="Y122" s="164">
        <f t="shared" si="34"/>
        <v>312.16368451237935</v>
      </c>
      <c r="Z122" s="164">
        <f t="shared" si="34"/>
        <v>312.16368451237935</v>
      </c>
      <c r="AA122" s="164">
        <f t="shared" si="34"/>
        <v>312.16368451237935</v>
      </c>
      <c r="AB122" s="164">
        <f t="shared" si="34"/>
        <v>312.16368451237935</v>
      </c>
      <c r="AC122" s="164">
        <f t="shared" si="34"/>
        <v>312.16368451237935</v>
      </c>
      <c r="AD122" s="164">
        <f t="shared" si="34"/>
        <v>312.16368451237935</v>
      </c>
      <c r="AE122" s="164">
        <f t="shared" si="34"/>
        <v>0</v>
      </c>
      <c r="AF122" s="164">
        <f t="shared" si="34"/>
        <v>0</v>
      </c>
      <c r="AG122" s="164">
        <f t="shared" si="34"/>
        <v>0</v>
      </c>
      <c r="AH122" s="164">
        <f t="shared" si="34"/>
        <v>0</v>
      </c>
      <c r="AI122" s="164">
        <f t="shared" si="34"/>
        <v>0</v>
      </c>
      <c r="AJ122" s="164">
        <f t="shared" si="34"/>
        <v>0</v>
      </c>
      <c r="AK122" s="164">
        <f t="shared" si="34"/>
        <v>0</v>
      </c>
      <c r="AL122" s="164">
        <f t="shared" si="34"/>
        <v>0</v>
      </c>
      <c r="AM122" s="164">
        <f t="shared" si="34"/>
        <v>0</v>
      </c>
      <c r="AN122" s="164">
        <f t="shared" si="34"/>
        <v>0</v>
      </c>
      <c r="AO122" s="164">
        <f t="shared" si="34"/>
        <v>0</v>
      </c>
      <c r="AP122" s="164">
        <f t="shared" si="34"/>
        <v>0</v>
      </c>
      <c r="AQ122" s="164">
        <f t="shared" si="34"/>
        <v>0</v>
      </c>
      <c r="AR122" s="164">
        <f t="shared" si="34"/>
        <v>0</v>
      </c>
      <c r="AS122" s="164">
        <f t="shared" si="34"/>
        <v>0</v>
      </c>
      <c r="AT122" s="164">
        <f t="shared" si="34"/>
        <v>0</v>
      </c>
      <c r="AU122" s="164">
        <f t="shared" si="34"/>
        <v>0</v>
      </c>
      <c r="AV122" s="164">
        <f t="shared" si="34"/>
        <v>0</v>
      </c>
      <c r="AW122" s="164">
        <f t="shared" si="34"/>
        <v>0</v>
      </c>
      <c r="AX122" s="164">
        <f t="shared" si="34"/>
        <v>0</v>
      </c>
      <c r="AY122" s="164">
        <f t="shared" si="34"/>
        <v>0</v>
      </c>
      <c r="AZ122" s="164">
        <f t="shared" si="34"/>
        <v>0</v>
      </c>
      <c r="BA122" s="164">
        <f t="shared" si="34"/>
        <v>0</v>
      </c>
      <c r="BB122" s="164">
        <f t="shared" si="34"/>
        <v>0</v>
      </c>
      <c r="BC122" s="164">
        <f t="shared" si="34"/>
        <v>0</v>
      </c>
      <c r="BD122" s="164">
        <f t="shared" si="34"/>
        <v>0</v>
      </c>
      <c r="BE122" s="164">
        <f t="shared" si="34"/>
        <v>0</v>
      </c>
      <c r="BF122" s="164">
        <f t="shared" si="34"/>
        <v>0</v>
      </c>
      <c r="BG122" s="164">
        <f t="shared" si="34"/>
        <v>0</v>
      </c>
      <c r="BI122" s="50"/>
    </row>
    <row r="123" spans="1:61" ht="11.4" customHeight="1" x14ac:dyDescent="0.25">
      <c r="C123" s="22"/>
      <c r="D123" s="22"/>
      <c r="E123" s="22"/>
      <c r="F123" s="22"/>
      <c r="G123" s="22"/>
      <c r="H123" s="22"/>
      <c r="I123" s="22"/>
      <c r="J123" s="22"/>
    </row>
    <row r="124" spans="1:61" ht="11.4" customHeight="1" x14ac:dyDescent="0.25">
      <c r="A124" s="154" t="s">
        <v>102</v>
      </c>
      <c r="B124" s="140"/>
      <c r="C124" s="140"/>
      <c r="D124" s="154"/>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row>
  </sheetData>
  <mergeCells count="37">
    <mergeCell ref="G38:H38"/>
    <mergeCell ref="A19:D23"/>
    <mergeCell ref="A25:D29"/>
    <mergeCell ref="G35:H35"/>
    <mergeCell ref="G36:H36"/>
    <mergeCell ref="G37:H37"/>
    <mergeCell ref="G68:H68"/>
    <mergeCell ref="G39:H39"/>
    <mergeCell ref="G40:H40"/>
    <mergeCell ref="G41:H41"/>
    <mergeCell ref="G42:H42"/>
    <mergeCell ref="G43:H43"/>
    <mergeCell ref="G44:H44"/>
    <mergeCell ref="G45:H45"/>
    <mergeCell ref="G64:H64"/>
    <mergeCell ref="G65:H65"/>
    <mergeCell ref="G66:H66"/>
    <mergeCell ref="G67:H67"/>
    <mergeCell ref="G98:H98"/>
    <mergeCell ref="G69:H69"/>
    <mergeCell ref="G70:H70"/>
    <mergeCell ref="G71:H71"/>
    <mergeCell ref="G72:H72"/>
    <mergeCell ref="G73:H73"/>
    <mergeCell ref="G74:H74"/>
    <mergeCell ref="G93:H93"/>
    <mergeCell ref="G94:H94"/>
    <mergeCell ref="G95:H95"/>
    <mergeCell ref="G96:H96"/>
    <mergeCell ref="G97:H97"/>
    <mergeCell ref="G105:H105"/>
    <mergeCell ref="G99:H99"/>
    <mergeCell ref="G100:H100"/>
    <mergeCell ref="G101:H101"/>
    <mergeCell ref="G102:H102"/>
    <mergeCell ref="G103:H103"/>
    <mergeCell ref="G104:H104"/>
  </mergeCells>
  <conditionalFormatting sqref="I46">
    <cfRule type="cellIs" dxfId="44" priority="92" operator="notEqual">
      <formula>0</formula>
    </cfRule>
  </conditionalFormatting>
  <conditionalFormatting sqref="I60">
    <cfRule type="cellIs" dxfId="43" priority="86" operator="notEqual">
      <formula>0</formula>
    </cfRule>
  </conditionalFormatting>
  <conditionalFormatting sqref="J36:J37">
    <cfRule type="expression" dxfId="42" priority="9">
      <formula>#REF!</formula>
    </cfRule>
    <cfRule type="expression" dxfId="41" priority="10">
      <formula>ISTEXT(J36)</formula>
    </cfRule>
  </conditionalFormatting>
  <conditionalFormatting sqref="J50:J51 P50:BG51 J52:BG59">
    <cfRule type="expression" dxfId="40" priority="87">
      <formula>#REF!</formula>
    </cfRule>
    <cfRule type="expression" dxfId="39" priority="88">
      <formula>ISTEXT(J50)</formula>
    </cfRule>
  </conditionalFormatting>
  <conditionalFormatting sqref="J65:J66">
    <cfRule type="expression" dxfId="38" priority="5">
      <formula>J65&lt;0</formula>
    </cfRule>
  </conditionalFormatting>
  <conditionalFormatting sqref="J79:J80">
    <cfRule type="expression" dxfId="37" priority="1">
      <formula>#REF!</formula>
    </cfRule>
    <cfRule type="expression" dxfId="36" priority="2">
      <formula>ISTEXT(J79)</formula>
    </cfRule>
  </conditionalFormatting>
  <conditionalFormatting sqref="J6:BG6">
    <cfRule type="cellIs" dxfId="35" priority="89" operator="equal">
      <formula>1</formula>
    </cfRule>
  </conditionalFormatting>
  <conditionalFormatting sqref="J38:BG45">
    <cfRule type="expression" dxfId="34" priority="101">
      <formula>#REF!</formula>
    </cfRule>
    <cfRule type="expression" dxfId="33" priority="102">
      <formula>ISTEXT(J38)</formula>
    </cfRule>
  </conditionalFormatting>
  <conditionalFormatting sqref="J64:BG64">
    <cfRule type="expression" dxfId="32" priority="105">
      <formula>#REF!=1</formula>
    </cfRule>
  </conditionalFormatting>
  <conditionalFormatting sqref="J65:BG74">
    <cfRule type="expression" dxfId="31" priority="6">
      <formula>#REF!</formula>
    </cfRule>
  </conditionalFormatting>
  <conditionalFormatting sqref="J78:BG78">
    <cfRule type="expression" dxfId="30" priority="85">
      <formula>#REF!=1</formula>
    </cfRule>
  </conditionalFormatting>
  <conditionalFormatting sqref="J94:BG105">
    <cfRule type="expression" dxfId="29" priority="19">
      <formula>J94&lt;0</formula>
    </cfRule>
    <cfRule type="expression" dxfId="28" priority="20">
      <formula>#REF!</formula>
    </cfRule>
  </conditionalFormatting>
  <conditionalFormatting sqref="J110:BG121">
    <cfRule type="expression" dxfId="27" priority="81">
      <formula>#REF!</formula>
    </cfRule>
    <cfRule type="expression" dxfId="26" priority="82">
      <formula>ISTEXT(J110)</formula>
    </cfRule>
  </conditionalFormatting>
  <conditionalFormatting sqref="P36:BG37">
    <cfRule type="expression" dxfId="25" priority="33">
      <formula>#REF!</formula>
    </cfRule>
    <cfRule type="expression" dxfId="24" priority="34">
      <formula>ISTEXT(P36)</formula>
    </cfRule>
  </conditionalFormatting>
  <conditionalFormatting sqref="U74:BG74">
    <cfRule type="expression" dxfId="23" priority="91">
      <formula>ISTEXT(U74)</formula>
    </cfRule>
  </conditionalFormatting>
  <conditionalFormatting sqref="AE79:BG80 J81:BG88">
    <cfRule type="expression" dxfId="22" priority="83">
      <formula>#REF!</formula>
    </cfRule>
    <cfRule type="expression" dxfId="21" priority="84">
      <formula>ISTEXT(J79)</formula>
    </cfRule>
  </conditionalFormatting>
  <dataValidations count="7">
    <dataValidation type="list" allowBlank="1" showInputMessage="1" showErrorMessage="1" sqref="G50:G59 G110:G121 G79:G88" xr:uid="{9BEB5FA0-19A9-4F46-816A-4482195E13AD}">
      <formula1>ConvertToDates</formula1>
    </dataValidation>
    <dataValidation type="list" allowBlank="1" showInputMessage="1" showErrorMessage="1" sqref="I65:I74 I36:I45" xr:uid="{B4B343F4-EC18-4744-AA4D-D9004422D10D}">
      <formula1>ConvertFromDates</formula1>
    </dataValidation>
    <dataValidation showDropDown="1" showErrorMessage="1" errorTitle="Invalid Assumption" error="Assumption must be a number." sqref="U67:BG71" xr:uid="{FC5D0483-DCC8-4003-A83A-C92A314D16FB}"/>
    <dataValidation operator="greaterThanOrEqual" allowBlank="1" showDropDown="1" showErrorMessage="1" errorTitle="Invalid Assumption" error="Assumption must be a value greater than or equal to zero." sqref="J67:T74 K65:BG66" xr:uid="{CE6EEA0E-2565-4DD4-AE3A-FDC3F02B3FA3}"/>
    <dataValidation type="decimal" operator="greaterThanOrEqual" allowBlank="1" showDropDown="1" showErrorMessage="1" errorTitle="Invalid Assumption" error="Assumption must be a value greater than or equal to zero." sqref="J110:BG121 J36:BG45 J50:BG59 K94:T95 J79:BG88" xr:uid="{F21995BD-2F8B-409B-8941-A2C553EE9F92}">
      <formula1>0</formula1>
    </dataValidation>
    <dataValidation type="decimal" operator="greaterThanOrEqual" allowBlank="1" showDropDown="1" showErrorMessage="1" errorTitle="Enter positive number only" error="Enter positive numbers only and specify in the drop down box  whether the input is a benefit or a cost" sqref="J96:V105 U94:V95 W94:BG105 J94:J95 J65:J66" xr:uid="{FD272AA9-2319-4E8F-9875-5E78B12B7344}">
      <formula1>0</formula1>
    </dataValidation>
    <dataValidation type="custom" showErrorMessage="1" errorTitle="Invalid Assumption" error="Assumption must be a number." sqref="U72:BG74" xr:uid="{C195A442-964C-4D8C-99A8-CCE6F686B70A}">
      <formula1>NOT(ISERROR(U72/1))</formula1>
    </dataValidation>
  </dataValidations>
  <pageMargins left="0.39370078740157499" right="0.39370078740157499" top="0.59055118110236204" bottom="0.98425196850393704" header="0" footer="0.31496062992126"/>
  <pageSetup paperSize="9" orientation="landscape" r:id="rId1"/>
  <headerFooter>
    <oddFooter>&amp;L&amp;F
&amp;A
Printed: &amp;T on &amp;D&amp;CPage &amp;P of &amp;N_x000D_&amp;1#&amp;"Century Gothic"&amp;7&amp;K7F7F7F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3C642-6BE7-4ED3-8BA0-375380D0AA70}">
  <sheetPr codeName="Sheet14">
    <tabColor theme="0"/>
    <pageSetUpPr autoPageBreaks="0"/>
  </sheetPr>
  <dimension ref="A1:BI124"/>
  <sheetViews>
    <sheetView showGridLines="0" zoomScaleNormal="100" workbookViewId="0">
      <pane xSplit="1" ySplit="4" topLeftCell="B5" activePane="bottomRight" state="frozen"/>
      <selection pane="topRight" activeCell="I118" sqref="I118"/>
      <selection pane="bottomLeft" activeCell="I118" sqref="I118"/>
      <selection pane="bottomRight" activeCell="J36" sqref="J36"/>
    </sheetView>
  </sheetViews>
  <sheetFormatPr defaultColWidth="11.69921875" defaultRowHeight="11.4" customHeight="1" x14ac:dyDescent="0.25"/>
  <cols>
    <col min="1" max="5" width="3.69921875" style="11" customWidth="1"/>
    <col min="6" max="6" width="35.69921875" style="11" customWidth="1"/>
    <col min="7" max="7" width="12.69921875" style="11" customWidth="1"/>
    <col min="8" max="8" width="14.69921875" style="11" customWidth="1"/>
    <col min="9" max="9" width="18.69921875" style="11" customWidth="1"/>
    <col min="10" max="16" width="13.3984375" style="11" customWidth="1"/>
    <col min="17" max="59" width="11.69921875" style="11" customWidth="1"/>
    <col min="60" max="60" width="2.69921875" style="11" customWidth="1"/>
    <col min="61" max="16384" width="11.69921875" style="11"/>
  </cols>
  <sheetData>
    <row r="1" spans="1:61" s="59" customFormat="1" ht="13" x14ac:dyDescent="0.25">
      <c r="B1" s="59" t="s">
        <v>112</v>
      </c>
      <c r="I1" s="170"/>
    </row>
    <row r="2" spans="1:61" s="85" customFormat="1" ht="13" x14ac:dyDescent="0.25">
      <c r="B2" s="61" t="str">
        <f>Cover!$C$9</f>
        <v>AusNet Services</v>
      </c>
      <c r="G2" s="96"/>
      <c r="I2" s="172"/>
      <c r="J2" s="172"/>
      <c r="K2" s="172"/>
      <c r="L2" s="172"/>
      <c r="M2" s="172"/>
      <c r="N2" s="172"/>
      <c r="O2" s="172"/>
      <c r="P2" s="171"/>
    </row>
    <row r="3" spans="1:61" s="85" customFormat="1" ht="11.4" customHeight="1" x14ac:dyDescent="0.25">
      <c r="B3" s="61" t="str">
        <f>Cover!$C$10</f>
        <v>Business Case Evaluation</v>
      </c>
      <c r="C3" s="86"/>
      <c r="D3" s="86"/>
      <c r="E3" s="86"/>
      <c r="F3" s="86"/>
      <c r="K3" s="171"/>
      <c r="L3" s="171"/>
      <c r="M3" s="171"/>
      <c r="N3" s="171"/>
      <c r="O3" s="171"/>
      <c r="P3" s="171"/>
    </row>
    <row r="4" spans="1:61" s="85" customFormat="1" ht="11.4" customHeight="1" x14ac:dyDescent="0.25">
      <c r="A4" s="84"/>
      <c r="B4" s="61" t="str">
        <f>Cover!$C$11</f>
        <v>Demand Driven Augmentation in the LV Network &amp; Flexible Services</v>
      </c>
      <c r="C4" s="87"/>
      <c r="D4" s="88"/>
      <c r="E4" s="89"/>
      <c r="F4" s="90"/>
    </row>
    <row r="5" spans="1:61" ht="11.4" customHeight="1" x14ac:dyDescent="0.25">
      <c r="B5" s="17"/>
      <c r="C5" s="18"/>
      <c r="D5" s="18"/>
      <c r="E5" s="18"/>
      <c r="F5" s="18"/>
      <c r="G5" s="18"/>
      <c r="H5" s="18"/>
      <c r="I5" s="18"/>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I5" s="20"/>
    </row>
    <row r="6" spans="1:61" ht="11.4" customHeight="1" x14ac:dyDescent="0.25">
      <c r="B6" s="121" t="s">
        <v>46</v>
      </c>
      <c r="C6" s="121"/>
      <c r="D6" s="121"/>
      <c r="E6" s="121"/>
      <c r="F6" s="121"/>
      <c r="G6" s="18"/>
      <c r="H6" s="18"/>
      <c r="I6" s="18"/>
      <c r="J6" s="97">
        <f>IF(AND(J$7&gt;=General!$H$20,J$8&lt;=General!$H$21),1,0)</f>
        <v>0</v>
      </c>
      <c r="K6" s="97">
        <f>IF(AND(K$7&gt;=General!$H$20,K$8&lt;=General!$H$21),1,0)</f>
        <v>1</v>
      </c>
      <c r="L6" s="97">
        <f>IF(AND(L$7&gt;=General!$H$20,L$8&lt;=General!$H$21),1,0)</f>
        <v>1</v>
      </c>
      <c r="M6" s="97">
        <f>IF(AND(M$7&gt;=General!$H$20,M$8&lt;=General!$H$21),1,0)</f>
        <v>1</v>
      </c>
      <c r="N6" s="97">
        <f>IF(AND(N$7&gt;=General!$H$20,N$8&lt;=General!$H$21),1,0)</f>
        <v>1</v>
      </c>
      <c r="O6" s="97">
        <f>IF(AND(O$7&gt;=General!$H$20,O$8&lt;=General!$H$21),1,0)</f>
        <v>1</v>
      </c>
      <c r="P6" s="97">
        <f>IF(AND(P$7&gt;=General!$H$20,P$8&lt;=General!$H$21),1,0)</f>
        <v>0</v>
      </c>
      <c r="Q6" s="97">
        <f>IF(AND(Q$7&gt;=General!$H$20,Q$8&lt;=General!$H$21),1,0)</f>
        <v>0</v>
      </c>
      <c r="R6" s="97">
        <f>IF(AND(R$7&gt;=General!$H$20,R$8&lt;=General!$H$21),1,0)</f>
        <v>0</v>
      </c>
      <c r="S6" s="97">
        <f>IF(AND(S$7&gt;=General!$H$20,S$8&lt;=General!$H$21),1,0)</f>
        <v>0</v>
      </c>
      <c r="T6" s="97">
        <f>IF(AND(T$7&gt;=General!$H$20,T$8&lt;=General!$H$21),1,0)</f>
        <v>0</v>
      </c>
      <c r="U6" s="97">
        <f>IF(AND(U$7&gt;=General!$H$20,U$8&lt;=General!$H$21),1,0)</f>
        <v>0</v>
      </c>
      <c r="V6" s="97">
        <f>IF(AND(V$7&gt;=General!$H$20,V$8&lt;=General!$H$21),1,0)</f>
        <v>0</v>
      </c>
      <c r="W6" s="97">
        <f>IF(AND(W$7&gt;=General!$H$20,W$8&lt;=General!$H$21),1,0)</f>
        <v>0</v>
      </c>
      <c r="X6" s="97">
        <f>IF(AND(X$7&gt;=General!$H$20,X$8&lt;=General!$H$21),1,0)</f>
        <v>0</v>
      </c>
      <c r="Y6" s="97">
        <f>IF(AND(Y$7&gt;=General!$H$20,Y$8&lt;=General!$H$21),1,0)</f>
        <v>0</v>
      </c>
      <c r="Z6" s="97">
        <f>IF(AND(Z$7&gt;=General!$H$20,Z$8&lt;=General!$H$21),1,0)</f>
        <v>0</v>
      </c>
      <c r="AA6" s="97">
        <f>IF(AND(AA$7&gt;=General!$H$20,AA$8&lt;=General!$H$21),1,0)</f>
        <v>0</v>
      </c>
      <c r="AB6" s="97">
        <f>IF(AND(AB$7&gt;=General!$H$20,AB$8&lt;=General!$H$21),1,0)</f>
        <v>0</v>
      </c>
      <c r="AC6" s="97">
        <f>IF(AND(AC$7&gt;=General!$H$20,AC$8&lt;=General!$H$21),1,0)</f>
        <v>0</v>
      </c>
      <c r="AD6" s="97">
        <f>IF(AND(AD$7&gt;=General!$H$20,AD$8&lt;=General!$H$21),1,0)</f>
        <v>0</v>
      </c>
      <c r="AE6" s="97">
        <f>IF(AND(AE$7&gt;=General!$H$20,AE$8&lt;=General!$H$21),1,0)</f>
        <v>0</v>
      </c>
      <c r="AF6" s="97">
        <f>IF(AND(AF$7&gt;=General!$H$20,AF$8&lt;=General!$H$21),1,0)</f>
        <v>0</v>
      </c>
      <c r="AG6" s="97">
        <f>IF(AND(AG$7&gt;=General!$H$20,AG$8&lt;=General!$H$21),1,0)</f>
        <v>0</v>
      </c>
      <c r="AH6" s="97">
        <f>IF(AND(AH$7&gt;=General!$H$20,AH$8&lt;=General!$H$21),1,0)</f>
        <v>0</v>
      </c>
      <c r="AI6" s="97">
        <f>IF(AND(AI$7&gt;=General!$H$20,AI$8&lt;=General!$H$21),1,0)</f>
        <v>0</v>
      </c>
      <c r="AJ6" s="97">
        <f>IF(AND(AJ$7&gt;=General!$H$20,AJ$8&lt;=General!$H$21),1,0)</f>
        <v>0</v>
      </c>
      <c r="AK6" s="97">
        <f>IF(AND(AK$7&gt;=General!$H$20,AK$8&lt;=General!$H$21),1,0)</f>
        <v>0</v>
      </c>
      <c r="AL6" s="97">
        <f>IF(AND(AL$7&gt;=General!$H$20,AL$8&lt;=General!$H$21),1,0)</f>
        <v>0</v>
      </c>
      <c r="AM6" s="97">
        <f>IF(AND(AM$7&gt;=General!$H$20,AM$8&lt;=General!$H$21),1,0)</f>
        <v>0</v>
      </c>
      <c r="AN6" s="97">
        <f>IF(AND(AN$7&gt;=General!$H$20,AN$8&lt;=General!$H$21),1,0)</f>
        <v>0</v>
      </c>
      <c r="AO6" s="97">
        <f>IF(AND(AO$7&gt;=General!$H$20,AO$8&lt;=General!$H$21),1,0)</f>
        <v>0</v>
      </c>
      <c r="AP6" s="97">
        <f>IF(AND(AP$7&gt;=General!$H$20,AP$8&lt;=General!$H$21),1,0)</f>
        <v>0</v>
      </c>
      <c r="AQ6" s="97">
        <f>IF(AND(AQ$7&gt;=General!$H$20,AQ$8&lt;=General!$H$21),1,0)</f>
        <v>0</v>
      </c>
      <c r="AR6" s="97">
        <f>IF(AND(AR$7&gt;=General!$H$20,AR$8&lt;=General!$H$21),1,0)</f>
        <v>0</v>
      </c>
      <c r="AS6" s="97">
        <f>IF(AND(AS$7&gt;=General!$H$20,AS$8&lt;=General!$H$21),1,0)</f>
        <v>0</v>
      </c>
      <c r="AT6" s="97">
        <f>IF(AND(AT$7&gt;=General!$H$20,AT$8&lt;=General!$H$21),1,0)</f>
        <v>0</v>
      </c>
      <c r="AU6" s="97">
        <f>IF(AND(AU$7&gt;=General!$H$20,AU$8&lt;=General!$H$21),1,0)</f>
        <v>0</v>
      </c>
      <c r="AV6" s="97">
        <f>IF(AND(AV$7&gt;=General!$H$20,AV$8&lt;=General!$H$21),1,0)</f>
        <v>0</v>
      </c>
      <c r="AW6" s="97">
        <f>IF(AND(AW$7&gt;=General!$H$20,AW$8&lt;=General!$H$21),1,0)</f>
        <v>0</v>
      </c>
      <c r="AX6" s="97">
        <f>IF(AND(AX$7&gt;=General!$H$20,AX$8&lt;=General!$H$21),1,0)</f>
        <v>0</v>
      </c>
      <c r="AY6" s="97">
        <f>IF(AND(AY$7&gt;=General!$H$20,AY$8&lt;=General!$H$21),1,0)</f>
        <v>0</v>
      </c>
      <c r="AZ6" s="97">
        <f>IF(AND(AZ$7&gt;=General!$H$20,AZ$8&lt;=General!$H$21),1,0)</f>
        <v>0</v>
      </c>
      <c r="BA6" s="97">
        <f>IF(AND(BA$7&gt;=General!$H$20,BA$8&lt;=General!$H$21),1,0)</f>
        <v>0</v>
      </c>
      <c r="BB6" s="97">
        <f>IF(AND(BB$7&gt;=General!$H$20,BB$8&lt;=General!$H$21),1,0)</f>
        <v>0</v>
      </c>
      <c r="BC6" s="97">
        <f>IF(AND(BC$7&gt;=General!$H$20,BC$8&lt;=General!$H$21),1,0)</f>
        <v>0</v>
      </c>
      <c r="BD6" s="97">
        <f>IF(AND(BD$7&gt;=General!$H$20,BD$8&lt;=General!$H$21),1,0)</f>
        <v>0</v>
      </c>
      <c r="BE6" s="97">
        <f>IF(AND(BE$7&gt;=General!$H$20,BE$8&lt;=General!$H$21),1,0)</f>
        <v>0</v>
      </c>
      <c r="BF6" s="97">
        <f>IF(AND(BF$7&gt;=General!$H$20,BF$8&lt;=General!$H$21),1,0)</f>
        <v>0</v>
      </c>
      <c r="BG6" s="97">
        <f>IF(AND(BG$7&gt;=General!$H$20,BG$8&lt;=General!$H$21),1,0)</f>
        <v>0</v>
      </c>
      <c r="BI6" s="20"/>
    </row>
    <row r="7" spans="1:61" s="23" customFormat="1" ht="11.4" customHeight="1" x14ac:dyDescent="0.25">
      <c r="B7" s="121" t="s">
        <v>47</v>
      </c>
      <c r="J7" s="122">
        <f>EDATE(General!$H$18,(J9-1)*12)</f>
        <v>45839</v>
      </c>
      <c r="K7" s="122">
        <f>EDATE(General!$H$18,(K9-1)*12)</f>
        <v>46204</v>
      </c>
      <c r="L7" s="122">
        <f>EDATE(General!$H$18,(L9-1)*12)</f>
        <v>46569</v>
      </c>
      <c r="M7" s="122">
        <f>EDATE(General!$H$18,(M9-1)*12)</f>
        <v>46935</v>
      </c>
      <c r="N7" s="122">
        <f>EDATE(General!$H$18,(N9-1)*12)</f>
        <v>47300</v>
      </c>
      <c r="O7" s="122">
        <f>EDATE(General!$H$18,(O9-1)*12)</f>
        <v>47665</v>
      </c>
      <c r="P7" s="122">
        <f>EDATE(General!$H$18,(P9-1)*12)</f>
        <v>48030</v>
      </c>
      <c r="Q7" s="122">
        <f>EDATE(General!$H$18,(Q9-1)*12)</f>
        <v>48396</v>
      </c>
      <c r="R7" s="122">
        <f>EDATE(General!$H$18,(R9-1)*12)</f>
        <v>48761</v>
      </c>
      <c r="S7" s="122">
        <f>EDATE(General!$H$18,(S9-1)*12)</f>
        <v>49126</v>
      </c>
      <c r="T7" s="122">
        <f>EDATE(General!$H$18,(T9-1)*12)</f>
        <v>49491</v>
      </c>
      <c r="U7" s="122">
        <f>EDATE(General!$H$18,(U9-1)*12)</f>
        <v>49857</v>
      </c>
      <c r="V7" s="122">
        <f>EDATE(General!$H$18,(V9-1)*12)</f>
        <v>50222</v>
      </c>
      <c r="W7" s="122">
        <f>EDATE(General!$H$18,(W9-1)*12)</f>
        <v>50587</v>
      </c>
      <c r="X7" s="122">
        <f>EDATE(General!$H$18,(X9-1)*12)</f>
        <v>50952</v>
      </c>
      <c r="Y7" s="122">
        <f>EDATE(General!$H$18,(Y9-1)*12)</f>
        <v>51318</v>
      </c>
      <c r="Z7" s="122">
        <f>EDATE(General!$H$18,(Z9-1)*12)</f>
        <v>51683</v>
      </c>
      <c r="AA7" s="122">
        <f>EDATE(General!$H$18,(AA9-1)*12)</f>
        <v>52048</v>
      </c>
      <c r="AB7" s="122">
        <f>EDATE(General!$H$18,(AB9-1)*12)</f>
        <v>52413</v>
      </c>
      <c r="AC7" s="122">
        <f>EDATE(General!$H$18,(AC9-1)*12)</f>
        <v>52779</v>
      </c>
      <c r="AD7" s="122">
        <f>EDATE(General!$H$18,(AD9-1)*12)</f>
        <v>53144</v>
      </c>
      <c r="AE7" s="122">
        <f>EDATE(General!$H$18,(AE9-1)*12)</f>
        <v>53509</v>
      </c>
      <c r="AF7" s="122">
        <f>EDATE(General!$H$18,(AF9-1)*12)</f>
        <v>53874</v>
      </c>
      <c r="AG7" s="122">
        <f>EDATE(General!$H$18,(AG9-1)*12)</f>
        <v>54240</v>
      </c>
      <c r="AH7" s="122">
        <f>EDATE(General!$H$18,(AH9-1)*12)</f>
        <v>54605</v>
      </c>
      <c r="AI7" s="122">
        <f>EDATE(General!$H$18,(AI9-1)*12)</f>
        <v>54970</v>
      </c>
      <c r="AJ7" s="122">
        <f>EDATE(General!$H$18,(AJ9-1)*12)</f>
        <v>55335</v>
      </c>
      <c r="AK7" s="122">
        <f>EDATE(General!$H$18,(AK9-1)*12)</f>
        <v>55701</v>
      </c>
      <c r="AL7" s="122">
        <f>EDATE(General!$H$18,(AL9-1)*12)</f>
        <v>56066</v>
      </c>
      <c r="AM7" s="122">
        <f>EDATE(General!$H$18,(AM9-1)*12)</f>
        <v>56431</v>
      </c>
      <c r="AN7" s="122">
        <f>EDATE(General!$H$18,(AN9-1)*12)</f>
        <v>56796</v>
      </c>
      <c r="AO7" s="122">
        <f>EDATE(General!$H$18,(AO9-1)*12)</f>
        <v>57162</v>
      </c>
      <c r="AP7" s="122">
        <f>EDATE(General!$H$18,(AP9-1)*12)</f>
        <v>57527</v>
      </c>
      <c r="AQ7" s="122">
        <f>EDATE(General!$H$18,(AQ9-1)*12)</f>
        <v>57892</v>
      </c>
      <c r="AR7" s="122">
        <f>EDATE(General!$H$18,(AR9-1)*12)</f>
        <v>58257</v>
      </c>
      <c r="AS7" s="122">
        <f>EDATE(General!$H$18,(AS9-1)*12)</f>
        <v>58623</v>
      </c>
      <c r="AT7" s="122">
        <f>EDATE(General!$H$18,(AT9-1)*12)</f>
        <v>58988</v>
      </c>
      <c r="AU7" s="122">
        <f>EDATE(General!$H$18,(AU9-1)*12)</f>
        <v>59353</v>
      </c>
      <c r="AV7" s="122">
        <f>EDATE(General!$H$18,(AV9-1)*12)</f>
        <v>59718</v>
      </c>
      <c r="AW7" s="122">
        <f>EDATE(General!$H$18,(AW9-1)*12)</f>
        <v>60084</v>
      </c>
      <c r="AX7" s="122">
        <f>EDATE(General!$H$18,(AX9-1)*12)</f>
        <v>60449</v>
      </c>
      <c r="AY7" s="122">
        <f>EDATE(General!$H$18,(AY9-1)*12)</f>
        <v>60814</v>
      </c>
      <c r="AZ7" s="122">
        <f>EDATE(General!$H$18,(AZ9-1)*12)</f>
        <v>61179</v>
      </c>
      <c r="BA7" s="122">
        <f>EDATE(General!$H$18,(BA9-1)*12)</f>
        <v>61545</v>
      </c>
      <c r="BB7" s="122">
        <f>EDATE(General!$H$18,(BB9-1)*12)</f>
        <v>61910</v>
      </c>
      <c r="BC7" s="122">
        <f>EDATE(General!$H$18,(BC9-1)*12)</f>
        <v>62275</v>
      </c>
      <c r="BD7" s="122">
        <f>EDATE(General!$H$18,(BD9-1)*12)</f>
        <v>62640</v>
      </c>
      <c r="BE7" s="122">
        <f>EDATE(General!$H$18,(BE9-1)*12)</f>
        <v>63006</v>
      </c>
      <c r="BF7" s="122">
        <f>EDATE(General!$H$18,(BF9-1)*12)</f>
        <v>63371</v>
      </c>
      <c r="BG7" s="122">
        <f>EDATE(General!$H$18,(BG9-1)*12)</f>
        <v>63736</v>
      </c>
    </row>
    <row r="8" spans="1:61" s="23" customFormat="1" ht="11.4" customHeight="1" x14ac:dyDescent="0.25">
      <c r="B8" s="121" t="s">
        <v>48</v>
      </c>
      <c r="J8" s="122">
        <f>EDATE(J7,12)-1</f>
        <v>46203</v>
      </c>
      <c r="K8" s="122">
        <f t="shared" ref="K8:BG8" si="0">EDATE(K7,12)-1</f>
        <v>46568</v>
      </c>
      <c r="L8" s="122">
        <f t="shared" si="0"/>
        <v>46934</v>
      </c>
      <c r="M8" s="122">
        <f t="shared" si="0"/>
        <v>47299</v>
      </c>
      <c r="N8" s="122">
        <f t="shared" si="0"/>
        <v>47664</v>
      </c>
      <c r="O8" s="122">
        <f t="shared" si="0"/>
        <v>48029</v>
      </c>
      <c r="P8" s="122">
        <f t="shared" si="0"/>
        <v>48395</v>
      </c>
      <c r="Q8" s="122">
        <f t="shared" si="0"/>
        <v>48760</v>
      </c>
      <c r="R8" s="122">
        <f t="shared" si="0"/>
        <v>49125</v>
      </c>
      <c r="S8" s="122">
        <f t="shared" si="0"/>
        <v>49490</v>
      </c>
      <c r="T8" s="122">
        <f t="shared" si="0"/>
        <v>49856</v>
      </c>
      <c r="U8" s="122">
        <f t="shared" si="0"/>
        <v>50221</v>
      </c>
      <c r="V8" s="122">
        <f t="shared" si="0"/>
        <v>50586</v>
      </c>
      <c r="W8" s="122">
        <f t="shared" si="0"/>
        <v>50951</v>
      </c>
      <c r="X8" s="122">
        <f t="shared" si="0"/>
        <v>51317</v>
      </c>
      <c r="Y8" s="122">
        <f t="shared" si="0"/>
        <v>51682</v>
      </c>
      <c r="Z8" s="122">
        <f t="shared" si="0"/>
        <v>52047</v>
      </c>
      <c r="AA8" s="122">
        <f t="shared" si="0"/>
        <v>52412</v>
      </c>
      <c r="AB8" s="122">
        <f t="shared" si="0"/>
        <v>52778</v>
      </c>
      <c r="AC8" s="122">
        <f t="shared" si="0"/>
        <v>53143</v>
      </c>
      <c r="AD8" s="122">
        <f t="shared" si="0"/>
        <v>53508</v>
      </c>
      <c r="AE8" s="122">
        <f t="shared" si="0"/>
        <v>53873</v>
      </c>
      <c r="AF8" s="122">
        <f t="shared" si="0"/>
        <v>54239</v>
      </c>
      <c r="AG8" s="122">
        <f t="shared" si="0"/>
        <v>54604</v>
      </c>
      <c r="AH8" s="122">
        <f t="shared" si="0"/>
        <v>54969</v>
      </c>
      <c r="AI8" s="122">
        <f t="shared" si="0"/>
        <v>55334</v>
      </c>
      <c r="AJ8" s="122">
        <f t="shared" si="0"/>
        <v>55700</v>
      </c>
      <c r="AK8" s="122">
        <f t="shared" si="0"/>
        <v>56065</v>
      </c>
      <c r="AL8" s="122">
        <f t="shared" si="0"/>
        <v>56430</v>
      </c>
      <c r="AM8" s="122">
        <f t="shared" si="0"/>
        <v>56795</v>
      </c>
      <c r="AN8" s="122">
        <f t="shared" si="0"/>
        <v>57161</v>
      </c>
      <c r="AO8" s="122">
        <f t="shared" si="0"/>
        <v>57526</v>
      </c>
      <c r="AP8" s="122">
        <f t="shared" si="0"/>
        <v>57891</v>
      </c>
      <c r="AQ8" s="122">
        <f t="shared" si="0"/>
        <v>58256</v>
      </c>
      <c r="AR8" s="122">
        <f t="shared" si="0"/>
        <v>58622</v>
      </c>
      <c r="AS8" s="122">
        <f t="shared" si="0"/>
        <v>58987</v>
      </c>
      <c r="AT8" s="122">
        <f t="shared" si="0"/>
        <v>59352</v>
      </c>
      <c r="AU8" s="122">
        <f t="shared" si="0"/>
        <v>59717</v>
      </c>
      <c r="AV8" s="122">
        <f t="shared" si="0"/>
        <v>60083</v>
      </c>
      <c r="AW8" s="122">
        <f t="shared" si="0"/>
        <v>60448</v>
      </c>
      <c r="AX8" s="122">
        <f t="shared" si="0"/>
        <v>60813</v>
      </c>
      <c r="AY8" s="122">
        <f t="shared" si="0"/>
        <v>61178</v>
      </c>
      <c r="AZ8" s="122">
        <f t="shared" si="0"/>
        <v>61544</v>
      </c>
      <c r="BA8" s="122">
        <f t="shared" si="0"/>
        <v>61909</v>
      </c>
      <c r="BB8" s="122">
        <f t="shared" si="0"/>
        <v>62274</v>
      </c>
      <c r="BC8" s="122">
        <f t="shared" si="0"/>
        <v>62639</v>
      </c>
      <c r="BD8" s="122">
        <f t="shared" si="0"/>
        <v>63005</v>
      </c>
      <c r="BE8" s="122">
        <f t="shared" si="0"/>
        <v>63370</v>
      </c>
      <c r="BF8" s="122">
        <f t="shared" si="0"/>
        <v>63735</v>
      </c>
      <c r="BG8" s="122">
        <f t="shared" si="0"/>
        <v>64100</v>
      </c>
    </row>
    <row r="9" spans="1:61" s="23" customFormat="1" ht="11.4" customHeight="1" x14ac:dyDescent="0.25">
      <c r="B9" s="121" t="str">
        <f>"Project Year"</f>
        <v>Project Year</v>
      </c>
      <c r="J9" s="123">
        <f>COLUMNS($J9:J9)</f>
        <v>1</v>
      </c>
      <c r="K9" s="123">
        <f>COLUMNS($J9:K9)</f>
        <v>2</v>
      </c>
      <c r="L9" s="123">
        <f>COLUMNS($J9:L9)</f>
        <v>3</v>
      </c>
      <c r="M9" s="123">
        <f>COLUMNS($J9:M9)</f>
        <v>4</v>
      </c>
      <c r="N9" s="123">
        <f>COLUMNS($J9:N9)</f>
        <v>5</v>
      </c>
      <c r="O9" s="123">
        <f>COLUMNS($J9:O9)</f>
        <v>6</v>
      </c>
      <c r="P9" s="123">
        <f>COLUMNS($J9:P9)</f>
        <v>7</v>
      </c>
      <c r="Q9" s="123">
        <f>COLUMNS($J9:Q9)</f>
        <v>8</v>
      </c>
      <c r="R9" s="123">
        <f>COLUMNS($J9:R9)</f>
        <v>9</v>
      </c>
      <c r="S9" s="123">
        <f>COLUMNS($J9:S9)</f>
        <v>10</v>
      </c>
      <c r="T9" s="123">
        <f>COLUMNS($J9:T9)</f>
        <v>11</v>
      </c>
      <c r="U9" s="123">
        <f>COLUMNS($J9:U9)</f>
        <v>12</v>
      </c>
      <c r="V9" s="123">
        <f>COLUMNS($J9:V9)</f>
        <v>13</v>
      </c>
      <c r="W9" s="123">
        <f>COLUMNS($J9:W9)</f>
        <v>14</v>
      </c>
      <c r="X9" s="123">
        <f>COLUMNS($J9:X9)</f>
        <v>15</v>
      </c>
      <c r="Y9" s="123">
        <f>COLUMNS($J9:Y9)</f>
        <v>16</v>
      </c>
      <c r="Z9" s="123">
        <f>COLUMNS($J9:Z9)</f>
        <v>17</v>
      </c>
      <c r="AA9" s="123">
        <f>COLUMNS($J9:AA9)</f>
        <v>18</v>
      </c>
      <c r="AB9" s="123">
        <f>COLUMNS($J9:AB9)</f>
        <v>19</v>
      </c>
      <c r="AC9" s="123">
        <f>COLUMNS($J9:AC9)</f>
        <v>20</v>
      </c>
      <c r="AD9" s="123">
        <f>COLUMNS($J9:AD9)</f>
        <v>21</v>
      </c>
      <c r="AE9" s="123">
        <f>COLUMNS($J9:AE9)</f>
        <v>22</v>
      </c>
      <c r="AF9" s="123">
        <f>COLUMNS($J9:AF9)</f>
        <v>23</v>
      </c>
      <c r="AG9" s="123">
        <f>COLUMNS($J9:AG9)</f>
        <v>24</v>
      </c>
      <c r="AH9" s="123">
        <f>COLUMNS($J9:AH9)</f>
        <v>25</v>
      </c>
      <c r="AI9" s="123">
        <f>COLUMNS($J9:AI9)</f>
        <v>26</v>
      </c>
      <c r="AJ9" s="123">
        <f>COLUMNS($J9:AJ9)</f>
        <v>27</v>
      </c>
      <c r="AK9" s="123">
        <f>COLUMNS($J9:AK9)</f>
        <v>28</v>
      </c>
      <c r="AL9" s="123">
        <f>COLUMNS($J9:AL9)</f>
        <v>29</v>
      </c>
      <c r="AM9" s="123">
        <f>COLUMNS($J9:AM9)</f>
        <v>30</v>
      </c>
      <c r="AN9" s="123">
        <f>COLUMNS($J9:AN9)</f>
        <v>31</v>
      </c>
      <c r="AO9" s="123">
        <f>COLUMNS($J9:AO9)</f>
        <v>32</v>
      </c>
      <c r="AP9" s="123">
        <f>COLUMNS($J9:AP9)</f>
        <v>33</v>
      </c>
      <c r="AQ9" s="123">
        <f>COLUMNS($J9:AQ9)</f>
        <v>34</v>
      </c>
      <c r="AR9" s="123">
        <f>COLUMNS($J9:AR9)</f>
        <v>35</v>
      </c>
      <c r="AS9" s="123">
        <f>COLUMNS($J9:AS9)</f>
        <v>36</v>
      </c>
      <c r="AT9" s="123">
        <f>COLUMNS($J9:AT9)</f>
        <v>37</v>
      </c>
      <c r="AU9" s="123">
        <f>COLUMNS($J9:AU9)</f>
        <v>38</v>
      </c>
      <c r="AV9" s="123">
        <f>COLUMNS($J9:AV9)</f>
        <v>39</v>
      </c>
      <c r="AW9" s="123">
        <f>COLUMNS($J9:AW9)</f>
        <v>40</v>
      </c>
      <c r="AX9" s="123">
        <f>COLUMNS($J9:AX9)</f>
        <v>41</v>
      </c>
      <c r="AY9" s="123">
        <f>COLUMNS($J9:AY9)</f>
        <v>42</v>
      </c>
      <c r="AZ9" s="123">
        <f>COLUMNS($J9:AZ9)</f>
        <v>43</v>
      </c>
      <c r="BA9" s="123">
        <f>COLUMNS($J9:BA9)</f>
        <v>44</v>
      </c>
      <c r="BB9" s="123">
        <f>COLUMNS($J9:BB9)</f>
        <v>45</v>
      </c>
      <c r="BC9" s="123">
        <f>COLUMNS($J9:BC9)</f>
        <v>46</v>
      </c>
      <c r="BD9" s="123">
        <f>COLUMNS($J9:BD9)</f>
        <v>47</v>
      </c>
      <c r="BE9" s="123">
        <f>COLUMNS($J9:BE9)</f>
        <v>48</v>
      </c>
      <c r="BF9" s="123">
        <f>COLUMNS($J9:BF9)</f>
        <v>49</v>
      </c>
      <c r="BG9" s="123">
        <f>COLUMNS($J9:BG9)</f>
        <v>50</v>
      </c>
    </row>
    <row r="10" spans="1:61" s="23" customFormat="1" ht="11.4" customHeight="1" x14ac:dyDescent="0.25">
      <c r="B10" s="124" t="s">
        <v>49</v>
      </c>
      <c r="C10" s="77"/>
      <c r="D10" s="77"/>
      <c r="E10" s="77"/>
      <c r="F10" s="77"/>
      <c r="G10" s="77"/>
      <c r="H10" s="77"/>
      <c r="I10" s="77"/>
      <c r="J10" s="125">
        <f>YEAR(J8)</f>
        <v>2026</v>
      </c>
      <c r="K10" s="125">
        <f t="shared" ref="K10:BG10" si="1">YEAR(K8)</f>
        <v>2027</v>
      </c>
      <c r="L10" s="125">
        <f t="shared" si="1"/>
        <v>2028</v>
      </c>
      <c r="M10" s="125">
        <f t="shared" si="1"/>
        <v>2029</v>
      </c>
      <c r="N10" s="125">
        <f t="shared" si="1"/>
        <v>2030</v>
      </c>
      <c r="O10" s="125">
        <f t="shared" si="1"/>
        <v>2031</v>
      </c>
      <c r="P10" s="125">
        <f t="shared" si="1"/>
        <v>2032</v>
      </c>
      <c r="Q10" s="125">
        <f t="shared" si="1"/>
        <v>2033</v>
      </c>
      <c r="R10" s="125">
        <f t="shared" si="1"/>
        <v>2034</v>
      </c>
      <c r="S10" s="125">
        <f t="shared" si="1"/>
        <v>2035</v>
      </c>
      <c r="T10" s="125">
        <f t="shared" si="1"/>
        <v>2036</v>
      </c>
      <c r="U10" s="125">
        <f t="shared" si="1"/>
        <v>2037</v>
      </c>
      <c r="V10" s="125">
        <f t="shared" si="1"/>
        <v>2038</v>
      </c>
      <c r="W10" s="125">
        <f t="shared" si="1"/>
        <v>2039</v>
      </c>
      <c r="X10" s="125">
        <f t="shared" si="1"/>
        <v>2040</v>
      </c>
      <c r="Y10" s="125">
        <f t="shared" si="1"/>
        <v>2041</v>
      </c>
      <c r="Z10" s="125">
        <f t="shared" si="1"/>
        <v>2042</v>
      </c>
      <c r="AA10" s="125">
        <f t="shared" si="1"/>
        <v>2043</v>
      </c>
      <c r="AB10" s="125">
        <f t="shared" si="1"/>
        <v>2044</v>
      </c>
      <c r="AC10" s="125">
        <f t="shared" si="1"/>
        <v>2045</v>
      </c>
      <c r="AD10" s="125">
        <f t="shared" si="1"/>
        <v>2046</v>
      </c>
      <c r="AE10" s="125">
        <f t="shared" si="1"/>
        <v>2047</v>
      </c>
      <c r="AF10" s="125">
        <f t="shared" si="1"/>
        <v>2048</v>
      </c>
      <c r="AG10" s="125">
        <f t="shared" si="1"/>
        <v>2049</v>
      </c>
      <c r="AH10" s="125">
        <f t="shared" si="1"/>
        <v>2050</v>
      </c>
      <c r="AI10" s="125">
        <f t="shared" si="1"/>
        <v>2051</v>
      </c>
      <c r="AJ10" s="125">
        <f t="shared" si="1"/>
        <v>2052</v>
      </c>
      <c r="AK10" s="125">
        <f t="shared" si="1"/>
        <v>2053</v>
      </c>
      <c r="AL10" s="125">
        <f t="shared" si="1"/>
        <v>2054</v>
      </c>
      <c r="AM10" s="125">
        <f t="shared" si="1"/>
        <v>2055</v>
      </c>
      <c r="AN10" s="125">
        <f t="shared" si="1"/>
        <v>2056</v>
      </c>
      <c r="AO10" s="125">
        <f t="shared" si="1"/>
        <v>2057</v>
      </c>
      <c r="AP10" s="125">
        <f t="shared" si="1"/>
        <v>2058</v>
      </c>
      <c r="AQ10" s="125">
        <f t="shared" si="1"/>
        <v>2059</v>
      </c>
      <c r="AR10" s="125">
        <f t="shared" si="1"/>
        <v>2060</v>
      </c>
      <c r="AS10" s="125">
        <f t="shared" si="1"/>
        <v>2061</v>
      </c>
      <c r="AT10" s="125">
        <f t="shared" si="1"/>
        <v>2062</v>
      </c>
      <c r="AU10" s="125">
        <f t="shared" si="1"/>
        <v>2063</v>
      </c>
      <c r="AV10" s="125">
        <f t="shared" si="1"/>
        <v>2064</v>
      </c>
      <c r="AW10" s="125">
        <f t="shared" si="1"/>
        <v>2065</v>
      </c>
      <c r="AX10" s="125">
        <f t="shared" si="1"/>
        <v>2066</v>
      </c>
      <c r="AY10" s="125">
        <f t="shared" si="1"/>
        <v>2067</v>
      </c>
      <c r="AZ10" s="125">
        <f t="shared" si="1"/>
        <v>2068</v>
      </c>
      <c r="BA10" s="125">
        <f t="shared" si="1"/>
        <v>2069</v>
      </c>
      <c r="BB10" s="125">
        <f t="shared" si="1"/>
        <v>2070</v>
      </c>
      <c r="BC10" s="125">
        <f t="shared" si="1"/>
        <v>2071</v>
      </c>
      <c r="BD10" s="125">
        <f t="shared" si="1"/>
        <v>2072</v>
      </c>
      <c r="BE10" s="125">
        <f t="shared" si="1"/>
        <v>2073</v>
      </c>
      <c r="BF10" s="125">
        <f t="shared" si="1"/>
        <v>2074</v>
      </c>
      <c r="BG10" s="125">
        <f t="shared" si="1"/>
        <v>2075</v>
      </c>
    </row>
    <row r="11" spans="1:61" s="167" customFormat="1" ht="11.4" customHeight="1" x14ac:dyDescent="0.25">
      <c r="B11" s="167" t="s">
        <v>75</v>
      </c>
      <c r="J11" s="168">
        <v>1</v>
      </c>
      <c r="K11" s="168">
        <f>J11*(1+IF(OR(ISBLANK(VLOOKUP(DATE(YEAR(K8),MONTH(K8),1),#REF!,4,FALSE)),ISERROR(VLOOKUP(DATE(YEAR(K8),MONTH(K8),1),#REF!,4,FALSE))),General!$H$24,VLOOKUP(DATE(YEAR(K8),MONTH(K8),1),#REF!,4,FALSE)))</f>
        <v>1</v>
      </c>
      <c r="L11" s="168">
        <f>K11*(1+IF(OR(ISBLANK(VLOOKUP(DATE(YEAR(L8),MONTH(L8),1),#REF!,4,FALSE)),ISERROR(VLOOKUP(DATE(YEAR(L8),MONTH(L8),1),#REF!,4,FALSE))),General!$H$24,VLOOKUP(DATE(YEAR(L8),MONTH(L8),1),#REF!,4,FALSE)))</f>
        <v>1</v>
      </c>
      <c r="M11" s="168">
        <f>L11*(1+IF(OR(ISBLANK(VLOOKUP(DATE(YEAR(M8),MONTH(M8),1),#REF!,4,FALSE)),ISERROR(VLOOKUP(DATE(YEAR(M8),MONTH(M8),1),#REF!,4,FALSE))),General!$H$24,VLOOKUP(DATE(YEAR(M8),MONTH(M8),1),#REF!,4,FALSE)))</f>
        <v>1</v>
      </c>
      <c r="N11" s="168">
        <f>M11*(1+IF(OR(ISBLANK(VLOOKUP(DATE(YEAR(N8),MONTH(N8),1),#REF!,4,FALSE)),ISERROR(VLOOKUP(DATE(YEAR(N8),MONTH(N8),1),#REF!,4,FALSE))),General!$H$24,VLOOKUP(DATE(YEAR(N8),MONTH(N8),1),#REF!,4,FALSE)))</f>
        <v>1</v>
      </c>
      <c r="O11" s="168">
        <f>N11*(1+IF(OR(ISBLANK(VLOOKUP(DATE(YEAR(O8),MONTH(O8),1),#REF!,4,FALSE)),ISERROR(VLOOKUP(DATE(YEAR(O8),MONTH(O8),1),#REF!,4,FALSE))),General!$H$24,VLOOKUP(DATE(YEAR(O8),MONTH(O8),1),#REF!,4,FALSE)))</f>
        <v>1</v>
      </c>
      <c r="P11" s="168">
        <f>O11*(1+IF(OR(ISBLANK(VLOOKUP(DATE(YEAR(P8),MONTH(P8),1),#REF!,4,FALSE)),ISERROR(VLOOKUP(DATE(YEAR(P8),MONTH(P8),1),#REF!,4,FALSE))),General!$H$24,VLOOKUP(DATE(YEAR(P8),MONTH(P8),1),#REF!,4,FALSE)))</f>
        <v>1</v>
      </c>
      <c r="Q11" s="168">
        <f>P11*(1+IF(OR(ISBLANK(VLOOKUP(DATE(YEAR(Q8),MONTH(Q8),1),#REF!,4,FALSE)),ISERROR(VLOOKUP(DATE(YEAR(Q8),MONTH(Q8),1),#REF!,4,FALSE))),General!$H$24,VLOOKUP(DATE(YEAR(Q8),MONTH(Q8),1),#REF!,4,FALSE)))</f>
        <v>1</v>
      </c>
      <c r="R11" s="168">
        <f>Q11*(1+IF(OR(ISBLANK(VLOOKUP(DATE(YEAR(R8),MONTH(R8),1),#REF!,4,FALSE)),ISERROR(VLOOKUP(DATE(YEAR(R8),MONTH(R8),1),#REF!,4,FALSE))),General!$H$24,VLOOKUP(DATE(YEAR(R8),MONTH(R8),1),#REF!,4,FALSE)))</f>
        <v>1</v>
      </c>
      <c r="S11" s="168">
        <f>R11*(1+IF(OR(ISBLANK(VLOOKUP(DATE(YEAR(S8),MONTH(S8),1),#REF!,4,FALSE)),ISERROR(VLOOKUP(DATE(YEAR(S8),MONTH(S8),1),#REF!,4,FALSE))),General!$H$24,VLOOKUP(DATE(YEAR(S8),MONTH(S8),1),#REF!,4,FALSE)))</f>
        <v>1</v>
      </c>
      <c r="T11" s="168">
        <f>S11*(1+IF(OR(ISBLANK(VLOOKUP(DATE(YEAR(T8),MONTH(T8),1),#REF!,4,FALSE)),ISERROR(VLOOKUP(DATE(YEAR(T8),MONTH(T8),1),#REF!,4,FALSE))),General!$H$24,VLOOKUP(DATE(YEAR(T8),MONTH(T8),1),#REF!,4,FALSE)))</f>
        <v>1</v>
      </c>
      <c r="U11" s="168">
        <f>T11*(1+IF(OR(ISBLANK(VLOOKUP(DATE(YEAR(U8),MONTH(U8),1),#REF!,4,FALSE)),ISERROR(VLOOKUP(DATE(YEAR(U8),MONTH(U8),1),#REF!,4,FALSE))),General!$H$24,VLOOKUP(DATE(YEAR(U8),MONTH(U8),1),#REF!,4,FALSE)))</f>
        <v>1</v>
      </c>
      <c r="V11" s="168">
        <f>U11*(1+IF(OR(ISBLANK(VLOOKUP(DATE(YEAR(V8),MONTH(V8),1),#REF!,4,FALSE)),ISERROR(VLOOKUP(DATE(YEAR(V8),MONTH(V8),1),#REF!,4,FALSE))),General!$H$24,VLOOKUP(DATE(YEAR(V8),MONTH(V8),1),#REF!,4,FALSE)))</f>
        <v>1</v>
      </c>
      <c r="W11" s="168">
        <f>V11*(1+IF(OR(ISBLANK(VLOOKUP(DATE(YEAR(W8),MONTH(W8),1),#REF!,4,FALSE)),ISERROR(VLOOKUP(DATE(YEAR(W8),MONTH(W8),1),#REF!,4,FALSE))),General!$H$24,VLOOKUP(DATE(YEAR(W8),MONTH(W8),1),#REF!,4,FALSE)))</f>
        <v>1</v>
      </c>
      <c r="X11" s="168">
        <f>W11*(1+IF(OR(ISBLANK(VLOOKUP(DATE(YEAR(X8),MONTH(X8),1),#REF!,4,FALSE)),ISERROR(VLOOKUP(DATE(YEAR(X8),MONTH(X8),1),#REF!,4,FALSE))),General!$H$24,VLOOKUP(DATE(YEAR(X8),MONTH(X8),1),#REF!,4,FALSE)))</f>
        <v>1</v>
      </c>
      <c r="Y11" s="168">
        <f>X11*(1+IF(OR(ISBLANK(VLOOKUP(DATE(YEAR(Y8),MONTH(Y8),1),#REF!,4,FALSE)),ISERROR(VLOOKUP(DATE(YEAR(Y8),MONTH(Y8),1),#REF!,4,FALSE))),General!$H$24,VLOOKUP(DATE(YEAR(Y8),MONTH(Y8),1),#REF!,4,FALSE)))</f>
        <v>1</v>
      </c>
      <c r="Z11" s="168">
        <f>Y11*(1+IF(OR(ISBLANK(VLOOKUP(DATE(YEAR(Z8),MONTH(Z8),1),#REF!,4,FALSE)),ISERROR(VLOOKUP(DATE(YEAR(Z8),MONTH(Z8),1),#REF!,4,FALSE))),General!$H$24,VLOOKUP(DATE(YEAR(Z8),MONTH(Z8),1),#REF!,4,FALSE)))</f>
        <v>1</v>
      </c>
      <c r="AA11" s="168">
        <f>Z11*(1+IF(OR(ISBLANK(VLOOKUP(DATE(YEAR(AA8),MONTH(AA8),1),#REF!,4,FALSE)),ISERROR(VLOOKUP(DATE(YEAR(AA8),MONTH(AA8),1),#REF!,4,FALSE))),General!$H$24,VLOOKUP(DATE(YEAR(AA8),MONTH(AA8),1),#REF!,4,FALSE)))</f>
        <v>1</v>
      </c>
      <c r="AB11" s="168">
        <f>AA11*(1+IF(OR(ISBLANK(VLOOKUP(DATE(YEAR(AB8),MONTH(AB8),1),#REF!,4,FALSE)),ISERROR(VLOOKUP(DATE(YEAR(AB8),MONTH(AB8),1),#REF!,4,FALSE))),General!$H$24,VLOOKUP(DATE(YEAR(AB8),MONTH(AB8),1),#REF!,4,FALSE)))</f>
        <v>1</v>
      </c>
      <c r="AC11" s="168">
        <f>AB11*(1+IF(OR(ISBLANK(VLOOKUP(DATE(YEAR(AC8),MONTH(AC8),1),#REF!,4,FALSE)),ISERROR(VLOOKUP(DATE(YEAR(AC8),MONTH(AC8),1),#REF!,4,FALSE))),General!$H$24,VLOOKUP(DATE(YEAR(AC8),MONTH(AC8),1),#REF!,4,FALSE)))</f>
        <v>1</v>
      </c>
      <c r="AD11" s="168">
        <f>AC11*(1+IF(OR(ISBLANK(VLOOKUP(DATE(YEAR(AD8),MONTH(AD8),1),#REF!,4,FALSE)),ISERROR(VLOOKUP(DATE(YEAR(AD8),MONTH(AD8),1),#REF!,4,FALSE))),General!$H$24,VLOOKUP(DATE(YEAR(AD8),MONTH(AD8),1),#REF!,4,FALSE)))</f>
        <v>1</v>
      </c>
      <c r="AE11" s="168">
        <f>AD11*(1+IF(OR(ISBLANK(VLOOKUP(DATE(YEAR(AE8),MONTH(AE8),1),#REF!,4,FALSE)),ISERROR(VLOOKUP(DATE(YEAR(AE8),MONTH(AE8),1),#REF!,4,FALSE))),General!$H$24,VLOOKUP(DATE(YEAR(AE8),MONTH(AE8),1),#REF!,4,FALSE)))</f>
        <v>1</v>
      </c>
      <c r="AF11" s="168">
        <f>AE11*(1+IF(OR(ISBLANK(VLOOKUP(DATE(YEAR(AF8),MONTH(AF8),1),#REF!,4,FALSE)),ISERROR(VLOOKUP(DATE(YEAR(AF8),MONTH(AF8),1),#REF!,4,FALSE))),General!$H$24,VLOOKUP(DATE(YEAR(AF8),MONTH(AF8),1),#REF!,4,FALSE)))</f>
        <v>1</v>
      </c>
      <c r="AG11" s="168">
        <f>AF11*(1+IF(OR(ISBLANK(VLOOKUP(DATE(YEAR(AG8),MONTH(AG8),1),#REF!,4,FALSE)),ISERROR(VLOOKUP(DATE(YEAR(AG8),MONTH(AG8),1),#REF!,4,FALSE))),General!$H$24,VLOOKUP(DATE(YEAR(AG8),MONTH(AG8),1),#REF!,4,FALSE)))</f>
        <v>1</v>
      </c>
      <c r="AH11" s="168">
        <f>AG11*(1+IF(OR(ISBLANK(VLOOKUP(DATE(YEAR(AH8),MONTH(AH8),1),#REF!,4,FALSE)),ISERROR(VLOOKUP(DATE(YEAR(AH8),MONTH(AH8),1),#REF!,4,FALSE))),General!$H$24,VLOOKUP(DATE(YEAR(AH8),MONTH(AH8),1),#REF!,4,FALSE)))</f>
        <v>1</v>
      </c>
      <c r="AI11" s="168">
        <f>AH11*(1+IF(OR(ISBLANK(VLOOKUP(DATE(YEAR(AI8),MONTH(AI8),1),#REF!,4,FALSE)),ISERROR(VLOOKUP(DATE(YEAR(AI8),MONTH(AI8),1),#REF!,4,FALSE))),General!$H$24,VLOOKUP(DATE(YEAR(AI8),MONTH(AI8),1),#REF!,4,FALSE)))</f>
        <v>1</v>
      </c>
      <c r="AJ11" s="168">
        <f>AI11*(1+IF(OR(ISBLANK(VLOOKUP(DATE(YEAR(AJ8),MONTH(AJ8),1),#REF!,4,FALSE)),ISERROR(VLOOKUP(DATE(YEAR(AJ8),MONTH(AJ8),1),#REF!,4,FALSE))),General!$H$24,VLOOKUP(DATE(YEAR(AJ8),MONTH(AJ8),1),#REF!,4,FALSE)))</f>
        <v>1</v>
      </c>
      <c r="AK11" s="168">
        <f>AJ11*(1+IF(OR(ISBLANK(VLOOKUP(DATE(YEAR(AK8),MONTH(AK8),1),#REF!,4,FALSE)),ISERROR(VLOOKUP(DATE(YEAR(AK8),MONTH(AK8),1),#REF!,4,FALSE))),General!$H$24,VLOOKUP(DATE(YEAR(AK8),MONTH(AK8),1),#REF!,4,FALSE)))</f>
        <v>1</v>
      </c>
      <c r="AL11" s="168">
        <f>AK11*(1+IF(OR(ISBLANK(VLOOKUP(DATE(YEAR(AL8),MONTH(AL8),1),#REF!,4,FALSE)),ISERROR(VLOOKUP(DATE(YEAR(AL8),MONTH(AL8),1),#REF!,4,FALSE))),General!$H$24,VLOOKUP(DATE(YEAR(AL8),MONTH(AL8),1),#REF!,4,FALSE)))</f>
        <v>1</v>
      </c>
      <c r="AM11" s="168">
        <f>AL11*(1+IF(OR(ISBLANK(VLOOKUP(DATE(YEAR(AM8),MONTH(AM8),1),#REF!,4,FALSE)),ISERROR(VLOOKUP(DATE(YEAR(AM8),MONTH(AM8),1),#REF!,4,FALSE))),General!$H$24,VLOOKUP(DATE(YEAR(AM8),MONTH(AM8),1),#REF!,4,FALSE)))</f>
        <v>1</v>
      </c>
      <c r="AN11" s="168">
        <f>AM11*(1+IF(OR(ISBLANK(VLOOKUP(DATE(YEAR(AN8),MONTH(AN8),1),#REF!,4,FALSE)),ISERROR(VLOOKUP(DATE(YEAR(AN8),MONTH(AN8),1),#REF!,4,FALSE))),General!$H$24,VLOOKUP(DATE(YEAR(AN8),MONTH(AN8),1),#REF!,4,FALSE)))</f>
        <v>1</v>
      </c>
      <c r="AO11" s="168">
        <f>AN11*(1+IF(OR(ISBLANK(VLOOKUP(DATE(YEAR(AO8),MONTH(AO8),1),#REF!,4,FALSE)),ISERROR(VLOOKUP(DATE(YEAR(AO8),MONTH(AO8),1),#REF!,4,FALSE))),General!$H$24,VLOOKUP(DATE(YEAR(AO8),MONTH(AO8),1),#REF!,4,FALSE)))</f>
        <v>1</v>
      </c>
      <c r="AP11" s="168">
        <f>AO11*(1+IF(OR(ISBLANK(VLOOKUP(DATE(YEAR(AP8),MONTH(AP8),1),#REF!,4,FALSE)),ISERROR(VLOOKUP(DATE(YEAR(AP8),MONTH(AP8),1),#REF!,4,FALSE))),General!$H$24,VLOOKUP(DATE(YEAR(AP8),MONTH(AP8),1),#REF!,4,FALSE)))</f>
        <v>1</v>
      </c>
      <c r="AQ11" s="168">
        <f>AP11*(1+IF(OR(ISBLANK(VLOOKUP(DATE(YEAR(AQ8),MONTH(AQ8),1),#REF!,4,FALSE)),ISERROR(VLOOKUP(DATE(YEAR(AQ8),MONTH(AQ8),1),#REF!,4,FALSE))),General!$H$24,VLOOKUP(DATE(YEAR(AQ8),MONTH(AQ8),1),#REF!,4,FALSE)))</f>
        <v>1</v>
      </c>
      <c r="AR11" s="168">
        <f>AQ11*(1+IF(OR(ISBLANK(VLOOKUP(DATE(YEAR(AR8),MONTH(AR8),1),#REF!,4,FALSE)),ISERROR(VLOOKUP(DATE(YEAR(AR8),MONTH(AR8),1),#REF!,4,FALSE))),General!$H$24,VLOOKUP(DATE(YEAR(AR8),MONTH(AR8),1),#REF!,4,FALSE)))</f>
        <v>1</v>
      </c>
      <c r="AS11" s="168">
        <f>AR11*(1+IF(OR(ISBLANK(VLOOKUP(DATE(YEAR(AS8),MONTH(AS8),1),#REF!,4,FALSE)),ISERROR(VLOOKUP(DATE(YEAR(AS8),MONTH(AS8),1),#REF!,4,FALSE))),General!$H$24,VLOOKUP(DATE(YEAR(AS8),MONTH(AS8),1),#REF!,4,FALSE)))</f>
        <v>1</v>
      </c>
      <c r="AT11" s="168">
        <f>AS11*(1+IF(OR(ISBLANK(VLOOKUP(DATE(YEAR(AT8),MONTH(AT8),1),#REF!,4,FALSE)),ISERROR(VLOOKUP(DATE(YEAR(AT8),MONTH(AT8),1),#REF!,4,FALSE))),General!$H$24,VLOOKUP(DATE(YEAR(AT8),MONTH(AT8),1),#REF!,4,FALSE)))</f>
        <v>1</v>
      </c>
      <c r="AU11" s="168">
        <f>AT11*(1+IF(OR(ISBLANK(VLOOKUP(DATE(YEAR(AU8),MONTH(AU8),1),#REF!,4,FALSE)),ISERROR(VLOOKUP(DATE(YEAR(AU8),MONTH(AU8),1),#REF!,4,FALSE))),General!$H$24,VLOOKUP(DATE(YEAR(AU8),MONTH(AU8),1),#REF!,4,FALSE)))</f>
        <v>1</v>
      </c>
      <c r="AV11" s="168">
        <f>AU11*(1+IF(OR(ISBLANK(VLOOKUP(DATE(YEAR(AV8),MONTH(AV8),1),#REF!,4,FALSE)),ISERROR(VLOOKUP(DATE(YEAR(AV8),MONTH(AV8),1),#REF!,4,FALSE))),General!$H$24,VLOOKUP(DATE(YEAR(AV8),MONTH(AV8),1),#REF!,4,FALSE)))</f>
        <v>1</v>
      </c>
      <c r="AW11" s="168">
        <f>AV11*(1+IF(OR(ISBLANK(VLOOKUP(DATE(YEAR(AW8),MONTH(AW8),1),#REF!,4,FALSE)),ISERROR(VLOOKUP(DATE(YEAR(AW8),MONTH(AW8),1),#REF!,4,FALSE))),General!$H$24,VLOOKUP(DATE(YEAR(AW8),MONTH(AW8),1),#REF!,4,FALSE)))</f>
        <v>1</v>
      </c>
      <c r="AX11" s="168">
        <f>AW11*(1+IF(OR(ISBLANK(VLOOKUP(DATE(YEAR(AX8),MONTH(AX8),1),#REF!,4,FALSE)),ISERROR(VLOOKUP(DATE(YEAR(AX8),MONTH(AX8),1),#REF!,4,FALSE))),General!$H$24,VLOOKUP(DATE(YEAR(AX8),MONTH(AX8),1),#REF!,4,FALSE)))</f>
        <v>1</v>
      </c>
      <c r="AY11" s="168">
        <f>AX11*(1+IF(OR(ISBLANK(VLOOKUP(DATE(YEAR(AY8),MONTH(AY8),1),#REF!,4,FALSE)),ISERROR(VLOOKUP(DATE(YEAR(AY8),MONTH(AY8),1),#REF!,4,FALSE))),General!$H$24,VLOOKUP(DATE(YEAR(AY8),MONTH(AY8),1),#REF!,4,FALSE)))</f>
        <v>1</v>
      </c>
      <c r="AZ11" s="168">
        <f>AY11*(1+IF(OR(ISBLANK(VLOOKUP(DATE(YEAR(AZ8),MONTH(AZ8),1),#REF!,4,FALSE)),ISERROR(VLOOKUP(DATE(YEAR(AZ8),MONTH(AZ8),1),#REF!,4,FALSE))),General!$H$24,VLOOKUP(DATE(YEAR(AZ8),MONTH(AZ8),1),#REF!,4,FALSE)))</f>
        <v>1</v>
      </c>
      <c r="BA11" s="168">
        <f>AZ11*(1+IF(OR(ISBLANK(VLOOKUP(DATE(YEAR(BA8),MONTH(BA8),1),#REF!,4,FALSE)),ISERROR(VLOOKUP(DATE(YEAR(BA8),MONTH(BA8),1),#REF!,4,FALSE))),General!$H$24,VLOOKUP(DATE(YEAR(BA8),MONTH(BA8),1),#REF!,4,FALSE)))</f>
        <v>1</v>
      </c>
      <c r="BB11" s="168">
        <f>BA11*(1+IF(OR(ISBLANK(VLOOKUP(DATE(YEAR(BB8),MONTH(BB8),1),#REF!,4,FALSE)),ISERROR(VLOOKUP(DATE(YEAR(BB8),MONTH(BB8),1),#REF!,4,FALSE))),General!$H$24,VLOOKUP(DATE(YEAR(BB8),MONTH(BB8),1),#REF!,4,FALSE)))</f>
        <v>1</v>
      </c>
      <c r="BC11" s="168">
        <f>BB11*(1+IF(OR(ISBLANK(VLOOKUP(DATE(YEAR(BC8),MONTH(BC8),1),#REF!,4,FALSE)),ISERROR(VLOOKUP(DATE(YEAR(BC8),MONTH(BC8),1),#REF!,4,FALSE))),General!$H$24,VLOOKUP(DATE(YEAR(BC8),MONTH(BC8),1),#REF!,4,FALSE)))</f>
        <v>1</v>
      </c>
      <c r="BD11" s="168">
        <f>BC11*(1+IF(OR(ISBLANK(VLOOKUP(DATE(YEAR(BD8),MONTH(BD8),1),#REF!,4,FALSE)),ISERROR(VLOOKUP(DATE(YEAR(BD8),MONTH(BD8),1),#REF!,4,FALSE))),General!$H$24,VLOOKUP(DATE(YEAR(BD8),MONTH(BD8),1),#REF!,4,FALSE)))</f>
        <v>1</v>
      </c>
      <c r="BE11" s="168">
        <f>BD11*(1+IF(OR(ISBLANK(VLOOKUP(DATE(YEAR(BE8),MONTH(BE8),1),#REF!,4,FALSE)),ISERROR(VLOOKUP(DATE(YEAR(BE8),MONTH(BE8),1),#REF!,4,FALSE))),General!$H$24,VLOOKUP(DATE(YEAR(BE8),MONTH(BE8),1),#REF!,4,FALSE)))</f>
        <v>1</v>
      </c>
      <c r="BF11" s="168">
        <f>BE11*(1+IF(OR(ISBLANK(VLOOKUP(DATE(YEAR(BF8),MONTH(BF8),1),#REF!,4,FALSE)),ISERROR(VLOOKUP(DATE(YEAR(BF8),MONTH(BF8),1),#REF!,4,FALSE))),General!$H$24,VLOOKUP(DATE(YEAR(BF8),MONTH(BF8),1),#REF!,4,FALSE)))</f>
        <v>1</v>
      </c>
      <c r="BG11" s="168">
        <f>BF11*(1+IF(OR(ISBLANK(VLOOKUP(DATE(YEAR(BG8),MONTH(BG8),1),#REF!,4,FALSE)),ISERROR(VLOOKUP(DATE(YEAR(BG8),MONTH(BG8),1),#REF!,4,FALSE))),General!$H$24,VLOOKUP(DATE(YEAR(BG8),MONTH(BG8),1),#REF!,4,FALSE)))</f>
        <v>1</v>
      </c>
    </row>
    <row r="12" spans="1:61" s="23" customFormat="1" ht="11.4" customHeight="1" x14ac:dyDescent="0.25">
      <c r="B12" s="23" t="s">
        <v>76</v>
      </c>
      <c r="J12" s="126">
        <f t="shared" ref="J12:BG12" si="2">IF(J9=1,1,I11)</f>
        <v>1</v>
      </c>
      <c r="K12" s="126">
        <f t="shared" si="2"/>
        <v>1</v>
      </c>
      <c r="L12" s="126">
        <f t="shared" si="2"/>
        <v>1</v>
      </c>
      <c r="M12" s="126">
        <f t="shared" si="2"/>
        <v>1</v>
      </c>
      <c r="N12" s="126">
        <f t="shared" si="2"/>
        <v>1</v>
      </c>
      <c r="O12" s="126">
        <f t="shared" si="2"/>
        <v>1</v>
      </c>
      <c r="P12" s="126">
        <f t="shared" si="2"/>
        <v>1</v>
      </c>
      <c r="Q12" s="126">
        <f t="shared" si="2"/>
        <v>1</v>
      </c>
      <c r="R12" s="126">
        <f t="shared" si="2"/>
        <v>1</v>
      </c>
      <c r="S12" s="126">
        <f t="shared" si="2"/>
        <v>1</v>
      </c>
      <c r="T12" s="126">
        <f t="shared" si="2"/>
        <v>1</v>
      </c>
      <c r="U12" s="126">
        <f t="shared" si="2"/>
        <v>1</v>
      </c>
      <c r="V12" s="126">
        <f t="shared" si="2"/>
        <v>1</v>
      </c>
      <c r="W12" s="126">
        <f t="shared" si="2"/>
        <v>1</v>
      </c>
      <c r="X12" s="126">
        <f t="shared" si="2"/>
        <v>1</v>
      </c>
      <c r="Y12" s="126">
        <f t="shared" si="2"/>
        <v>1</v>
      </c>
      <c r="Z12" s="126">
        <f t="shared" si="2"/>
        <v>1</v>
      </c>
      <c r="AA12" s="126">
        <f t="shared" si="2"/>
        <v>1</v>
      </c>
      <c r="AB12" s="126">
        <f t="shared" si="2"/>
        <v>1</v>
      </c>
      <c r="AC12" s="126">
        <f t="shared" si="2"/>
        <v>1</v>
      </c>
      <c r="AD12" s="126">
        <f t="shared" si="2"/>
        <v>1</v>
      </c>
      <c r="AE12" s="126">
        <f t="shared" si="2"/>
        <v>1</v>
      </c>
      <c r="AF12" s="126">
        <f t="shared" si="2"/>
        <v>1</v>
      </c>
      <c r="AG12" s="126">
        <f t="shared" si="2"/>
        <v>1</v>
      </c>
      <c r="AH12" s="126">
        <f t="shared" si="2"/>
        <v>1</v>
      </c>
      <c r="AI12" s="126">
        <f t="shared" si="2"/>
        <v>1</v>
      </c>
      <c r="AJ12" s="126">
        <f t="shared" si="2"/>
        <v>1</v>
      </c>
      <c r="AK12" s="126">
        <f t="shared" si="2"/>
        <v>1</v>
      </c>
      <c r="AL12" s="126">
        <f t="shared" si="2"/>
        <v>1</v>
      </c>
      <c r="AM12" s="126">
        <f t="shared" si="2"/>
        <v>1</v>
      </c>
      <c r="AN12" s="126">
        <f t="shared" si="2"/>
        <v>1</v>
      </c>
      <c r="AO12" s="126">
        <f t="shared" si="2"/>
        <v>1</v>
      </c>
      <c r="AP12" s="126">
        <f t="shared" si="2"/>
        <v>1</v>
      </c>
      <c r="AQ12" s="126">
        <f t="shared" si="2"/>
        <v>1</v>
      </c>
      <c r="AR12" s="126">
        <f t="shared" si="2"/>
        <v>1</v>
      </c>
      <c r="AS12" s="126">
        <f t="shared" si="2"/>
        <v>1</v>
      </c>
      <c r="AT12" s="126">
        <f t="shared" si="2"/>
        <v>1</v>
      </c>
      <c r="AU12" s="126">
        <f t="shared" si="2"/>
        <v>1</v>
      </c>
      <c r="AV12" s="126">
        <f t="shared" si="2"/>
        <v>1</v>
      </c>
      <c r="AW12" s="126">
        <f t="shared" si="2"/>
        <v>1</v>
      </c>
      <c r="AX12" s="126">
        <f t="shared" si="2"/>
        <v>1</v>
      </c>
      <c r="AY12" s="126">
        <f t="shared" si="2"/>
        <v>1</v>
      </c>
      <c r="AZ12" s="126">
        <f t="shared" si="2"/>
        <v>1</v>
      </c>
      <c r="BA12" s="126">
        <f t="shared" si="2"/>
        <v>1</v>
      </c>
      <c r="BB12" s="126">
        <f t="shared" si="2"/>
        <v>1</v>
      </c>
      <c r="BC12" s="126">
        <f t="shared" si="2"/>
        <v>1</v>
      </c>
      <c r="BD12" s="126">
        <f t="shared" si="2"/>
        <v>1</v>
      </c>
      <c r="BE12" s="126">
        <f t="shared" si="2"/>
        <v>1</v>
      </c>
      <c r="BF12" s="126">
        <f t="shared" si="2"/>
        <v>1</v>
      </c>
      <c r="BG12" s="126">
        <f t="shared" si="2"/>
        <v>1</v>
      </c>
    </row>
    <row r="13" spans="1:61" s="23" customFormat="1" ht="11.4" customHeight="1" x14ac:dyDescent="0.25">
      <c r="B13" s="23" t="s">
        <v>77</v>
      </c>
      <c r="J13" s="126">
        <f>(1+General!J32)^(J$9-1)</f>
        <v>1</v>
      </c>
      <c r="K13" s="126">
        <f>(1+General!K32)^(K$9-1)</f>
        <v>1.0556000000000001</v>
      </c>
      <c r="L13" s="126">
        <f>(1+General!L32)^(L$9-1)</f>
        <v>1.1142913600000002</v>
      </c>
      <c r="M13" s="126">
        <f>(1+General!M32)^(M$9-1)</f>
        <v>1.1762459596160002</v>
      </c>
      <c r="N13" s="126">
        <f>(1+General!N32)^(N$9-1)</f>
        <v>1.2416452349706499</v>
      </c>
      <c r="O13" s="126">
        <f>(1+General!O32)^(O$9-1)</f>
        <v>1.3106807100350182</v>
      </c>
      <c r="P13" s="126">
        <f>(1+General!P32)^(P$9-1)</f>
        <v>1.3835545575129653</v>
      </c>
      <c r="Q13" s="126">
        <f>(1+General!Q32)^(Q$9-1)</f>
        <v>1.4604801909106861</v>
      </c>
      <c r="R13" s="126">
        <f>(1+General!R32)^(R$9-1)</f>
        <v>1.5416828895253205</v>
      </c>
      <c r="S13" s="126">
        <f>(1+General!S32)^(S$9-1)</f>
        <v>1.6274004581829284</v>
      </c>
      <c r="T13" s="126">
        <f>(1+General!T32)^(T$9-1)</f>
        <v>1.7178839236578993</v>
      </c>
      <c r="U13" s="126">
        <f>(1+General!U32)^(U$9-1)</f>
        <v>1.8133982698132787</v>
      </c>
      <c r="V13" s="126">
        <f>(1+General!V32)^(V$9-1)</f>
        <v>1.9142232136148971</v>
      </c>
      <c r="W13" s="126">
        <f>(1+General!W32)^(W$9-1)</f>
        <v>2.0206540242918858</v>
      </c>
      <c r="X13" s="126">
        <f>(1+General!X32)^(X$9-1)</f>
        <v>2.1330023880425144</v>
      </c>
      <c r="Y13" s="126">
        <f>(1+General!Y32)^(Y$9-1)</f>
        <v>2.2515973208176785</v>
      </c>
      <c r="Z13" s="126">
        <f>(1+General!Z32)^(Z$9-1)</f>
        <v>2.3767861318551415</v>
      </c>
      <c r="AA13" s="126">
        <f>(1+General!AA32)^(AA$9-1)</f>
        <v>2.5089354407862876</v>
      </c>
      <c r="AB13" s="126">
        <f>(1+General!AB32)^(AB$9-1)</f>
        <v>2.6484322512940053</v>
      </c>
      <c r="AC13" s="126">
        <f>(1+General!AC32)^(AC$9-1)</f>
        <v>2.7956850844659522</v>
      </c>
      <c r="AD13" s="126">
        <f>(1+General!AD32)^(AD$9-1)</f>
        <v>2.9511251751622596</v>
      </c>
      <c r="AE13" s="126">
        <f>(1+General!AE32)^(AE$9-1)</f>
        <v>3.1152077349012814</v>
      </c>
      <c r="AF13" s="126">
        <f>(1+General!AF32)^(AF$9-1)</f>
        <v>3.2884132849617926</v>
      </c>
      <c r="AG13" s="126">
        <f>(1+General!AG32)^(AG$9-1)</f>
        <v>3.4712490636056685</v>
      </c>
      <c r="AH13" s="126">
        <f>(1+General!AH32)^(AH$9-1)</f>
        <v>3.6642505115421442</v>
      </c>
      <c r="AI13" s="126">
        <f>(1+General!AI32)^(AI$9-1)</f>
        <v>3.8679828399838874</v>
      </c>
      <c r="AJ13" s="126">
        <f>(1+General!AJ32)^(AJ$9-1)</f>
        <v>4.0830426858869915</v>
      </c>
      <c r="AK13" s="126">
        <f>(1+General!AK32)^(AK$9-1)</f>
        <v>4.3100598592223092</v>
      </c>
      <c r="AL13" s="126">
        <f>(1+General!AL32)^(AL$9-1)</f>
        <v>4.5496991873950696</v>
      </c>
      <c r="AM13" s="126">
        <f>(1+General!AM32)^(AM$9-1)</f>
        <v>4.8026624622142364</v>
      </c>
      <c r="AN13" s="126">
        <f>(1+General!AN32)^(AN$9-1)</f>
        <v>5.0696904951133472</v>
      </c>
      <c r="AO13" s="126">
        <f>(1+General!AO32)^(AO$9-1)</f>
        <v>5.3515652866416499</v>
      </c>
      <c r="AP13" s="126">
        <f>(1+General!AP32)^(AP$9-1)</f>
        <v>5.6491123165789263</v>
      </c>
      <c r="AQ13" s="126">
        <f>(1+General!AQ32)^(AQ$9-1)</f>
        <v>5.9632029613807154</v>
      </c>
      <c r="AR13" s="126">
        <f>(1+General!AR32)^(AR$9-1)</f>
        <v>6.2947570460334834</v>
      </c>
      <c r="AS13" s="126">
        <f>(1+General!AS32)^(AS$9-1)</f>
        <v>6.6447455377929447</v>
      </c>
      <c r="AT13" s="126">
        <f>(1+General!AT32)^(AT$9-1)</f>
        <v>7.0141933896942339</v>
      </c>
      <c r="AU13" s="126">
        <f>(1+General!AU32)^(AU$9-1)</f>
        <v>7.4041825421612337</v>
      </c>
      <c r="AV13" s="126">
        <f>(1+General!AV32)^(AV$9-1)</f>
        <v>7.8158550915053988</v>
      </c>
      <c r="AW13" s="126">
        <f>(1+General!AW32)^(AW$9-1)</f>
        <v>8.2504166345930994</v>
      </c>
      <c r="AX13" s="126">
        <f>(1+General!AX32)^(AX$9-1)</f>
        <v>8.7091397994764765</v>
      </c>
      <c r="AY13" s="126">
        <f>(1+General!AY32)^(AY$9-1)</f>
        <v>9.1933679723273691</v>
      </c>
      <c r="AZ13" s="126">
        <f>(1+General!AZ32)^(AZ$9-1)</f>
        <v>9.7045192315887707</v>
      </c>
      <c r="BA13" s="126">
        <f>(1+General!BA32)^(BA$9-1)</f>
        <v>10.244090500865108</v>
      </c>
      <c r="BB13" s="126">
        <f>(1+General!BB32)^(BB$9-1)</f>
        <v>10.813661932713208</v>
      </c>
      <c r="BC13" s="126">
        <f>(1+General!BC32)^(BC$9-1)</f>
        <v>11.414901536172065</v>
      </c>
      <c r="BD13" s="126">
        <f>(1+General!BD32)^(BD$9-1)</f>
        <v>12.04957006158323</v>
      </c>
      <c r="BE13" s="126">
        <f>(1+General!BE32)^(BE$9-1)</f>
        <v>12.719526157007259</v>
      </c>
      <c r="BF13" s="126">
        <f>(1+General!BF32)^(BF$9-1)</f>
        <v>13.426731811336865</v>
      </c>
      <c r="BG13" s="126">
        <f>(1+General!BG32)^(BG$9-1)</f>
        <v>14.173258100047194</v>
      </c>
    </row>
    <row r="14" spans="1:61" s="23" customFormat="1" ht="11.4" customHeight="1" x14ac:dyDescent="0.25"/>
    <row r="15" spans="1:61" s="25" customFormat="1" ht="11.4" customHeight="1" x14ac:dyDescent="0.25">
      <c r="M15" s="169"/>
    </row>
    <row r="16" spans="1:61" s="22" customFormat="1" ht="11.4" customHeight="1" x14ac:dyDescent="0.25">
      <c r="A16" s="132"/>
      <c r="B16" s="132"/>
      <c r="C16" s="132"/>
      <c r="D16" s="132"/>
      <c r="E16" s="132"/>
      <c r="F16" s="132"/>
      <c r="G16" s="132"/>
      <c r="H16" s="132"/>
      <c r="I16" s="132"/>
      <c r="J16" s="141" t="str">
        <f t="shared" ref="J16:BG16" si="3">"FY "&amp;RIGHT(J10,2)</f>
        <v>FY 26</v>
      </c>
      <c r="K16" s="141" t="str">
        <f t="shared" si="3"/>
        <v>FY 27</v>
      </c>
      <c r="L16" s="141" t="str">
        <f t="shared" si="3"/>
        <v>FY 28</v>
      </c>
      <c r="M16" s="141" t="str">
        <f t="shared" si="3"/>
        <v>FY 29</v>
      </c>
      <c r="N16" s="141" t="str">
        <f t="shared" si="3"/>
        <v>FY 30</v>
      </c>
      <c r="O16" s="141" t="str">
        <f t="shared" si="3"/>
        <v>FY 31</v>
      </c>
      <c r="P16" s="141" t="str">
        <f t="shared" si="3"/>
        <v>FY 32</v>
      </c>
      <c r="Q16" s="141" t="str">
        <f t="shared" si="3"/>
        <v>FY 33</v>
      </c>
      <c r="R16" s="141" t="str">
        <f t="shared" si="3"/>
        <v>FY 34</v>
      </c>
      <c r="S16" s="141" t="str">
        <f t="shared" si="3"/>
        <v>FY 35</v>
      </c>
      <c r="T16" s="141" t="str">
        <f t="shared" si="3"/>
        <v>FY 36</v>
      </c>
      <c r="U16" s="141" t="str">
        <f t="shared" si="3"/>
        <v>FY 37</v>
      </c>
      <c r="V16" s="141" t="str">
        <f t="shared" si="3"/>
        <v>FY 38</v>
      </c>
      <c r="W16" s="141" t="str">
        <f t="shared" si="3"/>
        <v>FY 39</v>
      </c>
      <c r="X16" s="141" t="str">
        <f t="shared" si="3"/>
        <v>FY 40</v>
      </c>
      <c r="Y16" s="141" t="str">
        <f t="shared" si="3"/>
        <v>FY 41</v>
      </c>
      <c r="Z16" s="141" t="str">
        <f t="shared" si="3"/>
        <v>FY 42</v>
      </c>
      <c r="AA16" s="141" t="str">
        <f t="shared" si="3"/>
        <v>FY 43</v>
      </c>
      <c r="AB16" s="141" t="str">
        <f t="shared" si="3"/>
        <v>FY 44</v>
      </c>
      <c r="AC16" s="141" t="str">
        <f t="shared" si="3"/>
        <v>FY 45</v>
      </c>
      <c r="AD16" s="141" t="str">
        <f t="shared" si="3"/>
        <v>FY 46</v>
      </c>
      <c r="AE16" s="141" t="str">
        <f t="shared" si="3"/>
        <v>FY 47</v>
      </c>
      <c r="AF16" s="141" t="str">
        <f t="shared" si="3"/>
        <v>FY 48</v>
      </c>
      <c r="AG16" s="141" t="str">
        <f t="shared" si="3"/>
        <v>FY 49</v>
      </c>
      <c r="AH16" s="141" t="str">
        <f t="shared" si="3"/>
        <v>FY 50</v>
      </c>
      <c r="AI16" s="141" t="str">
        <f t="shared" si="3"/>
        <v>FY 51</v>
      </c>
      <c r="AJ16" s="141" t="str">
        <f t="shared" si="3"/>
        <v>FY 52</v>
      </c>
      <c r="AK16" s="141" t="str">
        <f t="shared" si="3"/>
        <v>FY 53</v>
      </c>
      <c r="AL16" s="141" t="str">
        <f t="shared" si="3"/>
        <v>FY 54</v>
      </c>
      <c r="AM16" s="141" t="str">
        <f t="shared" si="3"/>
        <v>FY 55</v>
      </c>
      <c r="AN16" s="141" t="str">
        <f t="shared" si="3"/>
        <v>FY 56</v>
      </c>
      <c r="AO16" s="141" t="str">
        <f t="shared" si="3"/>
        <v>FY 57</v>
      </c>
      <c r="AP16" s="141" t="str">
        <f t="shared" si="3"/>
        <v>FY 58</v>
      </c>
      <c r="AQ16" s="141" t="str">
        <f t="shared" si="3"/>
        <v>FY 59</v>
      </c>
      <c r="AR16" s="141" t="str">
        <f t="shared" si="3"/>
        <v>FY 60</v>
      </c>
      <c r="AS16" s="141" t="str">
        <f t="shared" si="3"/>
        <v>FY 61</v>
      </c>
      <c r="AT16" s="141" t="str">
        <f t="shared" si="3"/>
        <v>FY 62</v>
      </c>
      <c r="AU16" s="141" t="str">
        <f t="shared" si="3"/>
        <v>FY 63</v>
      </c>
      <c r="AV16" s="141" t="str">
        <f t="shared" si="3"/>
        <v>FY 64</v>
      </c>
      <c r="AW16" s="141" t="str">
        <f t="shared" si="3"/>
        <v>FY 65</v>
      </c>
      <c r="AX16" s="141" t="str">
        <f t="shared" si="3"/>
        <v>FY 66</v>
      </c>
      <c r="AY16" s="141" t="str">
        <f t="shared" si="3"/>
        <v>FY 67</v>
      </c>
      <c r="AZ16" s="141" t="str">
        <f t="shared" si="3"/>
        <v>FY 68</v>
      </c>
      <c r="BA16" s="141" t="str">
        <f t="shared" si="3"/>
        <v>FY 69</v>
      </c>
      <c r="BB16" s="141" t="str">
        <f t="shared" si="3"/>
        <v>FY 70</v>
      </c>
      <c r="BC16" s="141" t="str">
        <f t="shared" si="3"/>
        <v>FY 71</v>
      </c>
      <c r="BD16" s="141" t="str">
        <f t="shared" si="3"/>
        <v>FY 72</v>
      </c>
      <c r="BE16" s="141" t="str">
        <f t="shared" si="3"/>
        <v>FY 73</v>
      </c>
      <c r="BF16" s="141" t="str">
        <f t="shared" si="3"/>
        <v>FY 74</v>
      </c>
      <c r="BG16" s="141" t="str">
        <f t="shared" si="3"/>
        <v>FY 75</v>
      </c>
    </row>
    <row r="17" spans="1:61" s="22" customFormat="1" ht="11.4" customHeight="1" x14ac:dyDescent="0.25">
      <c r="A17" s="142"/>
      <c r="B17" s="134" t="s">
        <v>78</v>
      </c>
      <c r="C17" s="132"/>
      <c r="D17" s="142"/>
      <c r="E17" s="142"/>
      <c r="F17" s="142"/>
      <c r="G17" s="142"/>
      <c r="H17" s="142"/>
      <c r="I17" s="142"/>
      <c r="J17" s="143">
        <f t="shared" ref="J17:BG17" si="4">J9</f>
        <v>1</v>
      </c>
      <c r="K17" s="143">
        <f t="shared" si="4"/>
        <v>2</v>
      </c>
      <c r="L17" s="143">
        <f t="shared" si="4"/>
        <v>3</v>
      </c>
      <c r="M17" s="143">
        <f t="shared" si="4"/>
        <v>4</v>
      </c>
      <c r="N17" s="143">
        <f t="shared" si="4"/>
        <v>5</v>
      </c>
      <c r="O17" s="143">
        <f t="shared" si="4"/>
        <v>6</v>
      </c>
      <c r="P17" s="143">
        <f t="shared" si="4"/>
        <v>7</v>
      </c>
      <c r="Q17" s="143">
        <f t="shared" si="4"/>
        <v>8</v>
      </c>
      <c r="R17" s="143">
        <f t="shared" si="4"/>
        <v>9</v>
      </c>
      <c r="S17" s="143">
        <f t="shared" si="4"/>
        <v>10</v>
      </c>
      <c r="T17" s="143">
        <f t="shared" si="4"/>
        <v>11</v>
      </c>
      <c r="U17" s="143">
        <f t="shared" si="4"/>
        <v>12</v>
      </c>
      <c r="V17" s="143">
        <f t="shared" si="4"/>
        <v>13</v>
      </c>
      <c r="W17" s="143">
        <f t="shared" si="4"/>
        <v>14</v>
      </c>
      <c r="X17" s="143">
        <f t="shared" si="4"/>
        <v>15</v>
      </c>
      <c r="Y17" s="143">
        <f t="shared" si="4"/>
        <v>16</v>
      </c>
      <c r="Z17" s="143">
        <f t="shared" si="4"/>
        <v>17</v>
      </c>
      <c r="AA17" s="143">
        <f t="shared" si="4"/>
        <v>18</v>
      </c>
      <c r="AB17" s="143">
        <f t="shared" si="4"/>
        <v>19</v>
      </c>
      <c r="AC17" s="143">
        <f t="shared" si="4"/>
        <v>20</v>
      </c>
      <c r="AD17" s="143">
        <f t="shared" si="4"/>
        <v>21</v>
      </c>
      <c r="AE17" s="143">
        <f t="shared" si="4"/>
        <v>22</v>
      </c>
      <c r="AF17" s="143">
        <f t="shared" si="4"/>
        <v>23</v>
      </c>
      <c r="AG17" s="143">
        <f t="shared" si="4"/>
        <v>24</v>
      </c>
      <c r="AH17" s="143">
        <f t="shared" si="4"/>
        <v>25</v>
      </c>
      <c r="AI17" s="143">
        <f t="shared" si="4"/>
        <v>26</v>
      </c>
      <c r="AJ17" s="143">
        <f t="shared" si="4"/>
        <v>27</v>
      </c>
      <c r="AK17" s="143">
        <f t="shared" si="4"/>
        <v>28</v>
      </c>
      <c r="AL17" s="143">
        <f t="shared" si="4"/>
        <v>29</v>
      </c>
      <c r="AM17" s="143">
        <f t="shared" si="4"/>
        <v>30</v>
      </c>
      <c r="AN17" s="143">
        <f t="shared" si="4"/>
        <v>31</v>
      </c>
      <c r="AO17" s="143">
        <f t="shared" si="4"/>
        <v>32</v>
      </c>
      <c r="AP17" s="143">
        <f t="shared" si="4"/>
        <v>33</v>
      </c>
      <c r="AQ17" s="143">
        <f t="shared" si="4"/>
        <v>34</v>
      </c>
      <c r="AR17" s="143">
        <f t="shared" si="4"/>
        <v>35</v>
      </c>
      <c r="AS17" s="143">
        <f t="shared" si="4"/>
        <v>36</v>
      </c>
      <c r="AT17" s="143">
        <f t="shared" si="4"/>
        <v>37</v>
      </c>
      <c r="AU17" s="143">
        <f t="shared" si="4"/>
        <v>38</v>
      </c>
      <c r="AV17" s="143">
        <f t="shared" si="4"/>
        <v>39</v>
      </c>
      <c r="AW17" s="143">
        <f t="shared" si="4"/>
        <v>40</v>
      </c>
      <c r="AX17" s="143">
        <f t="shared" si="4"/>
        <v>41</v>
      </c>
      <c r="AY17" s="143">
        <f t="shared" si="4"/>
        <v>42</v>
      </c>
      <c r="AZ17" s="143">
        <f t="shared" si="4"/>
        <v>43</v>
      </c>
      <c r="BA17" s="143">
        <f t="shared" si="4"/>
        <v>44</v>
      </c>
      <c r="BB17" s="143">
        <f t="shared" si="4"/>
        <v>45</v>
      </c>
      <c r="BC17" s="143">
        <f t="shared" si="4"/>
        <v>46</v>
      </c>
      <c r="BD17" s="143">
        <f t="shared" si="4"/>
        <v>47</v>
      </c>
      <c r="BE17" s="143">
        <f t="shared" si="4"/>
        <v>48</v>
      </c>
      <c r="BF17" s="143">
        <f t="shared" si="4"/>
        <v>49</v>
      </c>
      <c r="BG17" s="143">
        <f t="shared" si="4"/>
        <v>50</v>
      </c>
    </row>
    <row r="18" spans="1:61" s="25" customFormat="1" ht="11.4" customHeight="1" x14ac:dyDescent="0.25"/>
    <row r="19" spans="1:61" s="25" customFormat="1" ht="11.4" customHeight="1" x14ac:dyDescent="0.25">
      <c r="A19" s="200" t="s">
        <v>79</v>
      </c>
      <c r="B19" s="200"/>
      <c r="C19" s="200"/>
      <c r="D19" s="201"/>
      <c r="E19" s="144" t="s">
        <v>80</v>
      </c>
      <c r="F19" s="113"/>
      <c r="G19" s="113"/>
      <c r="H19" s="114"/>
    </row>
    <row r="20" spans="1:61" s="25" customFormat="1" ht="11.4" customHeight="1" x14ac:dyDescent="0.25">
      <c r="A20" s="200"/>
      <c r="B20" s="200"/>
      <c r="C20" s="200"/>
      <c r="D20" s="201"/>
      <c r="E20" s="115"/>
      <c r="F20" s="145" t="s">
        <v>81</v>
      </c>
      <c r="G20" s="27"/>
      <c r="H20" s="116">
        <f>SUM(J20:BG20)</f>
        <v>0</v>
      </c>
      <c r="J20" s="117">
        <f t="shared" ref="J20:BG20" si="5">-(J46)*J11/J13</f>
        <v>0</v>
      </c>
      <c r="K20" s="117">
        <f t="shared" si="5"/>
        <v>0</v>
      </c>
      <c r="L20" s="117">
        <f t="shared" si="5"/>
        <v>0</v>
      </c>
      <c r="M20" s="117">
        <f t="shared" si="5"/>
        <v>0</v>
      </c>
      <c r="N20" s="117">
        <f t="shared" si="5"/>
        <v>0</v>
      </c>
      <c r="O20" s="117">
        <f t="shared" si="5"/>
        <v>0</v>
      </c>
      <c r="P20" s="117">
        <f t="shared" si="5"/>
        <v>0</v>
      </c>
      <c r="Q20" s="117">
        <f t="shared" si="5"/>
        <v>0</v>
      </c>
      <c r="R20" s="117">
        <f t="shared" si="5"/>
        <v>0</v>
      </c>
      <c r="S20" s="117">
        <f t="shared" si="5"/>
        <v>0</v>
      </c>
      <c r="T20" s="117">
        <f t="shared" si="5"/>
        <v>0</v>
      </c>
      <c r="U20" s="117">
        <f t="shared" si="5"/>
        <v>0</v>
      </c>
      <c r="V20" s="117">
        <f t="shared" si="5"/>
        <v>0</v>
      </c>
      <c r="W20" s="117">
        <f t="shared" si="5"/>
        <v>0</v>
      </c>
      <c r="X20" s="117">
        <f t="shared" si="5"/>
        <v>0</v>
      </c>
      <c r="Y20" s="117">
        <f t="shared" si="5"/>
        <v>0</v>
      </c>
      <c r="Z20" s="117">
        <f t="shared" si="5"/>
        <v>0</v>
      </c>
      <c r="AA20" s="117">
        <f t="shared" si="5"/>
        <v>0</v>
      </c>
      <c r="AB20" s="117">
        <f t="shared" si="5"/>
        <v>0</v>
      </c>
      <c r="AC20" s="117">
        <f t="shared" si="5"/>
        <v>0</v>
      </c>
      <c r="AD20" s="117">
        <f t="shared" si="5"/>
        <v>0</v>
      </c>
      <c r="AE20" s="117">
        <f t="shared" si="5"/>
        <v>0</v>
      </c>
      <c r="AF20" s="117">
        <f t="shared" si="5"/>
        <v>0</v>
      </c>
      <c r="AG20" s="117">
        <f t="shared" si="5"/>
        <v>0</v>
      </c>
      <c r="AH20" s="117">
        <f t="shared" si="5"/>
        <v>0</v>
      </c>
      <c r="AI20" s="117">
        <f t="shared" si="5"/>
        <v>0</v>
      </c>
      <c r="AJ20" s="117">
        <f t="shared" si="5"/>
        <v>0</v>
      </c>
      <c r="AK20" s="117">
        <f t="shared" si="5"/>
        <v>0</v>
      </c>
      <c r="AL20" s="117">
        <f t="shared" si="5"/>
        <v>0</v>
      </c>
      <c r="AM20" s="117">
        <f t="shared" si="5"/>
        <v>0</v>
      </c>
      <c r="AN20" s="117">
        <f t="shared" si="5"/>
        <v>0</v>
      </c>
      <c r="AO20" s="117">
        <f t="shared" si="5"/>
        <v>0</v>
      </c>
      <c r="AP20" s="117">
        <f t="shared" si="5"/>
        <v>0</v>
      </c>
      <c r="AQ20" s="117">
        <f t="shared" si="5"/>
        <v>0</v>
      </c>
      <c r="AR20" s="117">
        <f t="shared" si="5"/>
        <v>0</v>
      </c>
      <c r="AS20" s="117">
        <f t="shared" si="5"/>
        <v>0</v>
      </c>
      <c r="AT20" s="117">
        <f t="shared" si="5"/>
        <v>0</v>
      </c>
      <c r="AU20" s="117">
        <f t="shared" si="5"/>
        <v>0</v>
      </c>
      <c r="AV20" s="117">
        <f t="shared" si="5"/>
        <v>0</v>
      </c>
      <c r="AW20" s="117">
        <f t="shared" si="5"/>
        <v>0</v>
      </c>
      <c r="AX20" s="117">
        <f t="shared" si="5"/>
        <v>0</v>
      </c>
      <c r="AY20" s="117">
        <f t="shared" si="5"/>
        <v>0</v>
      </c>
      <c r="AZ20" s="117">
        <f t="shared" si="5"/>
        <v>0</v>
      </c>
      <c r="BA20" s="117">
        <f t="shared" si="5"/>
        <v>0</v>
      </c>
      <c r="BB20" s="117">
        <f t="shared" si="5"/>
        <v>0</v>
      </c>
      <c r="BC20" s="117">
        <f t="shared" si="5"/>
        <v>0</v>
      </c>
      <c r="BD20" s="117">
        <f t="shared" si="5"/>
        <v>0</v>
      </c>
      <c r="BE20" s="117">
        <f t="shared" si="5"/>
        <v>0</v>
      </c>
      <c r="BF20" s="117">
        <f t="shared" si="5"/>
        <v>0</v>
      </c>
      <c r="BG20" s="117">
        <f t="shared" si="5"/>
        <v>0</v>
      </c>
    </row>
    <row r="21" spans="1:61" s="25" customFormat="1" ht="11.4" customHeight="1" x14ac:dyDescent="0.25">
      <c r="A21" s="200"/>
      <c r="B21" s="200"/>
      <c r="C21" s="200"/>
      <c r="D21" s="201"/>
      <c r="E21" s="115"/>
      <c r="F21" s="145" t="s">
        <v>82</v>
      </c>
      <c r="G21" s="27"/>
      <c r="H21" s="116">
        <f>SUM(J21:BG21)</f>
        <v>0</v>
      </c>
      <c r="J21" s="117">
        <f t="shared" ref="J21:BG21" si="6">-J75*J11/J13</f>
        <v>0</v>
      </c>
      <c r="K21" s="117">
        <f t="shared" si="6"/>
        <v>0</v>
      </c>
      <c r="L21" s="117">
        <f t="shared" si="6"/>
        <v>0</v>
      </c>
      <c r="M21" s="117">
        <f t="shared" si="6"/>
        <v>0</v>
      </c>
      <c r="N21" s="117">
        <f t="shared" si="6"/>
        <v>0</v>
      </c>
      <c r="O21" s="117">
        <f t="shared" si="6"/>
        <v>0</v>
      </c>
      <c r="P21" s="117">
        <f t="shared" si="6"/>
        <v>0</v>
      </c>
      <c r="Q21" s="117">
        <f t="shared" si="6"/>
        <v>0</v>
      </c>
      <c r="R21" s="117">
        <f t="shared" si="6"/>
        <v>0</v>
      </c>
      <c r="S21" s="117">
        <f t="shared" si="6"/>
        <v>0</v>
      </c>
      <c r="T21" s="117">
        <f t="shared" si="6"/>
        <v>0</v>
      </c>
      <c r="U21" s="117">
        <f t="shared" si="6"/>
        <v>0</v>
      </c>
      <c r="V21" s="117">
        <f t="shared" si="6"/>
        <v>0</v>
      </c>
      <c r="W21" s="117">
        <f t="shared" si="6"/>
        <v>0</v>
      </c>
      <c r="X21" s="117">
        <f t="shared" si="6"/>
        <v>0</v>
      </c>
      <c r="Y21" s="117">
        <f t="shared" si="6"/>
        <v>0</v>
      </c>
      <c r="Z21" s="117">
        <f t="shared" si="6"/>
        <v>0</v>
      </c>
      <c r="AA21" s="117">
        <f t="shared" si="6"/>
        <v>0</v>
      </c>
      <c r="AB21" s="117">
        <f t="shared" si="6"/>
        <v>0</v>
      </c>
      <c r="AC21" s="117">
        <f t="shared" si="6"/>
        <v>0</v>
      </c>
      <c r="AD21" s="117">
        <f t="shared" si="6"/>
        <v>0</v>
      </c>
      <c r="AE21" s="117">
        <f t="shared" si="6"/>
        <v>0</v>
      </c>
      <c r="AF21" s="117">
        <f t="shared" si="6"/>
        <v>0</v>
      </c>
      <c r="AG21" s="117">
        <f t="shared" si="6"/>
        <v>0</v>
      </c>
      <c r="AH21" s="117">
        <f t="shared" si="6"/>
        <v>0</v>
      </c>
      <c r="AI21" s="117">
        <f t="shared" si="6"/>
        <v>0</v>
      </c>
      <c r="AJ21" s="117">
        <f t="shared" si="6"/>
        <v>0</v>
      </c>
      <c r="AK21" s="117">
        <f t="shared" si="6"/>
        <v>0</v>
      </c>
      <c r="AL21" s="117">
        <f t="shared" si="6"/>
        <v>0</v>
      </c>
      <c r="AM21" s="117">
        <f t="shared" si="6"/>
        <v>0</v>
      </c>
      <c r="AN21" s="117">
        <f t="shared" si="6"/>
        <v>0</v>
      </c>
      <c r="AO21" s="117">
        <f t="shared" si="6"/>
        <v>0</v>
      </c>
      <c r="AP21" s="117">
        <f t="shared" si="6"/>
        <v>0</v>
      </c>
      <c r="AQ21" s="117">
        <f t="shared" si="6"/>
        <v>0</v>
      </c>
      <c r="AR21" s="117">
        <f t="shared" si="6"/>
        <v>0</v>
      </c>
      <c r="AS21" s="117">
        <f t="shared" si="6"/>
        <v>0</v>
      </c>
      <c r="AT21" s="117">
        <f t="shared" si="6"/>
        <v>0</v>
      </c>
      <c r="AU21" s="117">
        <f t="shared" si="6"/>
        <v>0</v>
      </c>
      <c r="AV21" s="117">
        <f t="shared" si="6"/>
        <v>0</v>
      </c>
      <c r="AW21" s="117">
        <f t="shared" si="6"/>
        <v>0</v>
      </c>
      <c r="AX21" s="117">
        <f t="shared" si="6"/>
        <v>0</v>
      </c>
      <c r="AY21" s="117">
        <f t="shared" si="6"/>
        <v>0</v>
      </c>
      <c r="AZ21" s="117">
        <f t="shared" si="6"/>
        <v>0</v>
      </c>
      <c r="BA21" s="117">
        <f t="shared" si="6"/>
        <v>0</v>
      </c>
      <c r="BB21" s="117">
        <f t="shared" si="6"/>
        <v>0</v>
      </c>
      <c r="BC21" s="117">
        <f t="shared" si="6"/>
        <v>0</v>
      </c>
      <c r="BD21" s="117">
        <f t="shared" si="6"/>
        <v>0</v>
      </c>
      <c r="BE21" s="117">
        <f t="shared" si="6"/>
        <v>0</v>
      </c>
      <c r="BF21" s="117">
        <f t="shared" si="6"/>
        <v>0</v>
      </c>
      <c r="BG21" s="117">
        <f t="shared" si="6"/>
        <v>0</v>
      </c>
    </row>
    <row r="22" spans="1:61" s="25" customFormat="1" ht="11.4" customHeight="1" x14ac:dyDescent="0.25">
      <c r="A22" s="200"/>
      <c r="B22" s="200"/>
      <c r="C22" s="200"/>
      <c r="D22" s="201"/>
      <c r="E22" s="115"/>
      <c r="F22" s="145" t="s">
        <v>83</v>
      </c>
      <c r="G22" s="27"/>
      <c r="H22" s="116">
        <f>SUM(J22:BG22)</f>
        <v>2188.858756992116</v>
      </c>
      <c r="J22" s="118">
        <f t="shared" ref="J22:BG22" si="7">(J106)*J11/J13</f>
        <v>19.373179921073501</v>
      </c>
      <c r="K22" s="118">
        <f t="shared" si="7"/>
        <v>21.58155309966304</v>
      </c>
      <c r="L22" s="118">
        <f t="shared" si="7"/>
        <v>25.321204500157769</v>
      </c>
      <c r="M22" s="118">
        <f t="shared" si="7"/>
        <v>30.868858460629255</v>
      </c>
      <c r="N22" s="118">
        <f t="shared" si="7"/>
        <v>38.892092766220955</v>
      </c>
      <c r="O22" s="118">
        <f t="shared" si="7"/>
        <v>50.752028251616451</v>
      </c>
      <c r="P22" s="118">
        <f t="shared" si="7"/>
        <v>64.862852169127137</v>
      </c>
      <c r="Q22" s="118">
        <f t="shared" si="7"/>
        <v>83.657787615766026</v>
      </c>
      <c r="R22" s="118">
        <f t="shared" si="7"/>
        <v>108.97530952179076</v>
      </c>
      <c r="S22" s="118">
        <f t="shared" si="7"/>
        <v>141.93069520814737</v>
      </c>
      <c r="T22" s="118">
        <f t="shared" si="7"/>
        <v>188.19245456666778</v>
      </c>
      <c r="U22" s="118">
        <f t="shared" si="7"/>
        <v>178.28008200707444</v>
      </c>
      <c r="V22" s="118">
        <f t="shared" si="7"/>
        <v>168.88980864633803</v>
      </c>
      <c r="W22" s="118">
        <f t="shared" si="7"/>
        <v>159.99413475401477</v>
      </c>
      <c r="X22" s="118">
        <f t="shared" si="7"/>
        <v>151.56700905079083</v>
      </c>
      <c r="Y22" s="118">
        <f t="shared" si="7"/>
        <v>143.58375241643691</v>
      </c>
      <c r="Z22" s="118">
        <f t="shared" si="7"/>
        <v>136.02098561617743</v>
      </c>
      <c r="AA22" s="118">
        <f t="shared" si="7"/>
        <v>128.85656083381718</v>
      </c>
      <c r="AB22" s="118">
        <f t="shared" si="7"/>
        <v>122.06949681111897</v>
      </c>
      <c r="AC22" s="118">
        <f t="shared" si="7"/>
        <v>115.63991740348519</v>
      </c>
      <c r="AD22" s="118">
        <f t="shared" si="7"/>
        <v>109.54899337200186</v>
      </c>
      <c r="AE22" s="118">
        <f t="shared" si="7"/>
        <v>0</v>
      </c>
      <c r="AF22" s="118">
        <f t="shared" si="7"/>
        <v>0</v>
      </c>
      <c r="AG22" s="118">
        <f t="shared" si="7"/>
        <v>0</v>
      </c>
      <c r="AH22" s="118">
        <f t="shared" si="7"/>
        <v>0</v>
      </c>
      <c r="AI22" s="118">
        <f t="shared" si="7"/>
        <v>0</v>
      </c>
      <c r="AJ22" s="118">
        <f t="shared" si="7"/>
        <v>0</v>
      </c>
      <c r="AK22" s="118">
        <f t="shared" si="7"/>
        <v>0</v>
      </c>
      <c r="AL22" s="118">
        <f t="shared" si="7"/>
        <v>0</v>
      </c>
      <c r="AM22" s="118">
        <f t="shared" si="7"/>
        <v>0</v>
      </c>
      <c r="AN22" s="118">
        <f t="shared" si="7"/>
        <v>0</v>
      </c>
      <c r="AO22" s="118">
        <f t="shared" si="7"/>
        <v>0</v>
      </c>
      <c r="AP22" s="118">
        <f t="shared" si="7"/>
        <v>0</v>
      </c>
      <c r="AQ22" s="118">
        <f t="shared" si="7"/>
        <v>0</v>
      </c>
      <c r="AR22" s="118">
        <f t="shared" si="7"/>
        <v>0</v>
      </c>
      <c r="AS22" s="118">
        <f t="shared" si="7"/>
        <v>0</v>
      </c>
      <c r="AT22" s="118">
        <f t="shared" si="7"/>
        <v>0</v>
      </c>
      <c r="AU22" s="118">
        <f t="shared" si="7"/>
        <v>0</v>
      </c>
      <c r="AV22" s="118">
        <f t="shared" si="7"/>
        <v>0</v>
      </c>
      <c r="AW22" s="118">
        <f t="shared" si="7"/>
        <v>0</v>
      </c>
      <c r="AX22" s="118">
        <f t="shared" si="7"/>
        <v>0</v>
      </c>
      <c r="AY22" s="118">
        <f t="shared" si="7"/>
        <v>0</v>
      </c>
      <c r="AZ22" s="118">
        <f t="shared" si="7"/>
        <v>0</v>
      </c>
      <c r="BA22" s="118">
        <f t="shared" si="7"/>
        <v>0</v>
      </c>
      <c r="BB22" s="118">
        <f t="shared" si="7"/>
        <v>0</v>
      </c>
      <c r="BC22" s="118">
        <f t="shared" si="7"/>
        <v>0</v>
      </c>
      <c r="BD22" s="118">
        <f t="shared" si="7"/>
        <v>0</v>
      </c>
      <c r="BE22" s="118">
        <f t="shared" si="7"/>
        <v>0</v>
      </c>
      <c r="BF22" s="118">
        <f t="shared" si="7"/>
        <v>0</v>
      </c>
      <c r="BG22" s="118">
        <f t="shared" si="7"/>
        <v>0</v>
      </c>
    </row>
    <row r="23" spans="1:61" s="25" customFormat="1" ht="11.4" customHeight="1" x14ac:dyDescent="0.25">
      <c r="A23" s="200"/>
      <c r="B23" s="200"/>
      <c r="C23" s="200"/>
      <c r="D23" s="201"/>
      <c r="E23" s="146" t="s">
        <v>84</v>
      </c>
      <c r="F23" s="119"/>
      <c r="G23" s="119"/>
      <c r="H23" s="120">
        <f>SUM(J23:BG23)</f>
        <v>2188.858756992116</v>
      </c>
      <c r="J23" s="117">
        <f>SUM(J20:J22)</f>
        <v>19.373179921073501</v>
      </c>
      <c r="K23" s="117">
        <f t="shared" ref="K23:BG23" si="8">SUM(K20:K22)</f>
        <v>21.58155309966304</v>
      </c>
      <c r="L23" s="117">
        <f t="shared" si="8"/>
        <v>25.321204500157769</v>
      </c>
      <c r="M23" s="117">
        <f>SUM(M20:M22)</f>
        <v>30.868858460629255</v>
      </c>
      <c r="N23" s="117">
        <f t="shared" si="8"/>
        <v>38.892092766220955</v>
      </c>
      <c r="O23" s="117">
        <f t="shared" si="8"/>
        <v>50.752028251616451</v>
      </c>
      <c r="P23" s="117">
        <f t="shared" si="8"/>
        <v>64.862852169127137</v>
      </c>
      <c r="Q23" s="117">
        <f t="shared" si="8"/>
        <v>83.657787615766026</v>
      </c>
      <c r="R23" s="117">
        <f t="shared" si="8"/>
        <v>108.97530952179076</v>
      </c>
      <c r="S23" s="117">
        <f t="shared" si="8"/>
        <v>141.93069520814737</v>
      </c>
      <c r="T23" s="117">
        <f t="shared" si="8"/>
        <v>188.19245456666778</v>
      </c>
      <c r="U23" s="117">
        <f t="shared" si="8"/>
        <v>178.28008200707444</v>
      </c>
      <c r="V23" s="117">
        <f t="shared" si="8"/>
        <v>168.88980864633803</v>
      </c>
      <c r="W23" s="117">
        <f t="shared" si="8"/>
        <v>159.99413475401477</v>
      </c>
      <c r="X23" s="117">
        <f t="shared" si="8"/>
        <v>151.56700905079083</v>
      </c>
      <c r="Y23" s="117">
        <f t="shared" si="8"/>
        <v>143.58375241643691</v>
      </c>
      <c r="Z23" s="117">
        <f t="shared" si="8"/>
        <v>136.02098561617743</v>
      </c>
      <c r="AA23" s="117">
        <f t="shared" si="8"/>
        <v>128.85656083381718</v>
      </c>
      <c r="AB23" s="117">
        <f t="shared" si="8"/>
        <v>122.06949681111897</v>
      </c>
      <c r="AC23" s="117">
        <f t="shared" si="8"/>
        <v>115.63991740348519</v>
      </c>
      <c r="AD23" s="117">
        <f t="shared" si="8"/>
        <v>109.54899337200186</v>
      </c>
      <c r="AE23" s="117">
        <f t="shared" si="8"/>
        <v>0</v>
      </c>
      <c r="AF23" s="117">
        <f t="shared" si="8"/>
        <v>0</v>
      </c>
      <c r="AG23" s="117">
        <f t="shared" si="8"/>
        <v>0</v>
      </c>
      <c r="AH23" s="117">
        <f t="shared" si="8"/>
        <v>0</v>
      </c>
      <c r="AI23" s="117">
        <f t="shared" si="8"/>
        <v>0</v>
      </c>
      <c r="AJ23" s="117">
        <f t="shared" si="8"/>
        <v>0</v>
      </c>
      <c r="AK23" s="117">
        <f t="shared" si="8"/>
        <v>0</v>
      </c>
      <c r="AL23" s="117">
        <f t="shared" si="8"/>
        <v>0</v>
      </c>
      <c r="AM23" s="117">
        <f t="shared" si="8"/>
        <v>0</v>
      </c>
      <c r="AN23" s="117">
        <f t="shared" si="8"/>
        <v>0</v>
      </c>
      <c r="AO23" s="117">
        <f t="shared" si="8"/>
        <v>0</v>
      </c>
      <c r="AP23" s="117">
        <f t="shared" si="8"/>
        <v>0</v>
      </c>
      <c r="AQ23" s="117">
        <f t="shared" si="8"/>
        <v>0</v>
      </c>
      <c r="AR23" s="117">
        <f t="shared" si="8"/>
        <v>0</v>
      </c>
      <c r="AS23" s="117">
        <f t="shared" si="8"/>
        <v>0</v>
      </c>
      <c r="AT23" s="117">
        <f t="shared" si="8"/>
        <v>0</v>
      </c>
      <c r="AU23" s="117">
        <f t="shared" si="8"/>
        <v>0</v>
      </c>
      <c r="AV23" s="117">
        <f t="shared" si="8"/>
        <v>0</v>
      </c>
      <c r="AW23" s="117">
        <f t="shared" si="8"/>
        <v>0</v>
      </c>
      <c r="AX23" s="117">
        <f t="shared" si="8"/>
        <v>0</v>
      </c>
      <c r="AY23" s="117">
        <f t="shared" si="8"/>
        <v>0</v>
      </c>
      <c r="AZ23" s="117">
        <f t="shared" si="8"/>
        <v>0</v>
      </c>
      <c r="BA23" s="117">
        <f t="shared" si="8"/>
        <v>0</v>
      </c>
      <c r="BB23" s="117">
        <f t="shared" si="8"/>
        <v>0</v>
      </c>
      <c r="BC23" s="117">
        <f t="shared" si="8"/>
        <v>0</v>
      </c>
      <c r="BD23" s="117">
        <f t="shared" si="8"/>
        <v>0</v>
      </c>
      <c r="BE23" s="117">
        <f t="shared" si="8"/>
        <v>0</v>
      </c>
      <c r="BF23" s="117">
        <f t="shared" si="8"/>
        <v>0</v>
      </c>
      <c r="BG23" s="117">
        <f t="shared" si="8"/>
        <v>0</v>
      </c>
    </row>
    <row r="24" spans="1:61" ht="11.4" customHeight="1" x14ac:dyDescent="0.25">
      <c r="A24" s="138"/>
      <c r="B24" s="138"/>
      <c r="C24" s="138"/>
      <c r="D24" s="138"/>
    </row>
    <row r="25" spans="1:61" s="25" customFormat="1" ht="11.4" customHeight="1" x14ac:dyDescent="0.25">
      <c r="A25" s="200" t="s">
        <v>85</v>
      </c>
      <c r="B25" s="200"/>
      <c r="C25" s="200"/>
      <c r="D25" s="201"/>
      <c r="E25" s="144" t="s">
        <v>86</v>
      </c>
      <c r="F25" s="113"/>
      <c r="G25" s="113"/>
      <c r="H25" s="114"/>
    </row>
    <row r="26" spans="1:61" s="25" customFormat="1" ht="11.4" customHeight="1" x14ac:dyDescent="0.25">
      <c r="A26" s="200"/>
      <c r="B26" s="200"/>
      <c r="C26" s="200"/>
      <c r="D26" s="201"/>
      <c r="E26" s="115"/>
      <c r="F26" s="145" t="s">
        <v>81</v>
      </c>
      <c r="G26" s="27"/>
      <c r="H26" s="116">
        <f>SUM(J26:BG26)</f>
        <v>0</v>
      </c>
      <c r="J26" s="117">
        <f>-(J60)*J$6</f>
        <v>0</v>
      </c>
      <c r="K26" s="117">
        <f t="shared" ref="K26:BG26" si="9">-(K60)*K$6</f>
        <v>0</v>
      </c>
      <c r="L26" s="117">
        <f t="shared" si="9"/>
        <v>0</v>
      </c>
      <c r="M26" s="117">
        <f t="shared" si="9"/>
        <v>0</v>
      </c>
      <c r="N26" s="117">
        <f t="shared" si="9"/>
        <v>0</v>
      </c>
      <c r="O26" s="117">
        <f t="shared" si="9"/>
        <v>0</v>
      </c>
      <c r="P26" s="117">
        <f>-(P60)*P$6</f>
        <v>0</v>
      </c>
      <c r="Q26" s="117">
        <f t="shared" si="9"/>
        <v>0</v>
      </c>
      <c r="R26" s="117">
        <f t="shared" si="9"/>
        <v>0</v>
      </c>
      <c r="S26" s="117">
        <f t="shared" si="9"/>
        <v>0</v>
      </c>
      <c r="T26" s="117">
        <f t="shared" si="9"/>
        <v>0</v>
      </c>
      <c r="U26" s="117">
        <f t="shared" si="9"/>
        <v>0</v>
      </c>
      <c r="V26" s="117">
        <f t="shared" si="9"/>
        <v>0</v>
      </c>
      <c r="W26" s="117">
        <f t="shared" si="9"/>
        <v>0</v>
      </c>
      <c r="X26" s="117">
        <f t="shared" si="9"/>
        <v>0</v>
      </c>
      <c r="Y26" s="117">
        <f t="shared" si="9"/>
        <v>0</v>
      </c>
      <c r="Z26" s="117">
        <f t="shared" si="9"/>
        <v>0</v>
      </c>
      <c r="AA26" s="117">
        <f t="shared" si="9"/>
        <v>0</v>
      </c>
      <c r="AB26" s="117">
        <f t="shared" si="9"/>
        <v>0</v>
      </c>
      <c r="AC26" s="117">
        <f t="shared" si="9"/>
        <v>0</v>
      </c>
      <c r="AD26" s="117">
        <f t="shared" si="9"/>
        <v>0</v>
      </c>
      <c r="AE26" s="117">
        <f t="shared" si="9"/>
        <v>0</v>
      </c>
      <c r="AF26" s="117">
        <f t="shared" si="9"/>
        <v>0</v>
      </c>
      <c r="AG26" s="117">
        <f t="shared" si="9"/>
        <v>0</v>
      </c>
      <c r="AH26" s="117">
        <f t="shared" si="9"/>
        <v>0</v>
      </c>
      <c r="AI26" s="117">
        <f t="shared" si="9"/>
        <v>0</v>
      </c>
      <c r="AJ26" s="117">
        <f t="shared" si="9"/>
        <v>0</v>
      </c>
      <c r="AK26" s="117">
        <f t="shared" si="9"/>
        <v>0</v>
      </c>
      <c r="AL26" s="117">
        <f t="shared" si="9"/>
        <v>0</v>
      </c>
      <c r="AM26" s="117">
        <f t="shared" si="9"/>
        <v>0</v>
      </c>
      <c r="AN26" s="117">
        <f t="shared" si="9"/>
        <v>0</v>
      </c>
      <c r="AO26" s="117">
        <f t="shared" si="9"/>
        <v>0</v>
      </c>
      <c r="AP26" s="117">
        <f t="shared" si="9"/>
        <v>0</v>
      </c>
      <c r="AQ26" s="117">
        <f t="shared" si="9"/>
        <v>0</v>
      </c>
      <c r="AR26" s="117">
        <f t="shared" si="9"/>
        <v>0</v>
      </c>
      <c r="AS26" s="117">
        <f t="shared" si="9"/>
        <v>0</v>
      </c>
      <c r="AT26" s="117">
        <f t="shared" si="9"/>
        <v>0</v>
      </c>
      <c r="AU26" s="117">
        <f t="shared" si="9"/>
        <v>0</v>
      </c>
      <c r="AV26" s="117">
        <f t="shared" si="9"/>
        <v>0</v>
      </c>
      <c r="AW26" s="117">
        <f t="shared" si="9"/>
        <v>0</v>
      </c>
      <c r="AX26" s="117">
        <f t="shared" si="9"/>
        <v>0</v>
      </c>
      <c r="AY26" s="117">
        <f t="shared" si="9"/>
        <v>0</v>
      </c>
      <c r="AZ26" s="117">
        <f t="shared" si="9"/>
        <v>0</v>
      </c>
      <c r="BA26" s="117">
        <f t="shared" si="9"/>
        <v>0</v>
      </c>
      <c r="BB26" s="117">
        <f t="shared" si="9"/>
        <v>0</v>
      </c>
      <c r="BC26" s="117">
        <f t="shared" si="9"/>
        <v>0</v>
      </c>
      <c r="BD26" s="117">
        <f t="shared" si="9"/>
        <v>0</v>
      </c>
      <c r="BE26" s="117">
        <f t="shared" si="9"/>
        <v>0</v>
      </c>
      <c r="BF26" s="117">
        <f t="shared" si="9"/>
        <v>0</v>
      </c>
      <c r="BG26" s="117">
        <f t="shared" si="9"/>
        <v>0</v>
      </c>
    </row>
    <row r="27" spans="1:61" s="25" customFormat="1" ht="11.4" customHeight="1" x14ac:dyDescent="0.25">
      <c r="A27" s="200"/>
      <c r="B27" s="200"/>
      <c r="C27" s="200"/>
      <c r="D27" s="201"/>
      <c r="E27" s="115"/>
      <c r="F27" s="145" t="s">
        <v>82</v>
      </c>
      <c r="G27" s="27"/>
      <c r="H27" s="116">
        <f>SUM(J27:BG27)</f>
        <v>0</v>
      </c>
      <c r="J27" s="117">
        <f>-J89*J$6</f>
        <v>0</v>
      </c>
      <c r="K27" s="117">
        <f t="shared" ref="K27:BG27" si="10">-K89*K$6</f>
        <v>0</v>
      </c>
      <c r="L27" s="117">
        <f t="shared" si="10"/>
        <v>0</v>
      </c>
      <c r="M27" s="117">
        <f t="shared" si="10"/>
        <v>0</v>
      </c>
      <c r="N27" s="117">
        <f t="shared" si="10"/>
        <v>0</v>
      </c>
      <c r="O27" s="117">
        <f t="shared" si="10"/>
        <v>0</v>
      </c>
      <c r="P27" s="117">
        <f t="shared" si="10"/>
        <v>0</v>
      </c>
      <c r="Q27" s="117">
        <f t="shared" si="10"/>
        <v>0</v>
      </c>
      <c r="R27" s="117">
        <f t="shared" si="10"/>
        <v>0</v>
      </c>
      <c r="S27" s="117">
        <f t="shared" si="10"/>
        <v>0</v>
      </c>
      <c r="T27" s="117">
        <f t="shared" si="10"/>
        <v>0</v>
      </c>
      <c r="U27" s="117">
        <f t="shared" si="10"/>
        <v>0</v>
      </c>
      <c r="V27" s="117">
        <f t="shared" si="10"/>
        <v>0</v>
      </c>
      <c r="W27" s="117">
        <f t="shared" si="10"/>
        <v>0</v>
      </c>
      <c r="X27" s="117">
        <f t="shared" si="10"/>
        <v>0</v>
      </c>
      <c r="Y27" s="117">
        <f t="shared" si="10"/>
        <v>0</v>
      </c>
      <c r="Z27" s="117">
        <f t="shared" si="10"/>
        <v>0</v>
      </c>
      <c r="AA27" s="117">
        <f t="shared" si="10"/>
        <v>0</v>
      </c>
      <c r="AB27" s="117">
        <f t="shared" si="10"/>
        <v>0</v>
      </c>
      <c r="AC27" s="117">
        <f t="shared" si="10"/>
        <v>0</v>
      </c>
      <c r="AD27" s="117">
        <f t="shared" si="10"/>
        <v>0</v>
      </c>
      <c r="AE27" s="117">
        <f t="shared" si="10"/>
        <v>0</v>
      </c>
      <c r="AF27" s="117">
        <f t="shared" si="10"/>
        <v>0</v>
      </c>
      <c r="AG27" s="117">
        <f t="shared" si="10"/>
        <v>0</v>
      </c>
      <c r="AH27" s="117">
        <f t="shared" si="10"/>
        <v>0</v>
      </c>
      <c r="AI27" s="117">
        <f t="shared" si="10"/>
        <v>0</v>
      </c>
      <c r="AJ27" s="117">
        <f t="shared" si="10"/>
        <v>0</v>
      </c>
      <c r="AK27" s="117">
        <f t="shared" si="10"/>
        <v>0</v>
      </c>
      <c r="AL27" s="117">
        <f t="shared" si="10"/>
        <v>0</v>
      </c>
      <c r="AM27" s="117">
        <f t="shared" si="10"/>
        <v>0</v>
      </c>
      <c r="AN27" s="117">
        <f t="shared" si="10"/>
        <v>0</v>
      </c>
      <c r="AO27" s="117">
        <f t="shared" si="10"/>
        <v>0</v>
      </c>
      <c r="AP27" s="117">
        <f t="shared" si="10"/>
        <v>0</v>
      </c>
      <c r="AQ27" s="117">
        <f t="shared" si="10"/>
        <v>0</v>
      </c>
      <c r="AR27" s="117">
        <f t="shared" si="10"/>
        <v>0</v>
      </c>
      <c r="AS27" s="117">
        <f t="shared" si="10"/>
        <v>0</v>
      </c>
      <c r="AT27" s="117">
        <f t="shared" si="10"/>
        <v>0</v>
      </c>
      <c r="AU27" s="117">
        <f t="shared" si="10"/>
        <v>0</v>
      </c>
      <c r="AV27" s="117">
        <f t="shared" si="10"/>
        <v>0</v>
      </c>
      <c r="AW27" s="117">
        <f t="shared" si="10"/>
        <v>0</v>
      </c>
      <c r="AX27" s="117">
        <f t="shared" si="10"/>
        <v>0</v>
      </c>
      <c r="AY27" s="117">
        <f t="shared" si="10"/>
        <v>0</v>
      </c>
      <c r="AZ27" s="117">
        <f t="shared" si="10"/>
        <v>0</v>
      </c>
      <c r="BA27" s="117">
        <f t="shared" si="10"/>
        <v>0</v>
      </c>
      <c r="BB27" s="117">
        <f t="shared" si="10"/>
        <v>0</v>
      </c>
      <c r="BC27" s="117">
        <f t="shared" si="10"/>
        <v>0</v>
      </c>
      <c r="BD27" s="117">
        <f t="shared" si="10"/>
        <v>0</v>
      </c>
      <c r="BE27" s="117">
        <f t="shared" si="10"/>
        <v>0</v>
      </c>
      <c r="BF27" s="117">
        <f t="shared" si="10"/>
        <v>0</v>
      </c>
      <c r="BG27" s="117">
        <f t="shared" si="10"/>
        <v>0</v>
      </c>
    </row>
    <row r="28" spans="1:61" s="25" customFormat="1" ht="11.4" customHeight="1" x14ac:dyDescent="0.25">
      <c r="A28" s="200"/>
      <c r="B28" s="200"/>
      <c r="C28" s="200"/>
      <c r="D28" s="201"/>
      <c r="E28" s="115"/>
      <c r="F28" s="145" t="s">
        <v>83</v>
      </c>
      <c r="G28" s="27"/>
      <c r="H28" s="116">
        <f>SUM(J28:BG28)</f>
        <v>202.11594297935724</v>
      </c>
      <c r="J28" s="118">
        <f>(J122)*J$6</f>
        <v>0</v>
      </c>
      <c r="K28" s="118">
        <f t="shared" ref="K28:BG28" si="11">(K122)*K$6</f>
        <v>22.781487452004306</v>
      </c>
      <c r="L28" s="118">
        <f t="shared" si="11"/>
        <v>28.215199399318927</v>
      </c>
      <c r="M28" s="118">
        <f t="shared" si="11"/>
        <v>36.309370042273343</v>
      </c>
      <c r="N28" s="118">
        <f t="shared" si="11"/>
        <v>48.290181661214731</v>
      </c>
      <c r="O28" s="118">
        <f t="shared" si="11"/>
        <v>66.519704424545949</v>
      </c>
      <c r="P28" s="118">
        <f t="shared" si="11"/>
        <v>0</v>
      </c>
      <c r="Q28" s="118">
        <f t="shared" si="11"/>
        <v>0</v>
      </c>
      <c r="R28" s="118">
        <f t="shared" si="11"/>
        <v>0</v>
      </c>
      <c r="S28" s="118">
        <f t="shared" si="11"/>
        <v>0</v>
      </c>
      <c r="T28" s="118">
        <f t="shared" si="11"/>
        <v>0</v>
      </c>
      <c r="U28" s="118">
        <f t="shared" si="11"/>
        <v>0</v>
      </c>
      <c r="V28" s="118">
        <f t="shared" si="11"/>
        <v>0</v>
      </c>
      <c r="W28" s="118">
        <f t="shared" si="11"/>
        <v>0</v>
      </c>
      <c r="X28" s="118">
        <f t="shared" si="11"/>
        <v>0</v>
      </c>
      <c r="Y28" s="118">
        <f t="shared" si="11"/>
        <v>0</v>
      </c>
      <c r="Z28" s="118">
        <f t="shared" si="11"/>
        <v>0</v>
      </c>
      <c r="AA28" s="118">
        <f t="shared" si="11"/>
        <v>0</v>
      </c>
      <c r="AB28" s="118">
        <f t="shared" si="11"/>
        <v>0</v>
      </c>
      <c r="AC28" s="118">
        <f t="shared" si="11"/>
        <v>0</v>
      </c>
      <c r="AD28" s="118">
        <f t="shared" si="11"/>
        <v>0</v>
      </c>
      <c r="AE28" s="118">
        <f t="shared" si="11"/>
        <v>0</v>
      </c>
      <c r="AF28" s="118">
        <f t="shared" si="11"/>
        <v>0</v>
      </c>
      <c r="AG28" s="118">
        <f t="shared" si="11"/>
        <v>0</v>
      </c>
      <c r="AH28" s="118">
        <f t="shared" si="11"/>
        <v>0</v>
      </c>
      <c r="AI28" s="118">
        <f t="shared" si="11"/>
        <v>0</v>
      </c>
      <c r="AJ28" s="118">
        <f t="shared" si="11"/>
        <v>0</v>
      </c>
      <c r="AK28" s="118">
        <f t="shared" si="11"/>
        <v>0</v>
      </c>
      <c r="AL28" s="118">
        <f t="shared" si="11"/>
        <v>0</v>
      </c>
      <c r="AM28" s="118">
        <f t="shared" si="11"/>
        <v>0</v>
      </c>
      <c r="AN28" s="118">
        <f t="shared" si="11"/>
        <v>0</v>
      </c>
      <c r="AO28" s="118">
        <f t="shared" si="11"/>
        <v>0</v>
      </c>
      <c r="AP28" s="118">
        <f t="shared" si="11"/>
        <v>0</v>
      </c>
      <c r="AQ28" s="118">
        <f t="shared" si="11"/>
        <v>0</v>
      </c>
      <c r="AR28" s="118">
        <f t="shared" si="11"/>
        <v>0</v>
      </c>
      <c r="AS28" s="118">
        <f t="shared" si="11"/>
        <v>0</v>
      </c>
      <c r="AT28" s="118">
        <f t="shared" si="11"/>
        <v>0</v>
      </c>
      <c r="AU28" s="118">
        <f t="shared" si="11"/>
        <v>0</v>
      </c>
      <c r="AV28" s="118">
        <f t="shared" si="11"/>
        <v>0</v>
      </c>
      <c r="AW28" s="118">
        <f t="shared" si="11"/>
        <v>0</v>
      </c>
      <c r="AX28" s="118">
        <f t="shared" si="11"/>
        <v>0</v>
      </c>
      <c r="AY28" s="118">
        <f t="shared" si="11"/>
        <v>0</v>
      </c>
      <c r="AZ28" s="118">
        <f t="shared" si="11"/>
        <v>0</v>
      </c>
      <c r="BA28" s="118">
        <f t="shared" si="11"/>
        <v>0</v>
      </c>
      <c r="BB28" s="118">
        <f t="shared" si="11"/>
        <v>0</v>
      </c>
      <c r="BC28" s="118">
        <f t="shared" si="11"/>
        <v>0</v>
      </c>
      <c r="BD28" s="118">
        <f t="shared" si="11"/>
        <v>0</v>
      </c>
      <c r="BE28" s="118">
        <f t="shared" si="11"/>
        <v>0</v>
      </c>
      <c r="BF28" s="118">
        <f t="shared" si="11"/>
        <v>0</v>
      </c>
      <c r="BG28" s="118">
        <f t="shared" si="11"/>
        <v>0</v>
      </c>
    </row>
    <row r="29" spans="1:61" s="25" customFormat="1" ht="11.4" customHeight="1" x14ac:dyDescent="0.25">
      <c r="A29" s="200"/>
      <c r="B29" s="200"/>
      <c r="C29" s="200"/>
      <c r="D29" s="201"/>
      <c r="E29" s="146" t="s">
        <v>87</v>
      </c>
      <c r="F29" s="119"/>
      <c r="G29" s="119"/>
      <c r="H29" s="120">
        <f>SUM(J29:BG29)</f>
        <v>202.11594297935724</v>
      </c>
      <c r="J29" s="117">
        <f>SUM(J26:J28)</f>
        <v>0</v>
      </c>
      <c r="K29" s="117">
        <f t="shared" ref="K29:BG29" si="12">SUM(K26:K28)</f>
        <v>22.781487452004306</v>
      </c>
      <c r="L29" s="117">
        <f t="shared" si="12"/>
        <v>28.215199399318927</v>
      </c>
      <c r="M29" s="117">
        <f t="shared" si="12"/>
        <v>36.309370042273343</v>
      </c>
      <c r="N29" s="117">
        <f t="shared" si="12"/>
        <v>48.290181661214731</v>
      </c>
      <c r="O29" s="117">
        <f t="shared" si="12"/>
        <v>66.519704424545949</v>
      </c>
      <c r="P29" s="117">
        <f t="shared" si="12"/>
        <v>0</v>
      </c>
      <c r="Q29" s="117">
        <f t="shared" si="12"/>
        <v>0</v>
      </c>
      <c r="R29" s="117">
        <f t="shared" si="12"/>
        <v>0</v>
      </c>
      <c r="S29" s="117">
        <f t="shared" si="12"/>
        <v>0</v>
      </c>
      <c r="T29" s="117">
        <f t="shared" si="12"/>
        <v>0</v>
      </c>
      <c r="U29" s="117">
        <f t="shared" si="12"/>
        <v>0</v>
      </c>
      <c r="V29" s="117">
        <f t="shared" si="12"/>
        <v>0</v>
      </c>
      <c r="W29" s="117">
        <f t="shared" si="12"/>
        <v>0</v>
      </c>
      <c r="X29" s="117">
        <f t="shared" si="12"/>
        <v>0</v>
      </c>
      <c r="Y29" s="117">
        <f t="shared" si="12"/>
        <v>0</v>
      </c>
      <c r="Z29" s="117">
        <f t="shared" si="12"/>
        <v>0</v>
      </c>
      <c r="AA29" s="117">
        <f t="shared" si="12"/>
        <v>0</v>
      </c>
      <c r="AB29" s="117">
        <f t="shared" si="12"/>
        <v>0</v>
      </c>
      <c r="AC29" s="117">
        <f t="shared" si="12"/>
        <v>0</v>
      </c>
      <c r="AD29" s="117">
        <f t="shared" si="12"/>
        <v>0</v>
      </c>
      <c r="AE29" s="117">
        <f t="shared" si="12"/>
        <v>0</v>
      </c>
      <c r="AF29" s="117">
        <f t="shared" si="12"/>
        <v>0</v>
      </c>
      <c r="AG29" s="117">
        <f t="shared" si="12"/>
        <v>0</v>
      </c>
      <c r="AH29" s="117">
        <f t="shared" si="12"/>
        <v>0</v>
      </c>
      <c r="AI29" s="117">
        <f t="shared" si="12"/>
        <v>0</v>
      </c>
      <c r="AJ29" s="117">
        <f t="shared" si="12"/>
        <v>0</v>
      </c>
      <c r="AK29" s="117">
        <f t="shared" si="12"/>
        <v>0</v>
      </c>
      <c r="AL29" s="117">
        <f t="shared" si="12"/>
        <v>0</v>
      </c>
      <c r="AM29" s="117">
        <f t="shared" si="12"/>
        <v>0</v>
      </c>
      <c r="AN29" s="117">
        <f t="shared" si="12"/>
        <v>0</v>
      </c>
      <c r="AO29" s="117">
        <f t="shared" si="12"/>
        <v>0</v>
      </c>
      <c r="AP29" s="117">
        <f t="shared" si="12"/>
        <v>0</v>
      </c>
      <c r="AQ29" s="117">
        <f t="shared" si="12"/>
        <v>0</v>
      </c>
      <c r="AR29" s="117">
        <f t="shared" si="12"/>
        <v>0</v>
      </c>
      <c r="AS29" s="117">
        <f t="shared" si="12"/>
        <v>0</v>
      </c>
      <c r="AT29" s="117">
        <f t="shared" si="12"/>
        <v>0</v>
      </c>
      <c r="AU29" s="117">
        <f t="shared" si="12"/>
        <v>0</v>
      </c>
      <c r="AV29" s="117">
        <f t="shared" si="12"/>
        <v>0</v>
      </c>
      <c r="AW29" s="117">
        <f t="shared" si="12"/>
        <v>0</v>
      </c>
      <c r="AX29" s="117">
        <f t="shared" si="12"/>
        <v>0</v>
      </c>
      <c r="AY29" s="117">
        <f t="shared" si="12"/>
        <v>0</v>
      </c>
      <c r="AZ29" s="117">
        <f t="shared" si="12"/>
        <v>0</v>
      </c>
      <c r="BA29" s="117">
        <f t="shared" si="12"/>
        <v>0</v>
      </c>
      <c r="BB29" s="117">
        <f t="shared" si="12"/>
        <v>0</v>
      </c>
      <c r="BC29" s="117">
        <f t="shared" si="12"/>
        <v>0</v>
      </c>
      <c r="BD29" s="117">
        <f t="shared" si="12"/>
        <v>0</v>
      </c>
      <c r="BE29" s="117">
        <f t="shared" si="12"/>
        <v>0</v>
      </c>
      <c r="BF29" s="117">
        <f t="shared" si="12"/>
        <v>0</v>
      </c>
      <c r="BG29" s="117">
        <f t="shared" si="12"/>
        <v>0</v>
      </c>
    </row>
    <row r="31" spans="1:61" s="130" customFormat="1" ht="11.4" customHeight="1" x14ac:dyDescent="0.25">
      <c r="A31" s="139"/>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row>
    <row r="32" spans="1:61" s="129" customFormat="1" ht="11.4" customHeight="1" x14ac:dyDescent="0.25">
      <c r="B32" s="147" t="s">
        <v>81</v>
      </c>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row>
    <row r="33" spans="1:61" s="25" customFormat="1" ht="11.4" customHeight="1" x14ac:dyDescent="0.25">
      <c r="B33" s="25" t="s">
        <v>88</v>
      </c>
    </row>
    <row r="34" spans="1:61" s="25" customFormat="1" ht="11.4" customHeight="1" x14ac:dyDescent="0.25"/>
    <row r="35" spans="1:61" s="25" customFormat="1" ht="11.4" customHeight="1" x14ac:dyDescent="0.25">
      <c r="A35" s="22"/>
      <c r="B35" s="22"/>
      <c r="C35" s="22"/>
      <c r="D35" s="22"/>
      <c r="E35" s="22"/>
      <c r="F35" s="148" t="s">
        <v>89</v>
      </c>
      <c r="G35" s="198" t="s">
        <v>90</v>
      </c>
      <c r="H35" s="198"/>
      <c r="I35" s="157" t="s">
        <v>91</v>
      </c>
      <c r="J35" s="148"/>
    </row>
    <row r="36" spans="1:61" s="25" customFormat="1" ht="11.4" customHeight="1" x14ac:dyDescent="0.25">
      <c r="A36" s="22"/>
      <c r="B36" s="22"/>
      <c r="C36" s="22"/>
      <c r="D36" s="22"/>
      <c r="E36" s="22"/>
      <c r="F36" s="31" t="str">
        <f>General!D9</f>
        <v>Base Case</v>
      </c>
      <c r="G36" s="196" t="str">
        <f>General!G9</f>
        <v>Do Nothing</v>
      </c>
      <c r="H36" s="197"/>
      <c r="I36" s="14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I36" s="50"/>
    </row>
    <row r="37" spans="1:61" s="25" customFormat="1" ht="11.4" customHeight="1" x14ac:dyDescent="0.25">
      <c r="A37" s="22"/>
      <c r="B37" s="22"/>
      <c r="C37" s="22"/>
      <c r="D37" s="22"/>
      <c r="E37" s="22"/>
      <c r="F37" s="31"/>
      <c r="G37" s="196"/>
      <c r="H37" s="197"/>
      <c r="I37" s="14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I37" s="50"/>
    </row>
    <row r="38" spans="1:61" s="25" customFormat="1" ht="11.4" customHeight="1" x14ac:dyDescent="0.25">
      <c r="A38" s="22"/>
      <c r="B38" s="22"/>
      <c r="C38" s="22"/>
      <c r="D38" s="22"/>
      <c r="E38" s="22"/>
      <c r="F38" s="31"/>
      <c r="G38" s="196"/>
      <c r="H38" s="197"/>
      <c r="I38" s="14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I38" s="50"/>
    </row>
    <row r="39" spans="1:61" s="25" customFormat="1" ht="11.4" customHeight="1" x14ac:dyDescent="0.25">
      <c r="A39" s="22"/>
      <c r="B39" s="22"/>
      <c r="C39" s="22"/>
      <c r="D39" s="22"/>
      <c r="E39" s="22"/>
      <c r="F39" s="31"/>
      <c r="G39" s="196"/>
      <c r="H39" s="197"/>
      <c r="I39" s="14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I39" s="50"/>
    </row>
    <row r="40" spans="1:61" s="25" customFormat="1" ht="11.4" customHeight="1" x14ac:dyDescent="0.25">
      <c r="A40" s="22"/>
      <c r="B40" s="22"/>
      <c r="C40" s="22"/>
      <c r="D40" s="22"/>
      <c r="E40" s="22"/>
      <c r="F40" s="31"/>
      <c r="G40" s="196"/>
      <c r="H40" s="197"/>
      <c r="I40" s="14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I40" s="50"/>
    </row>
    <row r="41" spans="1:61" s="25" customFormat="1" ht="11.4" customHeight="1" x14ac:dyDescent="0.25">
      <c r="A41" s="22"/>
      <c r="B41" s="22"/>
      <c r="C41" s="22"/>
      <c r="D41" s="22"/>
      <c r="E41" s="22"/>
      <c r="F41" s="31"/>
      <c r="G41" s="196"/>
      <c r="H41" s="197"/>
      <c r="I41" s="14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I41" s="50"/>
    </row>
    <row r="42" spans="1:61" s="25" customFormat="1" ht="11.4" customHeight="1" x14ac:dyDescent="0.25">
      <c r="A42" s="22"/>
      <c r="B42" s="22"/>
      <c r="C42" s="22"/>
      <c r="D42" s="22"/>
      <c r="E42" s="22"/>
      <c r="F42" s="31"/>
      <c r="G42" s="196"/>
      <c r="H42" s="197"/>
      <c r="I42" s="14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I42" s="50"/>
    </row>
    <row r="43" spans="1:61" s="25" customFormat="1" ht="11.4" customHeight="1" x14ac:dyDescent="0.25">
      <c r="A43" s="22"/>
      <c r="B43" s="22"/>
      <c r="C43" s="22"/>
      <c r="D43" s="22"/>
      <c r="E43" s="22"/>
      <c r="F43" s="31"/>
      <c r="G43" s="196"/>
      <c r="H43" s="197"/>
      <c r="I43" s="14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I43" s="50"/>
    </row>
    <row r="44" spans="1:61" s="25" customFormat="1" ht="11.4" customHeight="1" x14ac:dyDescent="0.25">
      <c r="A44" s="22"/>
      <c r="B44" s="22"/>
      <c r="C44" s="22"/>
      <c r="D44" s="22"/>
      <c r="E44" s="22"/>
      <c r="F44" s="31"/>
      <c r="G44" s="196"/>
      <c r="H44" s="197"/>
      <c r="I44" s="149"/>
      <c r="J44" s="109"/>
      <c r="K44" s="109"/>
      <c r="L44" s="109"/>
      <c r="M44" s="109"/>
      <c r="N44" s="109"/>
      <c r="O44" s="109"/>
      <c r="P44" s="109"/>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I44" s="50"/>
    </row>
    <row r="45" spans="1:61" s="25" customFormat="1" ht="11.4" customHeight="1" x14ac:dyDescent="0.25">
      <c r="A45" s="22"/>
      <c r="B45" s="22"/>
      <c r="C45" s="22"/>
      <c r="D45" s="22"/>
      <c r="E45" s="22"/>
      <c r="F45" s="31"/>
      <c r="G45" s="196"/>
      <c r="H45" s="197"/>
      <c r="I45" s="149"/>
      <c r="J45" s="109"/>
      <c r="K45" s="109"/>
      <c r="L45" s="109"/>
      <c r="M45" s="109"/>
      <c r="N45" s="109"/>
      <c r="O45" s="109"/>
      <c r="P45" s="109"/>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I45" s="50"/>
    </row>
    <row r="46" spans="1:61" s="25" customFormat="1" ht="11.4" customHeight="1" x14ac:dyDescent="0.25">
      <c r="A46" s="22"/>
      <c r="B46" s="22"/>
      <c r="C46" s="22"/>
      <c r="D46" s="22"/>
      <c r="E46" s="22"/>
      <c r="F46" s="148" t="s">
        <v>92</v>
      </c>
      <c r="G46" s="148"/>
      <c r="H46" s="148"/>
      <c r="I46" s="111"/>
      <c r="J46" s="50">
        <f>SUM(J36:J45)</f>
        <v>0</v>
      </c>
      <c r="K46" s="50">
        <f t="shared" ref="K46:BG46" si="13">SUM(K36:K45)</f>
        <v>0</v>
      </c>
      <c r="L46" s="50">
        <f>SUM(L36:L45)</f>
        <v>0</v>
      </c>
      <c r="M46" s="50">
        <f t="shared" si="13"/>
        <v>0</v>
      </c>
      <c r="N46" s="50">
        <f t="shared" si="13"/>
        <v>0</v>
      </c>
      <c r="O46" s="50">
        <f t="shared" si="13"/>
        <v>0</v>
      </c>
      <c r="P46" s="50">
        <f t="shared" si="13"/>
        <v>0</v>
      </c>
      <c r="Q46" s="50">
        <f>SUM(Q36:Q45)</f>
        <v>0</v>
      </c>
      <c r="R46" s="50">
        <f t="shared" si="13"/>
        <v>0</v>
      </c>
      <c r="S46" s="50">
        <f t="shared" si="13"/>
        <v>0</v>
      </c>
      <c r="T46" s="50">
        <f t="shared" si="13"/>
        <v>0</v>
      </c>
      <c r="U46" s="50">
        <f t="shared" si="13"/>
        <v>0</v>
      </c>
      <c r="V46" s="50">
        <f t="shared" si="13"/>
        <v>0</v>
      </c>
      <c r="W46" s="50">
        <f t="shared" si="13"/>
        <v>0</v>
      </c>
      <c r="X46" s="50">
        <f t="shared" si="13"/>
        <v>0</v>
      </c>
      <c r="Y46" s="50">
        <f t="shared" si="13"/>
        <v>0</v>
      </c>
      <c r="Z46" s="50">
        <f t="shared" si="13"/>
        <v>0</v>
      </c>
      <c r="AA46" s="50">
        <f t="shared" si="13"/>
        <v>0</v>
      </c>
      <c r="AB46" s="50">
        <f t="shared" si="13"/>
        <v>0</v>
      </c>
      <c r="AC46" s="50">
        <f t="shared" si="13"/>
        <v>0</v>
      </c>
      <c r="AD46" s="50">
        <f t="shared" si="13"/>
        <v>0</v>
      </c>
      <c r="AE46" s="50">
        <f t="shared" si="13"/>
        <v>0</v>
      </c>
      <c r="AF46" s="50">
        <f t="shared" si="13"/>
        <v>0</v>
      </c>
      <c r="AG46" s="50">
        <f t="shared" si="13"/>
        <v>0</v>
      </c>
      <c r="AH46" s="50">
        <f t="shared" si="13"/>
        <v>0</v>
      </c>
      <c r="AI46" s="50">
        <f t="shared" si="13"/>
        <v>0</v>
      </c>
      <c r="AJ46" s="50">
        <f t="shared" si="13"/>
        <v>0</v>
      </c>
      <c r="AK46" s="50">
        <f t="shared" si="13"/>
        <v>0</v>
      </c>
      <c r="AL46" s="50">
        <f t="shared" si="13"/>
        <v>0</v>
      </c>
      <c r="AM46" s="50">
        <f t="shared" si="13"/>
        <v>0</v>
      </c>
      <c r="AN46" s="50">
        <f t="shared" si="13"/>
        <v>0</v>
      </c>
      <c r="AO46" s="50">
        <f t="shared" si="13"/>
        <v>0</v>
      </c>
      <c r="AP46" s="50">
        <f t="shared" si="13"/>
        <v>0</v>
      </c>
      <c r="AQ46" s="50">
        <f t="shared" si="13"/>
        <v>0</v>
      </c>
      <c r="AR46" s="50">
        <f t="shared" si="13"/>
        <v>0</v>
      </c>
      <c r="AS46" s="50">
        <f t="shared" si="13"/>
        <v>0</v>
      </c>
      <c r="AT46" s="50">
        <f t="shared" si="13"/>
        <v>0</v>
      </c>
      <c r="AU46" s="50">
        <f t="shared" si="13"/>
        <v>0</v>
      </c>
      <c r="AV46" s="50">
        <f t="shared" si="13"/>
        <v>0</v>
      </c>
      <c r="AW46" s="50">
        <f t="shared" si="13"/>
        <v>0</v>
      </c>
      <c r="AX46" s="50">
        <f t="shared" si="13"/>
        <v>0</v>
      </c>
      <c r="AY46" s="50">
        <f t="shared" si="13"/>
        <v>0</v>
      </c>
      <c r="AZ46" s="50">
        <f t="shared" si="13"/>
        <v>0</v>
      </c>
      <c r="BA46" s="50">
        <f t="shared" si="13"/>
        <v>0</v>
      </c>
      <c r="BB46" s="50">
        <f t="shared" si="13"/>
        <v>0</v>
      </c>
      <c r="BC46" s="50">
        <f t="shared" si="13"/>
        <v>0</v>
      </c>
      <c r="BD46" s="50">
        <f t="shared" si="13"/>
        <v>0</v>
      </c>
      <c r="BE46" s="50">
        <f t="shared" si="13"/>
        <v>0</v>
      </c>
      <c r="BF46" s="50">
        <f t="shared" si="13"/>
        <v>0</v>
      </c>
      <c r="BG46" s="50">
        <f t="shared" si="13"/>
        <v>0</v>
      </c>
      <c r="BI46" s="50"/>
    </row>
    <row r="47" spans="1:61" s="130" customFormat="1" ht="11.4" customHeight="1" x14ac:dyDescent="0.25"/>
    <row r="48" spans="1:61" s="130" customFormat="1" ht="11.4" customHeight="1" x14ac:dyDescent="0.25">
      <c r="B48" s="25" t="s">
        <v>93</v>
      </c>
    </row>
    <row r="49" spans="1:61" s="25" customFormat="1" ht="34.5" customHeight="1" x14ac:dyDescent="0.25">
      <c r="A49" s="139"/>
      <c r="B49" s="150"/>
      <c r="C49" s="139"/>
      <c r="D49" s="139"/>
      <c r="E49" s="139"/>
      <c r="F49" s="148"/>
      <c r="G49" s="156" t="s">
        <v>94</v>
      </c>
      <c r="H49" s="156" t="s">
        <v>95</v>
      </c>
      <c r="J49" s="148"/>
    </row>
    <row r="50" spans="1:61" s="25" customFormat="1" ht="11.4" customHeight="1" x14ac:dyDescent="0.25">
      <c r="A50" s="139"/>
      <c r="B50" s="150"/>
      <c r="C50" s="139"/>
      <c r="D50" s="139"/>
      <c r="E50" s="139"/>
      <c r="F50" s="32" t="str">
        <f>F36</f>
        <v>Base Case</v>
      </c>
      <c r="G50" s="73">
        <v>45473</v>
      </c>
      <c r="H50" s="158">
        <v>1</v>
      </c>
      <c r="J50" s="135">
        <f t="shared" ref="J50:BG55" si="14">J36*$H50</f>
        <v>0</v>
      </c>
      <c r="K50" s="135">
        <f t="shared" si="14"/>
        <v>0</v>
      </c>
      <c r="L50" s="135">
        <f t="shared" si="14"/>
        <v>0</v>
      </c>
      <c r="M50" s="135">
        <f t="shared" si="14"/>
        <v>0</v>
      </c>
      <c r="N50" s="135">
        <f t="shared" si="14"/>
        <v>0</v>
      </c>
      <c r="O50" s="135">
        <f t="shared" si="14"/>
        <v>0</v>
      </c>
      <c r="P50" s="135">
        <f t="shared" si="14"/>
        <v>0</v>
      </c>
      <c r="Q50" s="135">
        <f t="shared" si="14"/>
        <v>0</v>
      </c>
      <c r="R50" s="135">
        <f t="shared" si="14"/>
        <v>0</v>
      </c>
      <c r="S50" s="135">
        <f t="shared" si="14"/>
        <v>0</v>
      </c>
      <c r="T50" s="135">
        <f t="shared" si="14"/>
        <v>0</v>
      </c>
      <c r="U50" s="135">
        <f t="shared" si="14"/>
        <v>0</v>
      </c>
      <c r="V50" s="135">
        <f t="shared" si="14"/>
        <v>0</v>
      </c>
      <c r="W50" s="135">
        <f t="shared" si="14"/>
        <v>0</v>
      </c>
      <c r="X50" s="135">
        <f t="shared" si="14"/>
        <v>0</v>
      </c>
      <c r="Y50" s="135">
        <f t="shared" si="14"/>
        <v>0</v>
      </c>
      <c r="Z50" s="135">
        <f t="shared" si="14"/>
        <v>0</v>
      </c>
      <c r="AA50" s="135">
        <f t="shared" si="14"/>
        <v>0</v>
      </c>
      <c r="AB50" s="135">
        <f t="shared" si="14"/>
        <v>0</v>
      </c>
      <c r="AC50" s="135">
        <f t="shared" si="14"/>
        <v>0</v>
      </c>
      <c r="AD50" s="135">
        <f t="shared" si="14"/>
        <v>0</v>
      </c>
      <c r="AE50" s="135">
        <f t="shared" si="14"/>
        <v>0</v>
      </c>
      <c r="AF50" s="135">
        <f t="shared" si="14"/>
        <v>0</v>
      </c>
      <c r="AG50" s="135">
        <f t="shared" si="14"/>
        <v>0</v>
      </c>
      <c r="AH50" s="135">
        <f t="shared" si="14"/>
        <v>0</v>
      </c>
      <c r="AI50" s="135">
        <f t="shared" si="14"/>
        <v>0</v>
      </c>
      <c r="AJ50" s="135">
        <f t="shared" si="14"/>
        <v>0</v>
      </c>
      <c r="AK50" s="135">
        <f t="shared" si="14"/>
        <v>0</v>
      </c>
      <c r="AL50" s="135">
        <f t="shared" si="14"/>
        <v>0</v>
      </c>
      <c r="AM50" s="135">
        <f t="shared" si="14"/>
        <v>0</v>
      </c>
      <c r="AN50" s="135">
        <f t="shared" si="14"/>
        <v>0</v>
      </c>
      <c r="AO50" s="135">
        <f t="shared" si="14"/>
        <v>0</v>
      </c>
      <c r="AP50" s="135">
        <f t="shared" si="14"/>
        <v>0</v>
      </c>
      <c r="AQ50" s="135">
        <f t="shared" si="14"/>
        <v>0</v>
      </c>
      <c r="AR50" s="135">
        <f t="shared" si="14"/>
        <v>0</v>
      </c>
      <c r="AS50" s="135">
        <f t="shared" si="14"/>
        <v>0</v>
      </c>
      <c r="AT50" s="135">
        <f t="shared" si="14"/>
        <v>0</v>
      </c>
      <c r="AU50" s="135">
        <f t="shared" si="14"/>
        <v>0</v>
      </c>
      <c r="AV50" s="135">
        <f t="shared" si="14"/>
        <v>0</v>
      </c>
      <c r="AW50" s="135">
        <f t="shared" si="14"/>
        <v>0</v>
      </c>
      <c r="AX50" s="135">
        <f t="shared" si="14"/>
        <v>0</v>
      </c>
      <c r="AY50" s="135">
        <f t="shared" si="14"/>
        <v>0</v>
      </c>
      <c r="AZ50" s="135">
        <f t="shared" si="14"/>
        <v>0</v>
      </c>
      <c r="BA50" s="135">
        <f t="shared" si="14"/>
        <v>0</v>
      </c>
      <c r="BB50" s="135">
        <f t="shared" si="14"/>
        <v>0</v>
      </c>
      <c r="BC50" s="135">
        <f t="shared" si="14"/>
        <v>0</v>
      </c>
      <c r="BD50" s="135">
        <f t="shared" si="14"/>
        <v>0</v>
      </c>
      <c r="BE50" s="135">
        <f t="shared" si="14"/>
        <v>0</v>
      </c>
      <c r="BF50" s="135">
        <f t="shared" si="14"/>
        <v>0</v>
      </c>
      <c r="BG50" s="135">
        <f t="shared" si="14"/>
        <v>0</v>
      </c>
      <c r="BI50" s="50"/>
    </row>
    <row r="51" spans="1:61" s="25" customFormat="1" ht="11.4" customHeight="1" x14ac:dyDescent="0.25">
      <c r="A51" s="139"/>
      <c r="B51" s="150"/>
      <c r="C51" s="139"/>
      <c r="D51" s="139"/>
      <c r="E51" s="139"/>
      <c r="F51" s="32"/>
      <c r="G51" s="73"/>
      <c r="H51" s="158">
        <v>1</v>
      </c>
      <c r="J51" s="135">
        <f t="shared" si="14"/>
        <v>0</v>
      </c>
      <c r="K51" s="135">
        <f t="shared" si="14"/>
        <v>0</v>
      </c>
      <c r="L51" s="135">
        <f t="shared" si="14"/>
        <v>0</v>
      </c>
      <c r="M51" s="135">
        <f t="shared" si="14"/>
        <v>0</v>
      </c>
      <c r="N51" s="135">
        <f t="shared" si="14"/>
        <v>0</v>
      </c>
      <c r="O51" s="135">
        <f t="shared" si="14"/>
        <v>0</v>
      </c>
      <c r="P51" s="135">
        <f t="shared" si="14"/>
        <v>0</v>
      </c>
      <c r="Q51" s="135">
        <f t="shared" si="14"/>
        <v>0</v>
      </c>
      <c r="R51" s="135">
        <f t="shared" si="14"/>
        <v>0</v>
      </c>
      <c r="S51" s="135">
        <f t="shared" si="14"/>
        <v>0</v>
      </c>
      <c r="T51" s="135">
        <f t="shared" si="14"/>
        <v>0</v>
      </c>
      <c r="U51" s="135">
        <f t="shared" si="14"/>
        <v>0</v>
      </c>
      <c r="V51" s="135">
        <f t="shared" si="14"/>
        <v>0</v>
      </c>
      <c r="W51" s="135">
        <f t="shared" si="14"/>
        <v>0</v>
      </c>
      <c r="X51" s="135">
        <f t="shared" si="14"/>
        <v>0</v>
      </c>
      <c r="Y51" s="135">
        <f t="shared" si="14"/>
        <v>0</v>
      </c>
      <c r="Z51" s="135">
        <f t="shared" si="14"/>
        <v>0</v>
      </c>
      <c r="AA51" s="135">
        <f t="shared" si="14"/>
        <v>0</v>
      </c>
      <c r="AB51" s="135">
        <f t="shared" si="14"/>
        <v>0</v>
      </c>
      <c r="AC51" s="135">
        <f t="shared" si="14"/>
        <v>0</v>
      </c>
      <c r="AD51" s="135">
        <f t="shared" si="14"/>
        <v>0</v>
      </c>
      <c r="AE51" s="135">
        <f t="shared" si="14"/>
        <v>0</v>
      </c>
      <c r="AF51" s="135">
        <f t="shared" si="14"/>
        <v>0</v>
      </c>
      <c r="AG51" s="135">
        <f t="shared" si="14"/>
        <v>0</v>
      </c>
      <c r="AH51" s="135">
        <f t="shared" si="14"/>
        <v>0</v>
      </c>
      <c r="AI51" s="135">
        <f t="shared" si="14"/>
        <v>0</v>
      </c>
      <c r="AJ51" s="135">
        <f t="shared" si="14"/>
        <v>0</v>
      </c>
      <c r="AK51" s="135">
        <f t="shared" si="14"/>
        <v>0</v>
      </c>
      <c r="AL51" s="135">
        <f t="shared" si="14"/>
        <v>0</v>
      </c>
      <c r="AM51" s="135">
        <f t="shared" si="14"/>
        <v>0</v>
      </c>
      <c r="AN51" s="135">
        <f t="shared" si="14"/>
        <v>0</v>
      </c>
      <c r="AO51" s="135">
        <f t="shared" si="14"/>
        <v>0</v>
      </c>
      <c r="AP51" s="135">
        <f t="shared" si="14"/>
        <v>0</v>
      </c>
      <c r="AQ51" s="135">
        <f t="shared" si="14"/>
        <v>0</v>
      </c>
      <c r="AR51" s="135">
        <f t="shared" si="14"/>
        <v>0</v>
      </c>
      <c r="AS51" s="135">
        <f t="shared" si="14"/>
        <v>0</v>
      </c>
      <c r="AT51" s="135">
        <f t="shared" si="14"/>
        <v>0</v>
      </c>
      <c r="AU51" s="135">
        <f t="shared" si="14"/>
        <v>0</v>
      </c>
      <c r="AV51" s="135">
        <f t="shared" si="14"/>
        <v>0</v>
      </c>
      <c r="AW51" s="135">
        <f t="shared" si="14"/>
        <v>0</v>
      </c>
      <c r="AX51" s="135">
        <f t="shared" si="14"/>
        <v>0</v>
      </c>
      <c r="AY51" s="135">
        <f t="shared" si="14"/>
        <v>0</v>
      </c>
      <c r="AZ51" s="135">
        <f t="shared" si="14"/>
        <v>0</v>
      </c>
      <c r="BA51" s="135">
        <f t="shared" si="14"/>
        <v>0</v>
      </c>
      <c r="BB51" s="135">
        <f t="shared" si="14"/>
        <v>0</v>
      </c>
      <c r="BC51" s="135">
        <f t="shared" si="14"/>
        <v>0</v>
      </c>
      <c r="BD51" s="135">
        <f t="shared" si="14"/>
        <v>0</v>
      </c>
      <c r="BE51" s="135">
        <f t="shared" si="14"/>
        <v>0</v>
      </c>
      <c r="BF51" s="135">
        <f t="shared" si="14"/>
        <v>0</v>
      </c>
      <c r="BG51" s="135">
        <f t="shared" si="14"/>
        <v>0</v>
      </c>
      <c r="BI51" s="50"/>
    </row>
    <row r="52" spans="1:61" s="25" customFormat="1" ht="11.4" customHeight="1" x14ac:dyDescent="0.25">
      <c r="A52" s="139"/>
      <c r="B52" s="150"/>
      <c r="C52" s="139"/>
      <c r="D52" s="139"/>
      <c r="E52" s="139"/>
      <c r="F52" s="32"/>
      <c r="G52" s="73"/>
      <c r="H52" s="158">
        <v>1</v>
      </c>
      <c r="J52" s="135">
        <f t="shared" si="14"/>
        <v>0</v>
      </c>
      <c r="K52" s="135">
        <f t="shared" si="14"/>
        <v>0</v>
      </c>
      <c r="L52" s="135">
        <f t="shared" si="14"/>
        <v>0</v>
      </c>
      <c r="M52" s="135">
        <f t="shared" si="14"/>
        <v>0</v>
      </c>
      <c r="N52" s="135">
        <f t="shared" si="14"/>
        <v>0</v>
      </c>
      <c r="O52" s="135">
        <f t="shared" si="14"/>
        <v>0</v>
      </c>
      <c r="P52" s="135">
        <f t="shared" si="14"/>
        <v>0</v>
      </c>
      <c r="Q52" s="135">
        <f t="shared" si="14"/>
        <v>0</v>
      </c>
      <c r="R52" s="135">
        <f t="shared" si="14"/>
        <v>0</v>
      </c>
      <c r="S52" s="135">
        <f t="shared" si="14"/>
        <v>0</v>
      </c>
      <c r="T52" s="135">
        <f t="shared" si="14"/>
        <v>0</v>
      </c>
      <c r="U52" s="135">
        <f t="shared" si="14"/>
        <v>0</v>
      </c>
      <c r="V52" s="135">
        <f t="shared" si="14"/>
        <v>0</v>
      </c>
      <c r="W52" s="135">
        <f t="shared" si="14"/>
        <v>0</v>
      </c>
      <c r="X52" s="135">
        <f t="shared" si="14"/>
        <v>0</v>
      </c>
      <c r="Y52" s="135">
        <f t="shared" si="14"/>
        <v>0</v>
      </c>
      <c r="Z52" s="135">
        <f t="shared" si="14"/>
        <v>0</v>
      </c>
      <c r="AA52" s="135">
        <f t="shared" si="14"/>
        <v>0</v>
      </c>
      <c r="AB52" s="135">
        <f t="shared" si="14"/>
        <v>0</v>
      </c>
      <c r="AC52" s="135">
        <f t="shared" si="14"/>
        <v>0</v>
      </c>
      <c r="AD52" s="135">
        <f t="shared" si="14"/>
        <v>0</v>
      </c>
      <c r="AE52" s="135">
        <f t="shared" si="14"/>
        <v>0</v>
      </c>
      <c r="AF52" s="135">
        <f t="shared" si="14"/>
        <v>0</v>
      </c>
      <c r="AG52" s="135">
        <f t="shared" si="14"/>
        <v>0</v>
      </c>
      <c r="AH52" s="135">
        <f t="shared" si="14"/>
        <v>0</v>
      </c>
      <c r="AI52" s="135">
        <f t="shared" si="14"/>
        <v>0</v>
      </c>
      <c r="AJ52" s="135">
        <f t="shared" si="14"/>
        <v>0</v>
      </c>
      <c r="AK52" s="135">
        <f t="shared" si="14"/>
        <v>0</v>
      </c>
      <c r="AL52" s="135">
        <f t="shared" si="14"/>
        <v>0</v>
      </c>
      <c r="AM52" s="135">
        <f t="shared" si="14"/>
        <v>0</v>
      </c>
      <c r="AN52" s="135">
        <f t="shared" si="14"/>
        <v>0</v>
      </c>
      <c r="AO52" s="135">
        <f t="shared" si="14"/>
        <v>0</v>
      </c>
      <c r="AP52" s="135">
        <f t="shared" si="14"/>
        <v>0</v>
      </c>
      <c r="AQ52" s="135">
        <f t="shared" si="14"/>
        <v>0</v>
      </c>
      <c r="AR52" s="135">
        <f t="shared" si="14"/>
        <v>0</v>
      </c>
      <c r="AS52" s="135">
        <f t="shared" si="14"/>
        <v>0</v>
      </c>
      <c r="AT52" s="135">
        <f t="shared" si="14"/>
        <v>0</v>
      </c>
      <c r="AU52" s="135">
        <f t="shared" si="14"/>
        <v>0</v>
      </c>
      <c r="AV52" s="135">
        <f t="shared" si="14"/>
        <v>0</v>
      </c>
      <c r="AW52" s="135">
        <f t="shared" si="14"/>
        <v>0</v>
      </c>
      <c r="AX52" s="135">
        <f t="shared" si="14"/>
        <v>0</v>
      </c>
      <c r="AY52" s="135">
        <f t="shared" si="14"/>
        <v>0</v>
      </c>
      <c r="AZ52" s="135">
        <f t="shared" si="14"/>
        <v>0</v>
      </c>
      <c r="BA52" s="135">
        <f t="shared" si="14"/>
        <v>0</v>
      </c>
      <c r="BB52" s="135">
        <f t="shared" si="14"/>
        <v>0</v>
      </c>
      <c r="BC52" s="135">
        <f t="shared" si="14"/>
        <v>0</v>
      </c>
      <c r="BD52" s="135">
        <f t="shared" si="14"/>
        <v>0</v>
      </c>
      <c r="BE52" s="135">
        <f t="shared" si="14"/>
        <v>0</v>
      </c>
      <c r="BF52" s="135">
        <f t="shared" si="14"/>
        <v>0</v>
      </c>
      <c r="BG52" s="135">
        <f t="shared" si="14"/>
        <v>0</v>
      </c>
      <c r="BI52" s="50"/>
    </row>
    <row r="53" spans="1:61" s="25" customFormat="1" ht="11.4" customHeight="1" x14ac:dyDescent="0.25">
      <c r="A53" s="139"/>
      <c r="B53" s="150"/>
      <c r="C53" s="139"/>
      <c r="D53" s="139"/>
      <c r="E53" s="139"/>
      <c r="F53" s="32"/>
      <c r="G53" s="73"/>
      <c r="H53" s="158">
        <v>1</v>
      </c>
      <c r="J53" s="135">
        <f t="shared" si="14"/>
        <v>0</v>
      </c>
      <c r="K53" s="135">
        <f t="shared" si="14"/>
        <v>0</v>
      </c>
      <c r="L53" s="135">
        <f t="shared" si="14"/>
        <v>0</v>
      </c>
      <c r="M53" s="135">
        <f t="shared" si="14"/>
        <v>0</v>
      </c>
      <c r="N53" s="135">
        <f t="shared" si="14"/>
        <v>0</v>
      </c>
      <c r="O53" s="135">
        <f t="shared" si="14"/>
        <v>0</v>
      </c>
      <c r="P53" s="135">
        <f t="shared" si="14"/>
        <v>0</v>
      </c>
      <c r="Q53" s="135">
        <f t="shared" si="14"/>
        <v>0</v>
      </c>
      <c r="R53" s="135">
        <f t="shared" si="14"/>
        <v>0</v>
      </c>
      <c r="S53" s="135">
        <f t="shared" si="14"/>
        <v>0</v>
      </c>
      <c r="T53" s="135">
        <f t="shared" si="14"/>
        <v>0</v>
      </c>
      <c r="U53" s="135">
        <f t="shared" si="14"/>
        <v>0</v>
      </c>
      <c r="V53" s="135">
        <f t="shared" si="14"/>
        <v>0</v>
      </c>
      <c r="W53" s="135">
        <f t="shared" si="14"/>
        <v>0</v>
      </c>
      <c r="X53" s="135">
        <f t="shared" si="14"/>
        <v>0</v>
      </c>
      <c r="Y53" s="135">
        <f t="shared" si="14"/>
        <v>0</v>
      </c>
      <c r="Z53" s="135">
        <f t="shared" si="14"/>
        <v>0</v>
      </c>
      <c r="AA53" s="135">
        <f t="shared" si="14"/>
        <v>0</v>
      </c>
      <c r="AB53" s="135">
        <f t="shared" si="14"/>
        <v>0</v>
      </c>
      <c r="AC53" s="135">
        <f t="shared" si="14"/>
        <v>0</v>
      </c>
      <c r="AD53" s="135">
        <f t="shared" si="14"/>
        <v>0</v>
      </c>
      <c r="AE53" s="135">
        <f t="shared" si="14"/>
        <v>0</v>
      </c>
      <c r="AF53" s="135">
        <f t="shared" si="14"/>
        <v>0</v>
      </c>
      <c r="AG53" s="135">
        <f t="shared" si="14"/>
        <v>0</v>
      </c>
      <c r="AH53" s="135">
        <f t="shared" si="14"/>
        <v>0</v>
      </c>
      <c r="AI53" s="135">
        <f t="shared" si="14"/>
        <v>0</v>
      </c>
      <c r="AJ53" s="135">
        <f t="shared" si="14"/>
        <v>0</v>
      </c>
      <c r="AK53" s="135">
        <f t="shared" si="14"/>
        <v>0</v>
      </c>
      <c r="AL53" s="135">
        <f t="shared" si="14"/>
        <v>0</v>
      </c>
      <c r="AM53" s="135">
        <f t="shared" si="14"/>
        <v>0</v>
      </c>
      <c r="AN53" s="135">
        <f t="shared" si="14"/>
        <v>0</v>
      </c>
      <c r="AO53" s="135">
        <f t="shared" si="14"/>
        <v>0</v>
      </c>
      <c r="AP53" s="135">
        <f t="shared" si="14"/>
        <v>0</v>
      </c>
      <c r="AQ53" s="135">
        <f t="shared" si="14"/>
        <v>0</v>
      </c>
      <c r="AR53" s="135">
        <f t="shared" si="14"/>
        <v>0</v>
      </c>
      <c r="AS53" s="135">
        <f t="shared" si="14"/>
        <v>0</v>
      </c>
      <c r="AT53" s="135">
        <f t="shared" si="14"/>
        <v>0</v>
      </c>
      <c r="AU53" s="135">
        <f t="shared" si="14"/>
        <v>0</v>
      </c>
      <c r="AV53" s="135">
        <f t="shared" si="14"/>
        <v>0</v>
      </c>
      <c r="AW53" s="135">
        <f t="shared" si="14"/>
        <v>0</v>
      </c>
      <c r="AX53" s="135">
        <f t="shared" si="14"/>
        <v>0</v>
      </c>
      <c r="AY53" s="135">
        <f t="shared" si="14"/>
        <v>0</v>
      </c>
      <c r="AZ53" s="135">
        <f t="shared" si="14"/>
        <v>0</v>
      </c>
      <c r="BA53" s="135">
        <f t="shared" si="14"/>
        <v>0</v>
      </c>
      <c r="BB53" s="135">
        <f t="shared" si="14"/>
        <v>0</v>
      </c>
      <c r="BC53" s="135">
        <f t="shared" si="14"/>
        <v>0</v>
      </c>
      <c r="BD53" s="135">
        <f t="shared" si="14"/>
        <v>0</v>
      </c>
      <c r="BE53" s="135">
        <f t="shared" si="14"/>
        <v>0</v>
      </c>
      <c r="BF53" s="135">
        <f t="shared" si="14"/>
        <v>0</v>
      </c>
      <c r="BG53" s="135">
        <f t="shared" si="14"/>
        <v>0</v>
      </c>
      <c r="BI53" s="50"/>
    </row>
    <row r="54" spans="1:61" s="25" customFormat="1" ht="11.4" customHeight="1" x14ac:dyDescent="0.25">
      <c r="A54" s="139"/>
      <c r="B54" s="150"/>
      <c r="C54" s="139"/>
      <c r="D54" s="139"/>
      <c r="E54" s="139"/>
      <c r="F54" s="32"/>
      <c r="G54" s="73"/>
      <c r="H54" s="158">
        <f>IF(ISERROR(VLOOKUP(I40&amp;G54,#REF!,6,FALSE)),0,VLOOKUP(I40&amp;G54,#REF!,6,FALSE))</f>
        <v>0</v>
      </c>
      <c r="J54" s="135">
        <f t="shared" si="14"/>
        <v>0</v>
      </c>
      <c r="K54" s="135">
        <f t="shared" si="14"/>
        <v>0</v>
      </c>
      <c r="L54" s="135">
        <f t="shared" si="14"/>
        <v>0</v>
      </c>
      <c r="M54" s="135">
        <f t="shared" si="14"/>
        <v>0</v>
      </c>
      <c r="N54" s="135">
        <f t="shared" si="14"/>
        <v>0</v>
      </c>
      <c r="O54" s="135">
        <f t="shared" si="14"/>
        <v>0</v>
      </c>
      <c r="P54" s="135">
        <f t="shared" si="14"/>
        <v>0</v>
      </c>
      <c r="Q54" s="135">
        <f t="shared" si="14"/>
        <v>0</v>
      </c>
      <c r="R54" s="135">
        <f t="shared" si="14"/>
        <v>0</v>
      </c>
      <c r="S54" s="135">
        <f t="shared" si="14"/>
        <v>0</v>
      </c>
      <c r="T54" s="135">
        <f t="shared" si="14"/>
        <v>0</v>
      </c>
      <c r="U54" s="135">
        <f t="shared" si="14"/>
        <v>0</v>
      </c>
      <c r="V54" s="135">
        <f t="shared" si="14"/>
        <v>0</v>
      </c>
      <c r="W54" s="135">
        <f t="shared" si="14"/>
        <v>0</v>
      </c>
      <c r="X54" s="135">
        <f t="shared" si="14"/>
        <v>0</v>
      </c>
      <c r="Y54" s="135">
        <f t="shared" si="14"/>
        <v>0</v>
      </c>
      <c r="Z54" s="135">
        <f t="shared" si="14"/>
        <v>0</v>
      </c>
      <c r="AA54" s="135">
        <f t="shared" si="14"/>
        <v>0</v>
      </c>
      <c r="AB54" s="135">
        <f t="shared" si="14"/>
        <v>0</v>
      </c>
      <c r="AC54" s="135">
        <f t="shared" si="14"/>
        <v>0</v>
      </c>
      <c r="AD54" s="135">
        <f t="shared" si="14"/>
        <v>0</v>
      </c>
      <c r="AE54" s="135">
        <f t="shared" si="14"/>
        <v>0</v>
      </c>
      <c r="AF54" s="135">
        <f t="shared" si="14"/>
        <v>0</v>
      </c>
      <c r="AG54" s="135">
        <f t="shared" si="14"/>
        <v>0</v>
      </c>
      <c r="AH54" s="135">
        <f t="shared" si="14"/>
        <v>0</v>
      </c>
      <c r="AI54" s="135">
        <f t="shared" si="14"/>
        <v>0</v>
      </c>
      <c r="AJ54" s="135">
        <f t="shared" si="14"/>
        <v>0</v>
      </c>
      <c r="AK54" s="135">
        <f t="shared" si="14"/>
        <v>0</v>
      </c>
      <c r="AL54" s="135">
        <f t="shared" si="14"/>
        <v>0</v>
      </c>
      <c r="AM54" s="135">
        <f t="shared" si="14"/>
        <v>0</v>
      </c>
      <c r="AN54" s="135">
        <f t="shared" si="14"/>
        <v>0</v>
      </c>
      <c r="AO54" s="135">
        <f t="shared" si="14"/>
        <v>0</v>
      </c>
      <c r="AP54" s="135">
        <f t="shared" si="14"/>
        <v>0</v>
      </c>
      <c r="AQ54" s="135">
        <f t="shared" si="14"/>
        <v>0</v>
      </c>
      <c r="AR54" s="135">
        <f t="shared" si="14"/>
        <v>0</v>
      </c>
      <c r="AS54" s="135">
        <f t="shared" si="14"/>
        <v>0</v>
      </c>
      <c r="AT54" s="135">
        <f t="shared" si="14"/>
        <v>0</v>
      </c>
      <c r="AU54" s="135">
        <f t="shared" si="14"/>
        <v>0</v>
      </c>
      <c r="AV54" s="135">
        <f t="shared" si="14"/>
        <v>0</v>
      </c>
      <c r="AW54" s="135">
        <f t="shared" si="14"/>
        <v>0</v>
      </c>
      <c r="AX54" s="135">
        <f t="shared" si="14"/>
        <v>0</v>
      </c>
      <c r="AY54" s="135">
        <f t="shared" si="14"/>
        <v>0</v>
      </c>
      <c r="AZ54" s="135">
        <f t="shared" si="14"/>
        <v>0</v>
      </c>
      <c r="BA54" s="135">
        <f t="shared" si="14"/>
        <v>0</v>
      </c>
      <c r="BB54" s="135">
        <f t="shared" si="14"/>
        <v>0</v>
      </c>
      <c r="BC54" s="135">
        <f t="shared" si="14"/>
        <v>0</v>
      </c>
      <c r="BD54" s="135">
        <f t="shared" si="14"/>
        <v>0</v>
      </c>
      <c r="BE54" s="135">
        <f t="shared" si="14"/>
        <v>0</v>
      </c>
      <c r="BF54" s="135">
        <f t="shared" si="14"/>
        <v>0</v>
      </c>
      <c r="BG54" s="135">
        <f t="shared" si="14"/>
        <v>0</v>
      </c>
      <c r="BI54" s="50"/>
    </row>
    <row r="55" spans="1:61" s="25" customFormat="1" ht="11.4" customHeight="1" x14ac:dyDescent="0.25">
      <c r="A55" s="139"/>
      <c r="B55" s="150"/>
      <c r="C55" s="139"/>
      <c r="D55" s="139"/>
      <c r="E55" s="139"/>
      <c r="F55" s="32"/>
      <c r="G55" s="73"/>
      <c r="H55" s="158">
        <f>IF(ISERROR(VLOOKUP(I41&amp;G55,#REF!,6,FALSE)),0,VLOOKUP(I41&amp;G55,#REF!,6,FALSE))</f>
        <v>0</v>
      </c>
      <c r="J55" s="135">
        <f t="shared" si="14"/>
        <v>0</v>
      </c>
      <c r="K55" s="135">
        <f t="shared" si="14"/>
        <v>0</v>
      </c>
      <c r="L55" s="135">
        <f t="shared" si="14"/>
        <v>0</v>
      </c>
      <c r="M55" s="135">
        <f t="shared" si="14"/>
        <v>0</v>
      </c>
      <c r="N55" s="135">
        <f t="shared" si="14"/>
        <v>0</v>
      </c>
      <c r="O55" s="135">
        <f t="shared" ref="O55:BG59" si="15">O41*$H55</f>
        <v>0</v>
      </c>
      <c r="P55" s="135">
        <f t="shared" si="15"/>
        <v>0</v>
      </c>
      <c r="Q55" s="135">
        <f t="shared" si="15"/>
        <v>0</v>
      </c>
      <c r="R55" s="135">
        <f t="shared" si="15"/>
        <v>0</v>
      </c>
      <c r="S55" s="135">
        <f t="shared" si="15"/>
        <v>0</v>
      </c>
      <c r="T55" s="135">
        <f t="shared" si="15"/>
        <v>0</v>
      </c>
      <c r="U55" s="135">
        <f t="shared" si="15"/>
        <v>0</v>
      </c>
      <c r="V55" s="135">
        <f t="shared" si="15"/>
        <v>0</v>
      </c>
      <c r="W55" s="135">
        <f t="shared" si="15"/>
        <v>0</v>
      </c>
      <c r="X55" s="135">
        <f t="shared" si="15"/>
        <v>0</v>
      </c>
      <c r="Y55" s="135">
        <f t="shared" si="15"/>
        <v>0</v>
      </c>
      <c r="Z55" s="135">
        <f t="shared" si="15"/>
        <v>0</v>
      </c>
      <c r="AA55" s="135">
        <f t="shared" si="15"/>
        <v>0</v>
      </c>
      <c r="AB55" s="135">
        <f t="shared" si="15"/>
        <v>0</v>
      </c>
      <c r="AC55" s="135">
        <f t="shared" si="15"/>
        <v>0</v>
      </c>
      <c r="AD55" s="135">
        <f t="shared" si="15"/>
        <v>0</v>
      </c>
      <c r="AE55" s="135">
        <f t="shared" si="15"/>
        <v>0</v>
      </c>
      <c r="AF55" s="135">
        <f t="shared" si="15"/>
        <v>0</v>
      </c>
      <c r="AG55" s="135">
        <f t="shared" si="15"/>
        <v>0</v>
      </c>
      <c r="AH55" s="135">
        <f t="shared" si="15"/>
        <v>0</v>
      </c>
      <c r="AI55" s="135">
        <f t="shared" si="15"/>
        <v>0</v>
      </c>
      <c r="AJ55" s="135">
        <f t="shared" si="15"/>
        <v>0</v>
      </c>
      <c r="AK55" s="135">
        <f t="shared" si="15"/>
        <v>0</v>
      </c>
      <c r="AL55" s="135">
        <f t="shared" si="15"/>
        <v>0</v>
      </c>
      <c r="AM55" s="135">
        <f t="shared" si="15"/>
        <v>0</v>
      </c>
      <c r="AN55" s="135">
        <f t="shared" si="15"/>
        <v>0</v>
      </c>
      <c r="AO55" s="135">
        <f t="shared" si="15"/>
        <v>0</v>
      </c>
      <c r="AP55" s="135">
        <f t="shared" si="15"/>
        <v>0</v>
      </c>
      <c r="AQ55" s="135">
        <f t="shared" si="15"/>
        <v>0</v>
      </c>
      <c r="AR55" s="135">
        <f t="shared" si="15"/>
        <v>0</v>
      </c>
      <c r="AS55" s="135">
        <f t="shared" si="15"/>
        <v>0</v>
      </c>
      <c r="AT55" s="135">
        <f t="shared" si="15"/>
        <v>0</v>
      </c>
      <c r="AU55" s="135">
        <f t="shared" si="15"/>
        <v>0</v>
      </c>
      <c r="AV55" s="135">
        <f t="shared" si="15"/>
        <v>0</v>
      </c>
      <c r="AW55" s="135">
        <f t="shared" si="15"/>
        <v>0</v>
      </c>
      <c r="AX55" s="135">
        <f t="shared" si="15"/>
        <v>0</v>
      </c>
      <c r="AY55" s="135">
        <f t="shared" si="15"/>
        <v>0</v>
      </c>
      <c r="AZ55" s="135">
        <f t="shared" si="15"/>
        <v>0</v>
      </c>
      <c r="BA55" s="135">
        <f t="shared" si="15"/>
        <v>0</v>
      </c>
      <c r="BB55" s="135">
        <f t="shared" si="15"/>
        <v>0</v>
      </c>
      <c r="BC55" s="135">
        <f t="shared" si="15"/>
        <v>0</v>
      </c>
      <c r="BD55" s="135">
        <f t="shared" si="15"/>
        <v>0</v>
      </c>
      <c r="BE55" s="135">
        <f t="shared" si="15"/>
        <v>0</v>
      </c>
      <c r="BF55" s="135">
        <f t="shared" si="15"/>
        <v>0</v>
      </c>
      <c r="BG55" s="135">
        <f t="shared" si="15"/>
        <v>0</v>
      </c>
      <c r="BI55" s="50"/>
    </row>
    <row r="56" spans="1:61" s="25" customFormat="1" ht="11.4" customHeight="1" x14ac:dyDescent="0.25">
      <c r="A56" s="139"/>
      <c r="B56" s="150"/>
      <c r="C56" s="139"/>
      <c r="D56" s="139"/>
      <c r="E56" s="139"/>
      <c r="F56" s="32"/>
      <c r="G56" s="73"/>
      <c r="H56" s="158">
        <f>IF(ISERROR(VLOOKUP(I42&amp;G56,#REF!,6,FALSE)),0,VLOOKUP(I42&amp;G56,#REF!,6,FALSE))</f>
        <v>0</v>
      </c>
      <c r="J56" s="135">
        <f t="shared" ref="J56:AO59" si="16">J42*$H56</f>
        <v>0</v>
      </c>
      <c r="K56" s="135">
        <f t="shared" si="16"/>
        <v>0</v>
      </c>
      <c r="L56" s="135">
        <f t="shared" si="16"/>
        <v>0</v>
      </c>
      <c r="M56" s="135">
        <f t="shared" si="16"/>
        <v>0</v>
      </c>
      <c r="N56" s="135">
        <f t="shared" si="16"/>
        <v>0</v>
      </c>
      <c r="O56" s="135">
        <f t="shared" si="16"/>
        <v>0</v>
      </c>
      <c r="P56" s="135">
        <f t="shared" si="16"/>
        <v>0</v>
      </c>
      <c r="Q56" s="135">
        <f t="shared" si="16"/>
        <v>0</v>
      </c>
      <c r="R56" s="135">
        <f t="shared" si="16"/>
        <v>0</v>
      </c>
      <c r="S56" s="135">
        <f t="shared" si="16"/>
        <v>0</v>
      </c>
      <c r="T56" s="135">
        <f t="shared" si="16"/>
        <v>0</v>
      </c>
      <c r="U56" s="135">
        <f t="shared" si="16"/>
        <v>0</v>
      </c>
      <c r="V56" s="135">
        <f t="shared" si="16"/>
        <v>0</v>
      </c>
      <c r="W56" s="135">
        <f t="shared" si="16"/>
        <v>0</v>
      </c>
      <c r="X56" s="135">
        <f t="shared" si="16"/>
        <v>0</v>
      </c>
      <c r="Y56" s="135">
        <f t="shared" si="16"/>
        <v>0</v>
      </c>
      <c r="Z56" s="135">
        <f t="shared" si="16"/>
        <v>0</v>
      </c>
      <c r="AA56" s="135">
        <f t="shared" si="16"/>
        <v>0</v>
      </c>
      <c r="AB56" s="135">
        <f t="shared" si="16"/>
        <v>0</v>
      </c>
      <c r="AC56" s="135">
        <f t="shared" si="16"/>
        <v>0</v>
      </c>
      <c r="AD56" s="135">
        <f t="shared" si="16"/>
        <v>0</v>
      </c>
      <c r="AE56" s="135">
        <f t="shared" si="16"/>
        <v>0</v>
      </c>
      <c r="AF56" s="135">
        <f t="shared" si="16"/>
        <v>0</v>
      </c>
      <c r="AG56" s="135">
        <f t="shared" si="16"/>
        <v>0</v>
      </c>
      <c r="AH56" s="135">
        <f t="shared" si="16"/>
        <v>0</v>
      </c>
      <c r="AI56" s="135">
        <f t="shared" si="16"/>
        <v>0</v>
      </c>
      <c r="AJ56" s="135">
        <f t="shared" si="16"/>
        <v>0</v>
      </c>
      <c r="AK56" s="135">
        <f t="shared" si="16"/>
        <v>0</v>
      </c>
      <c r="AL56" s="135">
        <f t="shared" si="16"/>
        <v>0</v>
      </c>
      <c r="AM56" s="135">
        <f t="shared" si="16"/>
        <v>0</v>
      </c>
      <c r="AN56" s="135">
        <f t="shared" si="16"/>
        <v>0</v>
      </c>
      <c r="AO56" s="135">
        <f t="shared" si="16"/>
        <v>0</v>
      </c>
      <c r="AP56" s="135">
        <f t="shared" si="15"/>
        <v>0</v>
      </c>
      <c r="AQ56" s="135">
        <f t="shared" si="15"/>
        <v>0</v>
      </c>
      <c r="AR56" s="135">
        <f t="shared" si="15"/>
        <v>0</v>
      </c>
      <c r="AS56" s="135">
        <f t="shared" si="15"/>
        <v>0</v>
      </c>
      <c r="AT56" s="135">
        <f t="shared" si="15"/>
        <v>0</v>
      </c>
      <c r="AU56" s="135">
        <f t="shared" si="15"/>
        <v>0</v>
      </c>
      <c r="AV56" s="135">
        <f t="shared" si="15"/>
        <v>0</v>
      </c>
      <c r="AW56" s="135">
        <f t="shared" si="15"/>
        <v>0</v>
      </c>
      <c r="AX56" s="135">
        <f t="shared" si="15"/>
        <v>0</v>
      </c>
      <c r="AY56" s="135">
        <f t="shared" si="15"/>
        <v>0</v>
      </c>
      <c r="AZ56" s="135">
        <f t="shared" si="15"/>
        <v>0</v>
      </c>
      <c r="BA56" s="135">
        <f t="shared" si="15"/>
        <v>0</v>
      </c>
      <c r="BB56" s="135">
        <f t="shared" si="15"/>
        <v>0</v>
      </c>
      <c r="BC56" s="135">
        <f t="shared" si="15"/>
        <v>0</v>
      </c>
      <c r="BD56" s="135">
        <f t="shared" si="15"/>
        <v>0</v>
      </c>
      <c r="BE56" s="135">
        <f t="shared" si="15"/>
        <v>0</v>
      </c>
      <c r="BF56" s="135">
        <f t="shared" si="15"/>
        <v>0</v>
      </c>
      <c r="BG56" s="135">
        <f t="shared" si="15"/>
        <v>0</v>
      </c>
      <c r="BI56" s="50"/>
    </row>
    <row r="57" spans="1:61" s="25" customFormat="1" ht="11.4" customHeight="1" x14ac:dyDescent="0.25">
      <c r="A57" s="139"/>
      <c r="B57" s="150"/>
      <c r="C57" s="139"/>
      <c r="D57" s="139"/>
      <c r="E57" s="139"/>
      <c r="F57" s="32"/>
      <c r="G57" s="73"/>
      <c r="H57" s="158">
        <f>IF(ISERROR(VLOOKUP(I43&amp;G57,#REF!,6,FALSE)),0,VLOOKUP(I43&amp;G57,#REF!,6,FALSE))</f>
        <v>0</v>
      </c>
      <c r="J57" s="135">
        <f t="shared" si="16"/>
        <v>0</v>
      </c>
      <c r="K57" s="135">
        <f t="shared" si="16"/>
        <v>0</v>
      </c>
      <c r="L57" s="135">
        <f t="shared" si="16"/>
        <v>0</v>
      </c>
      <c r="M57" s="135">
        <f t="shared" si="16"/>
        <v>0</v>
      </c>
      <c r="N57" s="135">
        <f t="shared" si="16"/>
        <v>0</v>
      </c>
      <c r="O57" s="135">
        <f t="shared" si="16"/>
        <v>0</v>
      </c>
      <c r="P57" s="135">
        <f t="shared" si="16"/>
        <v>0</v>
      </c>
      <c r="Q57" s="135">
        <f t="shared" si="16"/>
        <v>0</v>
      </c>
      <c r="R57" s="135">
        <f t="shared" si="16"/>
        <v>0</v>
      </c>
      <c r="S57" s="135">
        <f t="shared" si="16"/>
        <v>0</v>
      </c>
      <c r="T57" s="135">
        <f t="shared" si="16"/>
        <v>0</v>
      </c>
      <c r="U57" s="135">
        <f t="shared" si="16"/>
        <v>0</v>
      </c>
      <c r="V57" s="135">
        <f t="shared" si="16"/>
        <v>0</v>
      </c>
      <c r="W57" s="135">
        <f t="shared" si="16"/>
        <v>0</v>
      </c>
      <c r="X57" s="135">
        <f t="shared" si="16"/>
        <v>0</v>
      </c>
      <c r="Y57" s="135">
        <f t="shared" si="16"/>
        <v>0</v>
      </c>
      <c r="Z57" s="135">
        <f t="shared" si="16"/>
        <v>0</v>
      </c>
      <c r="AA57" s="135">
        <f t="shared" si="16"/>
        <v>0</v>
      </c>
      <c r="AB57" s="135">
        <f t="shared" si="16"/>
        <v>0</v>
      </c>
      <c r="AC57" s="135">
        <f t="shared" si="16"/>
        <v>0</v>
      </c>
      <c r="AD57" s="135">
        <f t="shared" si="16"/>
        <v>0</v>
      </c>
      <c r="AE57" s="135">
        <f t="shared" si="16"/>
        <v>0</v>
      </c>
      <c r="AF57" s="135">
        <f t="shared" si="16"/>
        <v>0</v>
      </c>
      <c r="AG57" s="135">
        <f t="shared" si="16"/>
        <v>0</v>
      </c>
      <c r="AH57" s="135">
        <f t="shared" si="16"/>
        <v>0</v>
      </c>
      <c r="AI57" s="135">
        <f t="shared" si="16"/>
        <v>0</v>
      </c>
      <c r="AJ57" s="135">
        <f t="shared" si="16"/>
        <v>0</v>
      </c>
      <c r="AK57" s="135">
        <f t="shared" si="16"/>
        <v>0</v>
      </c>
      <c r="AL57" s="135">
        <f t="shared" si="16"/>
        <v>0</v>
      </c>
      <c r="AM57" s="135">
        <f t="shared" si="16"/>
        <v>0</v>
      </c>
      <c r="AN57" s="135">
        <f t="shared" si="16"/>
        <v>0</v>
      </c>
      <c r="AO57" s="135">
        <f t="shared" si="16"/>
        <v>0</v>
      </c>
      <c r="AP57" s="135">
        <f t="shared" si="15"/>
        <v>0</v>
      </c>
      <c r="AQ57" s="135">
        <f t="shared" si="15"/>
        <v>0</v>
      </c>
      <c r="AR57" s="135">
        <f t="shared" si="15"/>
        <v>0</v>
      </c>
      <c r="AS57" s="135">
        <f t="shared" si="15"/>
        <v>0</v>
      </c>
      <c r="AT57" s="135">
        <f t="shared" si="15"/>
        <v>0</v>
      </c>
      <c r="AU57" s="135">
        <f t="shared" si="15"/>
        <v>0</v>
      </c>
      <c r="AV57" s="135">
        <f t="shared" si="15"/>
        <v>0</v>
      </c>
      <c r="AW57" s="135">
        <f t="shared" si="15"/>
        <v>0</v>
      </c>
      <c r="AX57" s="135">
        <f t="shared" si="15"/>
        <v>0</v>
      </c>
      <c r="AY57" s="135">
        <f t="shared" si="15"/>
        <v>0</v>
      </c>
      <c r="AZ57" s="135">
        <f t="shared" si="15"/>
        <v>0</v>
      </c>
      <c r="BA57" s="135">
        <f t="shared" si="15"/>
        <v>0</v>
      </c>
      <c r="BB57" s="135">
        <f t="shared" si="15"/>
        <v>0</v>
      </c>
      <c r="BC57" s="135">
        <f t="shared" si="15"/>
        <v>0</v>
      </c>
      <c r="BD57" s="135">
        <f t="shared" si="15"/>
        <v>0</v>
      </c>
      <c r="BE57" s="135">
        <f t="shared" si="15"/>
        <v>0</v>
      </c>
      <c r="BF57" s="135">
        <f t="shared" si="15"/>
        <v>0</v>
      </c>
      <c r="BG57" s="135">
        <f t="shared" si="15"/>
        <v>0</v>
      </c>
      <c r="BI57" s="50"/>
    </row>
    <row r="58" spans="1:61" s="25" customFormat="1" ht="11.4" customHeight="1" x14ac:dyDescent="0.25">
      <c r="A58" s="139"/>
      <c r="B58" s="150"/>
      <c r="C58" s="139"/>
      <c r="D58" s="139"/>
      <c r="E58" s="139"/>
      <c r="F58" s="32"/>
      <c r="G58" s="73"/>
      <c r="H58" s="158">
        <f>IF(ISERROR(VLOOKUP(I44&amp;G58,#REF!,6,FALSE)),0,VLOOKUP(I44&amp;G58,#REF!,6,FALSE))</f>
        <v>0</v>
      </c>
      <c r="J58" s="135">
        <f t="shared" si="16"/>
        <v>0</v>
      </c>
      <c r="K58" s="135">
        <f t="shared" si="16"/>
        <v>0</v>
      </c>
      <c r="L58" s="135">
        <f t="shared" si="16"/>
        <v>0</v>
      </c>
      <c r="M58" s="135">
        <f t="shared" si="16"/>
        <v>0</v>
      </c>
      <c r="N58" s="135">
        <f t="shared" si="16"/>
        <v>0</v>
      </c>
      <c r="O58" s="135">
        <f t="shared" si="16"/>
        <v>0</v>
      </c>
      <c r="P58" s="135">
        <f t="shared" si="16"/>
        <v>0</v>
      </c>
      <c r="Q58" s="135">
        <f t="shared" si="16"/>
        <v>0</v>
      </c>
      <c r="R58" s="135">
        <f t="shared" si="16"/>
        <v>0</v>
      </c>
      <c r="S58" s="135">
        <f t="shared" si="16"/>
        <v>0</v>
      </c>
      <c r="T58" s="135">
        <f t="shared" si="16"/>
        <v>0</v>
      </c>
      <c r="U58" s="135">
        <f t="shared" si="16"/>
        <v>0</v>
      </c>
      <c r="V58" s="135">
        <f t="shared" si="16"/>
        <v>0</v>
      </c>
      <c r="W58" s="135">
        <f t="shared" si="16"/>
        <v>0</v>
      </c>
      <c r="X58" s="135">
        <f t="shared" si="16"/>
        <v>0</v>
      </c>
      <c r="Y58" s="135">
        <f t="shared" si="16"/>
        <v>0</v>
      </c>
      <c r="Z58" s="135">
        <f t="shared" si="16"/>
        <v>0</v>
      </c>
      <c r="AA58" s="135">
        <f t="shared" si="16"/>
        <v>0</v>
      </c>
      <c r="AB58" s="135">
        <f t="shared" si="16"/>
        <v>0</v>
      </c>
      <c r="AC58" s="135">
        <f t="shared" si="16"/>
        <v>0</v>
      </c>
      <c r="AD58" s="135">
        <f t="shared" si="16"/>
        <v>0</v>
      </c>
      <c r="AE58" s="135">
        <f t="shared" si="16"/>
        <v>0</v>
      </c>
      <c r="AF58" s="135">
        <f t="shared" si="16"/>
        <v>0</v>
      </c>
      <c r="AG58" s="135">
        <f t="shared" si="16"/>
        <v>0</v>
      </c>
      <c r="AH58" s="135">
        <f t="shared" si="16"/>
        <v>0</v>
      </c>
      <c r="AI58" s="135">
        <f t="shared" si="16"/>
        <v>0</v>
      </c>
      <c r="AJ58" s="135">
        <f t="shared" si="16"/>
        <v>0</v>
      </c>
      <c r="AK58" s="135">
        <f t="shared" si="16"/>
        <v>0</v>
      </c>
      <c r="AL58" s="135">
        <f t="shared" si="16"/>
        <v>0</v>
      </c>
      <c r="AM58" s="135">
        <f t="shared" si="16"/>
        <v>0</v>
      </c>
      <c r="AN58" s="135">
        <f t="shared" si="16"/>
        <v>0</v>
      </c>
      <c r="AO58" s="135">
        <f t="shared" si="16"/>
        <v>0</v>
      </c>
      <c r="AP58" s="135">
        <f t="shared" si="15"/>
        <v>0</v>
      </c>
      <c r="AQ58" s="135">
        <f t="shared" si="15"/>
        <v>0</v>
      </c>
      <c r="AR58" s="135">
        <f t="shared" si="15"/>
        <v>0</v>
      </c>
      <c r="AS58" s="135">
        <f t="shared" si="15"/>
        <v>0</v>
      </c>
      <c r="AT58" s="135">
        <f t="shared" si="15"/>
        <v>0</v>
      </c>
      <c r="AU58" s="135">
        <f t="shared" si="15"/>
        <v>0</v>
      </c>
      <c r="AV58" s="135">
        <f t="shared" si="15"/>
        <v>0</v>
      </c>
      <c r="AW58" s="135">
        <f t="shared" si="15"/>
        <v>0</v>
      </c>
      <c r="AX58" s="135">
        <f t="shared" si="15"/>
        <v>0</v>
      </c>
      <c r="AY58" s="135">
        <f t="shared" si="15"/>
        <v>0</v>
      </c>
      <c r="AZ58" s="135">
        <f t="shared" si="15"/>
        <v>0</v>
      </c>
      <c r="BA58" s="135">
        <f t="shared" si="15"/>
        <v>0</v>
      </c>
      <c r="BB58" s="135">
        <f t="shared" si="15"/>
        <v>0</v>
      </c>
      <c r="BC58" s="135">
        <f t="shared" si="15"/>
        <v>0</v>
      </c>
      <c r="BD58" s="135">
        <f t="shared" si="15"/>
        <v>0</v>
      </c>
      <c r="BE58" s="135">
        <f t="shared" si="15"/>
        <v>0</v>
      </c>
      <c r="BF58" s="135">
        <f t="shared" si="15"/>
        <v>0</v>
      </c>
      <c r="BG58" s="135">
        <f t="shared" si="15"/>
        <v>0</v>
      </c>
      <c r="BI58" s="50"/>
    </row>
    <row r="59" spans="1:61" s="25" customFormat="1" ht="11.4" customHeight="1" x14ac:dyDescent="0.25">
      <c r="A59" s="139"/>
      <c r="B59" s="150"/>
      <c r="C59" s="139"/>
      <c r="D59" s="139"/>
      <c r="E59" s="139"/>
      <c r="F59" s="32"/>
      <c r="G59" s="73"/>
      <c r="H59" s="158">
        <f>IF(ISERROR(VLOOKUP(I45&amp;G59,#REF!,6,FALSE)),0,VLOOKUP(I45&amp;G59,#REF!,6,FALSE))</f>
        <v>0</v>
      </c>
      <c r="J59" s="135">
        <f t="shared" si="16"/>
        <v>0</v>
      </c>
      <c r="K59" s="135">
        <f t="shared" si="16"/>
        <v>0</v>
      </c>
      <c r="L59" s="135">
        <f t="shared" si="16"/>
        <v>0</v>
      </c>
      <c r="M59" s="135">
        <f t="shared" si="16"/>
        <v>0</v>
      </c>
      <c r="N59" s="135">
        <f t="shared" si="16"/>
        <v>0</v>
      </c>
      <c r="O59" s="135">
        <f t="shared" si="16"/>
        <v>0</v>
      </c>
      <c r="P59" s="135">
        <f t="shared" si="16"/>
        <v>0</v>
      </c>
      <c r="Q59" s="135">
        <f t="shared" si="16"/>
        <v>0</v>
      </c>
      <c r="R59" s="135">
        <f t="shared" si="16"/>
        <v>0</v>
      </c>
      <c r="S59" s="135">
        <f t="shared" si="16"/>
        <v>0</v>
      </c>
      <c r="T59" s="135">
        <f t="shared" si="16"/>
        <v>0</v>
      </c>
      <c r="U59" s="135">
        <f t="shared" si="16"/>
        <v>0</v>
      </c>
      <c r="V59" s="135">
        <f t="shared" si="16"/>
        <v>0</v>
      </c>
      <c r="W59" s="135">
        <f t="shared" si="16"/>
        <v>0</v>
      </c>
      <c r="X59" s="135">
        <f t="shared" si="16"/>
        <v>0</v>
      </c>
      <c r="Y59" s="135">
        <f t="shared" si="16"/>
        <v>0</v>
      </c>
      <c r="Z59" s="135">
        <f t="shared" si="16"/>
        <v>0</v>
      </c>
      <c r="AA59" s="135">
        <f t="shared" si="16"/>
        <v>0</v>
      </c>
      <c r="AB59" s="135">
        <f t="shared" si="16"/>
        <v>0</v>
      </c>
      <c r="AC59" s="135">
        <f t="shared" si="16"/>
        <v>0</v>
      </c>
      <c r="AD59" s="135">
        <f t="shared" si="16"/>
        <v>0</v>
      </c>
      <c r="AE59" s="135">
        <f t="shared" si="16"/>
        <v>0</v>
      </c>
      <c r="AF59" s="135">
        <f t="shared" si="16"/>
        <v>0</v>
      </c>
      <c r="AG59" s="135">
        <f t="shared" si="16"/>
        <v>0</v>
      </c>
      <c r="AH59" s="135">
        <f t="shared" si="16"/>
        <v>0</v>
      </c>
      <c r="AI59" s="135">
        <f t="shared" si="16"/>
        <v>0</v>
      </c>
      <c r="AJ59" s="135">
        <f t="shared" si="16"/>
        <v>0</v>
      </c>
      <c r="AK59" s="135">
        <f t="shared" si="16"/>
        <v>0</v>
      </c>
      <c r="AL59" s="135">
        <f t="shared" si="16"/>
        <v>0</v>
      </c>
      <c r="AM59" s="135">
        <f t="shared" si="16"/>
        <v>0</v>
      </c>
      <c r="AN59" s="135">
        <f t="shared" si="16"/>
        <v>0</v>
      </c>
      <c r="AO59" s="135">
        <f t="shared" si="16"/>
        <v>0</v>
      </c>
      <c r="AP59" s="135">
        <f t="shared" si="15"/>
        <v>0</v>
      </c>
      <c r="AQ59" s="135">
        <f t="shared" si="15"/>
        <v>0</v>
      </c>
      <c r="AR59" s="135">
        <f t="shared" si="15"/>
        <v>0</v>
      </c>
      <c r="AS59" s="135">
        <f t="shared" si="15"/>
        <v>0</v>
      </c>
      <c r="AT59" s="135">
        <f t="shared" si="15"/>
        <v>0</v>
      </c>
      <c r="AU59" s="135">
        <f t="shared" si="15"/>
        <v>0</v>
      </c>
      <c r="AV59" s="135">
        <f t="shared" si="15"/>
        <v>0</v>
      </c>
      <c r="AW59" s="135">
        <f t="shared" si="15"/>
        <v>0</v>
      </c>
      <c r="AX59" s="135">
        <f t="shared" si="15"/>
        <v>0</v>
      </c>
      <c r="AY59" s="135">
        <f t="shared" si="15"/>
        <v>0</v>
      </c>
      <c r="AZ59" s="135">
        <f t="shared" si="15"/>
        <v>0</v>
      </c>
      <c r="BA59" s="135">
        <f t="shared" si="15"/>
        <v>0</v>
      </c>
      <c r="BB59" s="135">
        <f t="shared" si="15"/>
        <v>0</v>
      </c>
      <c r="BC59" s="135">
        <f t="shared" si="15"/>
        <v>0</v>
      </c>
      <c r="BD59" s="135">
        <f t="shared" si="15"/>
        <v>0</v>
      </c>
      <c r="BE59" s="135">
        <f t="shared" si="15"/>
        <v>0</v>
      </c>
      <c r="BF59" s="135">
        <f t="shared" si="15"/>
        <v>0</v>
      </c>
      <c r="BG59" s="135">
        <f t="shared" si="15"/>
        <v>0</v>
      </c>
      <c r="BI59" s="50"/>
    </row>
    <row r="60" spans="1:61" s="25" customFormat="1" ht="11.4" customHeight="1" x14ac:dyDescent="0.25">
      <c r="A60" s="139"/>
      <c r="B60" s="150"/>
      <c r="C60" s="139"/>
      <c r="D60" s="139"/>
      <c r="E60" s="139"/>
      <c r="F60" s="148" t="s">
        <v>92</v>
      </c>
      <c r="G60" s="148"/>
      <c r="H60" s="148"/>
      <c r="I60" s="111"/>
      <c r="J60" s="50">
        <f>SUM(J50:J59)</f>
        <v>0</v>
      </c>
      <c r="K60" s="50">
        <f t="shared" ref="K60:BG60" si="17">SUM(K50:K59)</f>
        <v>0</v>
      </c>
      <c r="L60" s="50">
        <f t="shared" si="17"/>
        <v>0</v>
      </c>
      <c r="M60" s="50">
        <f t="shared" si="17"/>
        <v>0</v>
      </c>
      <c r="N60" s="50">
        <f t="shared" si="17"/>
        <v>0</v>
      </c>
      <c r="O60" s="50">
        <f t="shared" si="17"/>
        <v>0</v>
      </c>
      <c r="P60" s="50">
        <f t="shared" si="17"/>
        <v>0</v>
      </c>
      <c r="Q60" s="50">
        <f t="shared" si="17"/>
        <v>0</v>
      </c>
      <c r="R60" s="50">
        <f t="shared" si="17"/>
        <v>0</v>
      </c>
      <c r="S60" s="50">
        <f t="shared" si="17"/>
        <v>0</v>
      </c>
      <c r="T60" s="50">
        <f t="shared" si="17"/>
        <v>0</v>
      </c>
      <c r="U60" s="50">
        <f t="shared" si="17"/>
        <v>0</v>
      </c>
      <c r="V60" s="50">
        <f t="shared" si="17"/>
        <v>0</v>
      </c>
      <c r="W60" s="50">
        <f t="shared" si="17"/>
        <v>0</v>
      </c>
      <c r="X60" s="50">
        <f t="shared" si="17"/>
        <v>0</v>
      </c>
      <c r="Y60" s="50">
        <f t="shared" si="17"/>
        <v>0</v>
      </c>
      <c r="Z60" s="50">
        <f t="shared" si="17"/>
        <v>0</v>
      </c>
      <c r="AA60" s="50">
        <f t="shared" si="17"/>
        <v>0</v>
      </c>
      <c r="AB60" s="50">
        <f t="shared" si="17"/>
        <v>0</v>
      </c>
      <c r="AC60" s="50">
        <f t="shared" si="17"/>
        <v>0</v>
      </c>
      <c r="AD60" s="50">
        <f t="shared" si="17"/>
        <v>0</v>
      </c>
      <c r="AE60" s="50">
        <f t="shared" si="17"/>
        <v>0</v>
      </c>
      <c r="AF60" s="50">
        <f t="shared" si="17"/>
        <v>0</v>
      </c>
      <c r="AG60" s="50">
        <f t="shared" si="17"/>
        <v>0</v>
      </c>
      <c r="AH60" s="50">
        <f t="shared" si="17"/>
        <v>0</v>
      </c>
      <c r="AI60" s="50">
        <f t="shared" si="17"/>
        <v>0</v>
      </c>
      <c r="AJ60" s="50">
        <f t="shared" si="17"/>
        <v>0</v>
      </c>
      <c r="AK60" s="50">
        <f t="shared" si="17"/>
        <v>0</v>
      </c>
      <c r="AL60" s="50">
        <f t="shared" si="17"/>
        <v>0</v>
      </c>
      <c r="AM60" s="50">
        <f t="shared" si="17"/>
        <v>0</v>
      </c>
      <c r="AN60" s="50">
        <f t="shared" si="17"/>
        <v>0</v>
      </c>
      <c r="AO60" s="50">
        <f t="shared" si="17"/>
        <v>0</v>
      </c>
      <c r="AP60" s="50">
        <f t="shared" si="17"/>
        <v>0</v>
      </c>
      <c r="AQ60" s="50">
        <f t="shared" si="17"/>
        <v>0</v>
      </c>
      <c r="AR60" s="50">
        <f t="shared" si="17"/>
        <v>0</v>
      </c>
      <c r="AS60" s="50">
        <f t="shared" si="17"/>
        <v>0</v>
      </c>
      <c r="AT60" s="50">
        <f t="shared" si="17"/>
        <v>0</v>
      </c>
      <c r="AU60" s="50">
        <f t="shared" si="17"/>
        <v>0</v>
      </c>
      <c r="AV60" s="50">
        <f t="shared" si="17"/>
        <v>0</v>
      </c>
      <c r="AW60" s="50">
        <f t="shared" si="17"/>
        <v>0</v>
      </c>
      <c r="AX60" s="50">
        <f t="shared" si="17"/>
        <v>0</v>
      </c>
      <c r="AY60" s="50">
        <f t="shared" si="17"/>
        <v>0</v>
      </c>
      <c r="AZ60" s="50">
        <f t="shared" si="17"/>
        <v>0</v>
      </c>
      <c r="BA60" s="50">
        <f t="shared" si="17"/>
        <v>0</v>
      </c>
      <c r="BB60" s="50">
        <f t="shared" si="17"/>
        <v>0</v>
      </c>
      <c r="BC60" s="50">
        <f t="shared" si="17"/>
        <v>0</v>
      </c>
      <c r="BD60" s="50">
        <f t="shared" si="17"/>
        <v>0</v>
      </c>
      <c r="BE60" s="50">
        <f t="shared" si="17"/>
        <v>0</v>
      </c>
      <c r="BF60" s="50">
        <f t="shared" si="17"/>
        <v>0</v>
      </c>
      <c r="BG60" s="50">
        <f t="shared" si="17"/>
        <v>0</v>
      </c>
      <c r="BI60" s="50"/>
    </row>
    <row r="61" spans="1:61" s="22" customFormat="1" ht="11.4" customHeight="1" x14ac:dyDescent="0.25">
      <c r="A61" s="139"/>
      <c r="B61" s="150"/>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row>
    <row r="62" spans="1:61" s="129" customFormat="1" ht="11.4" customHeight="1" x14ac:dyDescent="0.25">
      <c r="B62" s="147" t="s">
        <v>96</v>
      </c>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row>
    <row r="63" spans="1:61" ht="11.4" customHeight="1" x14ac:dyDescent="0.25">
      <c r="B63" s="25" t="s">
        <v>88</v>
      </c>
    </row>
    <row r="64" spans="1:61" ht="11.4" customHeight="1" x14ac:dyDescent="0.25">
      <c r="B64" s="25"/>
      <c r="E64" s="151"/>
      <c r="F64" s="151" t="s">
        <v>89</v>
      </c>
      <c r="G64" s="203" t="s">
        <v>90</v>
      </c>
      <c r="H64" s="203"/>
      <c r="I64" s="151" t="s">
        <v>91</v>
      </c>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27"/>
      <c r="AZ64" s="127"/>
      <c r="BA64" s="127"/>
      <c r="BB64" s="127"/>
      <c r="BC64" s="127"/>
      <c r="BD64" s="127"/>
      <c r="BE64" s="127"/>
      <c r="BF64" s="127"/>
      <c r="BG64" s="127"/>
    </row>
    <row r="65" spans="1:61" s="22" customFormat="1" ht="11.4" customHeight="1" x14ac:dyDescent="0.25">
      <c r="E65" s="14"/>
      <c r="F65" s="31" t="str">
        <f>F36</f>
        <v>Base Case</v>
      </c>
      <c r="G65" s="199" t="str">
        <f>G36</f>
        <v>Do Nothing</v>
      </c>
      <c r="H65" s="199"/>
      <c r="I65" s="149"/>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row>
    <row r="66" spans="1:61" s="22" customFormat="1" ht="11.4" customHeight="1" x14ac:dyDescent="0.25">
      <c r="E66" s="14"/>
      <c r="F66" s="31"/>
      <c r="G66" s="199"/>
      <c r="H66" s="199"/>
      <c r="I66" s="149"/>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row>
    <row r="67" spans="1:61" ht="11.4" customHeight="1" x14ac:dyDescent="0.25">
      <c r="A67" s="152"/>
      <c r="B67" s="22"/>
      <c r="E67" s="14"/>
      <c r="F67" s="31"/>
      <c r="G67" s="199"/>
      <c r="H67" s="199"/>
      <c r="I67" s="149"/>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row>
    <row r="68" spans="1:61" ht="11.4" customHeight="1" x14ac:dyDescent="0.25">
      <c r="A68" s="152"/>
      <c r="B68" s="22"/>
      <c r="E68" s="14"/>
      <c r="F68" s="31"/>
      <c r="G68" s="199"/>
      <c r="H68" s="199"/>
      <c r="I68" s="149"/>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B68" s="110"/>
      <c r="BC68" s="110"/>
      <c r="BD68" s="110"/>
      <c r="BE68" s="110"/>
      <c r="BF68" s="110"/>
      <c r="BG68" s="110"/>
    </row>
    <row r="69" spans="1:61" ht="11.4" customHeight="1" x14ac:dyDescent="0.25">
      <c r="A69" s="152"/>
      <c r="B69" s="22"/>
      <c r="E69" s="14"/>
      <c r="F69" s="31"/>
      <c r="G69" s="199"/>
      <c r="H69" s="199"/>
      <c r="I69" s="149"/>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row>
    <row r="70" spans="1:61" ht="11.4" customHeight="1" x14ac:dyDescent="0.25">
      <c r="B70" s="22"/>
      <c r="E70" s="14"/>
      <c r="F70" s="31"/>
      <c r="G70" s="199"/>
      <c r="H70" s="199"/>
      <c r="I70" s="149"/>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row>
    <row r="71" spans="1:61" ht="11.4" customHeight="1" x14ac:dyDescent="0.25">
      <c r="B71" s="22"/>
      <c r="E71" s="14"/>
      <c r="F71" s="31"/>
      <c r="G71" s="199"/>
      <c r="H71" s="199"/>
      <c r="I71" s="149"/>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c r="AV71" s="110"/>
      <c r="AW71" s="110"/>
      <c r="AX71" s="110"/>
      <c r="AY71" s="110"/>
      <c r="AZ71" s="110"/>
      <c r="BA71" s="110"/>
      <c r="BB71" s="110"/>
      <c r="BC71" s="110"/>
      <c r="BD71" s="110"/>
      <c r="BE71" s="110"/>
      <c r="BF71" s="110"/>
      <c r="BG71" s="110"/>
    </row>
    <row r="72" spans="1:61" ht="11.4" customHeight="1" x14ac:dyDescent="0.25">
      <c r="B72" s="22"/>
      <c r="E72" s="14"/>
      <c r="F72" s="31"/>
      <c r="G72" s="199"/>
      <c r="H72" s="199"/>
      <c r="I72" s="149"/>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c r="AV72" s="110"/>
      <c r="AW72" s="110"/>
      <c r="AX72" s="110"/>
      <c r="AY72" s="110"/>
      <c r="AZ72" s="110"/>
      <c r="BA72" s="110"/>
      <c r="BB72" s="110"/>
      <c r="BC72" s="110"/>
      <c r="BD72" s="110"/>
      <c r="BE72" s="110"/>
      <c r="BF72" s="110"/>
      <c r="BG72" s="110"/>
    </row>
    <row r="73" spans="1:61" ht="11.4" customHeight="1" x14ac:dyDescent="0.25">
      <c r="B73" s="22"/>
      <c r="E73" s="14"/>
      <c r="F73" s="31"/>
      <c r="G73" s="199"/>
      <c r="H73" s="199"/>
      <c r="I73" s="149"/>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row>
    <row r="74" spans="1:61" ht="11.4" customHeight="1" x14ac:dyDescent="0.25">
      <c r="B74" s="22"/>
      <c r="E74" s="14"/>
      <c r="F74" s="31"/>
      <c r="G74" s="199"/>
      <c r="H74" s="199"/>
      <c r="I74" s="149"/>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row>
    <row r="75" spans="1:61" s="22" customFormat="1" ht="11.4" customHeight="1" x14ac:dyDescent="0.25">
      <c r="F75" s="148" t="s">
        <v>97</v>
      </c>
      <c r="G75" s="25"/>
      <c r="H75" s="25"/>
      <c r="I75" s="25"/>
      <c r="J75" s="50">
        <f>SUM(J65:J74)</f>
        <v>0</v>
      </c>
      <c r="K75" s="50">
        <f t="shared" ref="K75:BG75" si="18">SUM(K65:K74)</f>
        <v>0</v>
      </c>
      <c r="L75" s="50">
        <f t="shared" si="18"/>
        <v>0</v>
      </c>
      <c r="M75" s="50">
        <f t="shared" si="18"/>
        <v>0</v>
      </c>
      <c r="N75" s="50">
        <f t="shared" si="18"/>
        <v>0</v>
      </c>
      <c r="O75" s="50">
        <f t="shared" si="18"/>
        <v>0</v>
      </c>
      <c r="P75" s="50">
        <f>SUM(P65:P74)</f>
        <v>0</v>
      </c>
      <c r="Q75" s="50">
        <f t="shared" si="18"/>
        <v>0</v>
      </c>
      <c r="R75" s="50">
        <f t="shared" si="18"/>
        <v>0</v>
      </c>
      <c r="S75" s="50">
        <f t="shared" si="18"/>
        <v>0</v>
      </c>
      <c r="T75" s="50">
        <f t="shared" si="18"/>
        <v>0</v>
      </c>
      <c r="U75" s="50">
        <f t="shared" si="18"/>
        <v>0</v>
      </c>
      <c r="V75" s="50">
        <f t="shared" si="18"/>
        <v>0</v>
      </c>
      <c r="W75" s="50">
        <f t="shared" si="18"/>
        <v>0</v>
      </c>
      <c r="X75" s="50">
        <f t="shared" si="18"/>
        <v>0</v>
      </c>
      <c r="Y75" s="50">
        <f t="shared" si="18"/>
        <v>0</v>
      </c>
      <c r="Z75" s="50">
        <f t="shared" si="18"/>
        <v>0</v>
      </c>
      <c r="AA75" s="50">
        <f t="shared" si="18"/>
        <v>0</v>
      </c>
      <c r="AB75" s="50">
        <f t="shared" si="18"/>
        <v>0</v>
      </c>
      <c r="AC75" s="50">
        <f t="shared" si="18"/>
        <v>0</v>
      </c>
      <c r="AD75" s="50">
        <f t="shared" si="18"/>
        <v>0</v>
      </c>
      <c r="AE75" s="50">
        <f t="shared" si="18"/>
        <v>0</v>
      </c>
      <c r="AF75" s="50">
        <f t="shared" si="18"/>
        <v>0</v>
      </c>
      <c r="AG75" s="50">
        <f t="shared" si="18"/>
        <v>0</v>
      </c>
      <c r="AH75" s="50">
        <f t="shared" si="18"/>
        <v>0</v>
      </c>
      <c r="AI75" s="50">
        <f t="shared" si="18"/>
        <v>0</v>
      </c>
      <c r="AJ75" s="50">
        <f t="shared" si="18"/>
        <v>0</v>
      </c>
      <c r="AK75" s="50">
        <f t="shared" si="18"/>
        <v>0</v>
      </c>
      <c r="AL75" s="50">
        <f t="shared" si="18"/>
        <v>0</v>
      </c>
      <c r="AM75" s="50">
        <f t="shared" si="18"/>
        <v>0</v>
      </c>
      <c r="AN75" s="50">
        <f t="shared" si="18"/>
        <v>0</v>
      </c>
      <c r="AO75" s="50">
        <f t="shared" si="18"/>
        <v>0</v>
      </c>
      <c r="AP75" s="50">
        <f t="shared" si="18"/>
        <v>0</v>
      </c>
      <c r="AQ75" s="50">
        <f t="shared" si="18"/>
        <v>0</v>
      </c>
      <c r="AR75" s="50">
        <f t="shared" si="18"/>
        <v>0</v>
      </c>
      <c r="AS75" s="50">
        <f t="shared" si="18"/>
        <v>0</v>
      </c>
      <c r="AT75" s="50">
        <f t="shared" si="18"/>
        <v>0</v>
      </c>
      <c r="AU75" s="50">
        <f t="shared" si="18"/>
        <v>0</v>
      </c>
      <c r="AV75" s="50">
        <f t="shared" si="18"/>
        <v>0</v>
      </c>
      <c r="AW75" s="50">
        <f t="shared" si="18"/>
        <v>0</v>
      </c>
      <c r="AX75" s="50">
        <f t="shared" si="18"/>
        <v>0</v>
      </c>
      <c r="AY75" s="50">
        <f t="shared" si="18"/>
        <v>0</v>
      </c>
      <c r="AZ75" s="50">
        <f t="shared" si="18"/>
        <v>0</v>
      </c>
      <c r="BA75" s="50">
        <f t="shared" si="18"/>
        <v>0</v>
      </c>
      <c r="BB75" s="50">
        <f t="shared" si="18"/>
        <v>0</v>
      </c>
      <c r="BC75" s="50">
        <f t="shared" si="18"/>
        <v>0</v>
      </c>
      <c r="BD75" s="50">
        <f t="shared" si="18"/>
        <v>0</v>
      </c>
      <c r="BE75" s="50">
        <f t="shared" si="18"/>
        <v>0</v>
      </c>
      <c r="BF75" s="50">
        <f t="shared" si="18"/>
        <v>0</v>
      </c>
      <c r="BG75" s="50">
        <f t="shared" si="18"/>
        <v>0</v>
      </c>
      <c r="BI75" s="128"/>
    </row>
    <row r="76" spans="1:61" s="22" customFormat="1" ht="11.4" customHeight="1" x14ac:dyDescent="0.25">
      <c r="F76" s="148"/>
      <c r="G76" s="25"/>
      <c r="H76" s="25"/>
      <c r="I76" s="25"/>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I76" s="128"/>
    </row>
    <row r="77" spans="1:61" s="130" customFormat="1" ht="11.4" customHeight="1" x14ac:dyDescent="0.25">
      <c r="A77" s="139"/>
      <c r="B77" s="25" t="s">
        <v>93</v>
      </c>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row>
    <row r="78" spans="1:61" s="161" customFormat="1" ht="34.5" customHeight="1" x14ac:dyDescent="0.25">
      <c r="A78" s="159"/>
      <c r="B78" s="130"/>
      <c r="C78" s="159"/>
      <c r="D78" s="159"/>
      <c r="E78" s="159"/>
      <c r="F78" s="162" t="s">
        <v>89</v>
      </c>
      <c r="G78" s="156" t="s">
        <v>94</v>
      </c>
      <c r="H78" s="156" t="s">
        <v>95</v>
      </c>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row>
    <row r="79" spans="1:61" s="22" customFormat="1" ht="11.4" customHeight="1" x14ac:dyDescent="0.25">
      <c r="A79" s="139"/>
      <c r="C79" s="139"/>
      <c r="D79" s="139"/>
      <c r="E79" s="139"/>
      <c r="F79" s="32" t="str">
        <f>F65</f>
        <v>Base Case</v>
      </c>
      <c r="G79" s="73">
        <v>45473</v>
      </c>
      <c r="H79" s="158">
        <v>1</v>
      </c>
      <c r="J79" s="135">
        <f t="shared" ref="J79:BG84" si="19">J65*$H79</f>
        <v>0</v>
      </c>
      <c r="K79" s="135">
        <f t="shared" si="19"/>
        <v>0</v>
      </c>
      <c r="L79" s="135">
        <f t="shared" si="19"/>
        <v>0</v>
      </c>
      <c r="M79" s="135">
        <f t="shared" si="19"/>
        <v>0</v>
      </c>
      <c r="N79" s="135">
        <f t="shared" si="19"/>
        <v>0</v>
      </c>
      <c r="O79" s="135">
        <f t="shared" si="19"/>
        <v>0</v>
      </c>
      <c r="P79" s="135">
        <f t="shared" si="19"/>
        <v>0</v>
      </c>
      <c r="Q79" s="135">
        <f t="shared" si="19"/>
        <v>0</v>
      </c>
      <c r="R79" s="135">
        <f t="shared" si="19"/>
        <v>0</v>
      </c>
      <c r="S79" s="135">
        <f t="shared" si="19"/>
        <v>0</v>
      </c>
      <c r="T79" s="135">
        <f t="shared" si="19"/>
        <v>0</v>
      </c>
      <c r="U79" s="135">
        <f t="shared" si="19"/>
        <v>0</v>
      </c>
      <c r="V79" s="135">
        <f t="shared" si="19"/>
        <v>0</v>
      </c>
      <c r="W79" s="135">
        <f t="shared" si="19"/>
        <v>0</v>
      </c>
      <c r="X79" s="135">
        <f t="shared" si="19"/>
        <v>0</v>
      </c>
      <c r="Y79" s="135">
        <f t="shared" si="19"/>
        <v>0</v>
      </c>
      <c r="Z79" s="135">
        <f t="shared" si="19"/>
        <v>0</v>
      </c>
      <c r="AA79" s="135">
        <f t="shared" si="19"/>
        <v>0</v>
      </c>
      <c r="AB79" s="135">
        <f t="shared" si="19"/>
        <v>0</v>
      </c>
      <c r="AC79" s="135">
        <f t="shared" si="19"/>
        <v>0</v>
      </c>
      <c r="AD79" s="135">
        <f t="shared" si="19"/>
        <v>0</v>
      </c>
      <c r="AE79" s="135">
        <f t="shared" si="19"/>
        <v>0</v>
      </c>
      <c r="AF79" s="135">
        <f t="shared" si="19"/>
        <v>0</v>
      </c>
      <c r="AG79" s="135">
        <f t="shared" si="19"/>
        <v>0</v>
      </c>
      <c r="AH79" s="135">
        <f t="shared" si="19"/>
        <v>0</v>
      </c>
      <c r="AI79" s="135">
        <f t="shared" si="19"/>
        <v>0</v>
      </c>
      <c r="AJ79" s="135">
        <f t="shared" si="19"/>
        <v>0</v>
      </c>
      <c r="AK79" s="135">
        <f t="shared" si="19"/>
        <v>0</v>
      </c>
      <c r="AL79" s="135">
        <f t="shared" si="19"/>
        <v>0</v>
      </c>
      <c r="AM79" s="135">
        <f t="shared" si="19"/>
        <v>0</v>
      </c>
      <c r="AN79" s="135">
        <f t="shared" si="19"/>
        <v>0</v>
      </c>
      <c r="AO79" s="135">
        <f t="shared" si="19"/>
        <v>0</v>
      </c>
      <c r="AP79" s="135">
        <f t="shared" si="19"/>
        <v>0</v>
      </c>
      <c r="AQ79" s="135">
        <f t="shared" si="19"/>
        <v>0</v>
      </c>
      <c r="AR79" s="135">
        <f t="shared" si="19"/>
        <v>0</v>
      </c>
      <c r="AS79" s="135">
        <f t="shared" si="19"/>
        <v>0</v>
      </c>
      <c r="AT79" s="135">
        <f t="shared" si="19"/>
        <v>0</v>
      </c>
      <c r="AU79" s="135">
        <f t="shared" si="19"/>
        <v>0</v>
      </c>
      <c r="AV79" s="135">
        <f t="shared" si="19"/>
        <v>0</v>
      </c>
      <c r="AW79" s="135">
        <f t="shared" si="19"/>
        <v>0</v>
      </c>
      <c r="AX79" s="135">
        <f t="shared" si="19"/>
        <v>0</v>
      </c>
      <c r="AY79" s="135">
        <f t="shared" si="19"/>
        <v>0</v>
      </c>
      <c r="AZ79" s="135">
        <f t="shared" si="19"/>
        <v>0</v>
      </c>
      <c r="BA79" s="135">
        <f t="shared" si="19"/>
        <v>0</v>
      </c>
      <c r="BB79" s="135">
        <f t="shared" si="19"/>
        <v>0</v>
      </c>
      <c r="BC79" s="135">
        <f t="shared" si="19"/>
        <v>0</v>
      </c>
      <c r="BD79" s="135">
        <f t="shared" si="19"/>
        <v>0</v>
      </c>
      <c r="BE79" s="135">
        <f t="shared" si="19"/>
        <v>0</v>
      </c>
      <c r="BF79" s="135">
        <f t="shared" si="19"/>
        <v>0</v>
      </c>
      <c r="BG79" s="135">
        <f t="shared" si="19"/>
        <v>0</v>
      </c>
    </row>
    <row r="80" spans="1:61" s="22" customFormat="1" ht="11.4" customHeight="1" x14ac:dyDescent="0.25">
      <c r="A80" s="139"/>
      <c r="B80" s="139"/>
      <c r="C80" s="139"/>
      <c r="D80" s="139"/>
      <c r="E80" s="139"/>
      <c r="F80" s="32"/>
      <c r="G80" s="73"/>
      <c r="H80" s="158">
        <f>IF(ISERROR(VLOOKUP(I66&amp;G80,#REF!,6,FALSE)),0,VLOOKUP(I66&amp;G80,#REF!,6,FALSE))</f>
        <v>0</v>
      </c>
      <c r="J80" s="135">
        <f t="shared" si="19"/>
        <v>0</v>
      </c>
      <c r="K80" s="135">
        <f t="shared" si="19"/>
        <v>0</v>
      </c>
      <c r="L80" s="135">
        <f t="shared" si="19"/>
        <v>0</v>
      </c>
      <c r="M80" s="135">
        <f t="shared" si="19"/>
        <v>0</v>
      </c>
      <c r="N80" s="135">
        <f t="shared" si="19"/>
        <v>0</v>
      </c>
      <c r="O80" s="135">
        <f t="shared" si="19"/>
        <v>0</v>
      </c>
      <c r="P80" s="135">
        <f t="shared" si="19"/>
        <v>0</v>
      </c>
      <c r="Q80" s="135">
        <f t="shared" si="19"/>
        <v>0</v>
      </c>
      <c r="R80" s="135">
        <f t="shared" si="19"/>
        <v>0</v>
      </c>
      <c r="S80" s="135">
        <f t="shared" si="19"/>
        <v>0</v>
      </c>
      <c r="T80" s="135">
        <f t="shared" si="19"/>
        <v>0</v>
      </c>
      <c r="U80" s="135">
        <f t="shared" si="19"/>
        <v>0</v>
      </c>
      <c r="V80" s="135">
        <f t="shared" si="19"/>
        <v>0</v>
      </c>
      <c r="W80" s="135">
        <f t="shared" si="19"/>
        <v>0</v>
      </c>
      <c r="X80" s="135">
        <f t="shared" si="19"/>
        <v>0</v>
      </c>
      <c r="Y80" s="135">
        <f t="shared" si="19"/>
        <v>0</v>
      </c>
      <c r="Z80" s="135">
        <f t="shared" si="19"/>
        <v>0</v>
      </c>
      <c r="AA80" s="135">
        <f t="shared" si="19"/>
        <v>0</v>
      </c>
      <c r="AB80" s="135">
        <f t="shared" si="19"/>
        <v>0</v>
      </c>
      <c r="AC80" s="135">
        <f t="shared" si="19"/>
        <v>0</v>
      </c>
      <c r="AD80" s="135">
        <f t="shared" si="19"/>
        <v>0</v>
      </c>
      <c r="AE80" s="135">
        <f t="shared" si="19"/>
        <v>0</v>
      </c>
      <c r="AF80" s="135">
        <f t="shared" si="19"/>
        <v>0</v>
      </c>
      <c r="AG80" s="135">
        <f t="shared" si="19"/>
        <v>0</v>
      </c>
      <c r="AH80" s="135">
        <f t="shared" si="19"/>
        <v>0</v>
      </c>
      <c r="AI80" s="135">
        <f t="shared" si="19"/>
        <v>0</v>
      </c>
      <c r="AJ80" s="135">
        <f t="shared" si="19"/>
        <v>0</v>
      </c>
      <c r="AK80" s="135">
        <f t="shared" si="19"/>
        <v>0</v>
      </c>
      <c r="AL80" s="135">
        <f t="shared" si="19"/>
        <v>0</v>
      </c>
      <c r="AM80" s="135">
        <f t="shared" si="19"/>
        <v>0</v>
      </c>
      <c r="AN80" s="135">
        <f t="shared" si="19"/>
        <v>0</v>
      </c>
      <c r="AO80" s="135">
        <f t="shared" si="19"/>
        <v>0</v>
      </c>
      <c r="AP80" s="135">
        <f t="shared" si="19"/>
        <v>0</v>
      </c>
      <c r="AQ80" s="135">
        <f t="shared" si="19"/>
        <v>0</v>
      </c>
      <c r="AR80" s="135">
        <f t="shared" si="19"/>
        <v>0</v>
      </c>
      <c r="AS80" s="135">
        <f t="shared" si="19"/>
        <v>0</v>
      </c>
      <c r="AT80" s="135">
        <f t="shared" si="19"/>
        <v>0</v>
      </c>
      <c r="AU80" s="135">
        <f t="shared" si="19"/>
        <v>0</v>
      </c>
      <c r="AV80" s="135">
        <f t="shared" si="19"/>
        <v>0</v>
      </c>
      <c r="AW80" s="135">
        <f t="shared" si="19"/>
        <v>0</v>
      </c>
      <c r="AX80" s="135">
        <f t="shared" si="19"/>
        <v>0</v>
      </c>
      <c r="AY80" s="135">
        <f t="shared" si="19"/>
        <v>0</v>
      </c>
      <c r="AZ80" s="135">
        <f t="shared" si="19"/>
        <v>0</v>
      </c>
      <c r="BA80" s="135">
        <f t="shared" si="19"/>
        <v>0</v>
      </c>
      <c r="BB80" s="135">
        <f t="shared" si="19"/>
        <v>0</v>
      </c>
      <c r="BC80" s="135">
        <f t="shared" si="19"/>
        <v>0</v>
      </c>
      <c r="BD80" s="135">
        <f t="shared" si="19"/>
        <v>0</v>
      </c>
      <c r="BE80" s="135">
        <f t="shared" si="19"/>
        <v>0</v>
      </c>
      <c r="BF80" s="135">
        <f t="shared" si="19"/>
        <v>0</v>
      </c>
      <c r="BG80" s="135">
        <f t="shared" si="19"/>
        <v>0</v>
      </c>
    </row>
    <row r="81" spans="1:61" ht="11.4" customHeight="1" x14ac:dyDescent="0.25">
      <c r="A81" s="139"/>
      <c r="B81" s="139"/>
      <c r="C81" s="139"/>
      <c r="D81" s="139"/>
      <c r="E81" s="139"/>
      <c r="F81" s="32"/>
      <c r="G81" s="73"/>
      <c r="H81" s="158">
        <f>IF(ISERROR(VLOOKUP(I67&amp;G81,#REF!,6,FALSE)),0,VLOOKUP(I67&amp;G81,#REF!,6,FALSE))</f>
        <v>0</v>
      </c>
      <c r="J81" s="135">
        <f t="shared" si="19"/>
        <v>0</v>
      </c>
      <c r="K81" s="135">
        <f t="shared" si="19"/>
        <v>0</v>
      </c>
      <c r="L81" s="135">
        <f t="shared" si="19"/>
        <v>0</v>
      </c>
      <c r="M81" s="135">
        <f t="shared" si="19"/>
        <v>0</v>
      </c>
      <c r="N81" s="135">
        <f t="shared" si="19"/>
        <v>0</v>
      </c>
      <c r="O81" s="135">
        <f t="shared" si="19"/>
        <v>0</v>
      </c>
      <c r="P81" s="135">
        <f t="shared" si="19"/>
        <v>0</v>
      </c>
      <c r="Q81" s="135">
        <f t="shared" si="19"/>
        <v>0</v>
      </c>
      <c r="R81" s="135">
        <f t="shared" si="19"/>
        <v>0</v>
      </c>
      <c r="S81" s="135">
        <f t="shared" si="19"/>
        <v>0</v>
      </c>
      <c r="T81" s="135">
        <f t="shared" si="19"/>
        <v>0</v>
      </c>
      <c r="U81" s="135">
        <f t="shared" si="19"/>
        <v>0</v>
      </c>
      <c r="V81" s="135">
        <f t="shared" si="19"/>
        <v>0</v>
      </c>
      <c r="W81" s="135">
        <f t="shared" si="19"/>
        <v>0</v>
      </c>
      <c r="X81" s="135">
        <f t="shared" si="19"/>
        <v>0</v>
      </c>
      <c r="Y81" s="135">
        <f t="shared" si="19"/>
        <v>0</v>
      </c>
      <c r="Z81" s="135">
        <f t="shared" si="19"/>
        <v>0</v>
      </c>
      <c r="AA81" s="135">
        <f t="shared" si="19"/>
        <v>0</v>
      </c>
      <c r="AB81" s="135">
        <f t="shared" si="19"/>
        <v>0</v>
      </c>
      <c r="AC81" s="135">
        <f t="shared" si="19"/>
        <v>0</v>
      </c>
      <c r="AD81" s="135">
        <f t="shared" si="19"/>
        <v>0</v>
      </c>
      <c r="AE81" s="135">
        <f t="shared" si="19"/>
        <v>0</v>
      </c>
      <c r="AF81" s="135">
        <f t="shared" si="19"/>
        <v>0</v>
      </c>
      <c r="AG81" s="135">
        <f t="shared" si="19"/>
        <v>0</v>
      </c>
      <c r="AH81" s="135">
        <f t="shared" si="19"/>
        <v>0</v>
      </c>
      <c r="AI81" s="135">
        <f t="shared" si="19"/>
        <v>0</v>
      </c>
      <c r="AJ81" s="135">
        <f t="shared" si="19"/>
        <v>0</v>
      </c>
      <c r="AK81" s="135">
        <f t="shared" si="19"/>
        <v>0</v>
      </c>
      <c r="AL81" s="135">
        <f t="shared" si="19"/>
        <v>0</v>
      </c>
      <c r="AM81" s="135">
        <f t="shared" si="19"/>
        <v>0</v>
      </c>
      <c r="AN81" s="135">
        <f t="shared" si="19"/>
        <v>0</v>
      </c>
      <c r="AO81" s="135">
        <f t="shared" si="19"/>
        <v>0</v>
      </c>
      <c r="AP81" s="135">
        <f t="shared" si="19"/>
        <v>0</v>
      </c>
      <c r="AQ81" s="135">
        <f t="shared" si="19"/>
        <v>0</v>
      </c>
      <c r="AR81" s="135">
        <f t="shared" si="19"/>
        <v>0</v>
      </c>
      <c r="AS81" s="135">
        <f t="shared" si="19"/>
        <v>0</v>
      </c>
      <c r="AT81" s="135">
        <f t="shared" si="19"/>
        <v>0</v>
      </c>
      <c r="AU81" s="135">
        <f t="shared" si="19"/>
        <v>0</v>
      </c>
      <c r="AV81" s="135">
        <f t="shared" si="19"/>
        <v>0</v>
      </c>
      <c r="AW81" s="135">
        <f t="shared" si="19"/>
        <v>0</v>
      </c>
      <c r="AX81" s="135">
        <f t="shared" si="19"/>
        <v>0</v>
      </c>
      <c r="AY81" s="135">
        <f t="shared" si="19"/>
        <v>0</v>
      </c>
      <c r="AZ81" s="135">
        <f t="shared" si="19"/>
        <v>0</v>
      </c>
      <c r="BA81" s="135">
        <f t="shared" si="19"/>
        <v>0</v>
      </c>
      <c r="BB81" s="135">
        <f t="shared" si="19"/>
        <v>0</v>
      </c>
      <c r="BC81" s="135">
        <f t="shared" si="19"/>
        <v>0</v>
      </c>
      <c r="BD81" s="135">
        <f t="shared" si="19"/>
        <v>0</v>
      </c>
      <c r="BE81" s="135">
        <f t="shared" si="19"/>
        <v>0</v>
      </c>
      <c r="BF81" s="135">
        <f t="shared" si="19"/>
        <v>0</v>
      </c>
      <c r="BG81" s="135">
        <f t="shared" si="19"/>
        <v>0</v>
      </c>
    </row>
    <row r="82" spans="1:61" ht="11.4" customHeight="1" x14ac:dyDescent="0.25">
      <c r="A82" s="139"/>
      <c r="B82" s="139"/>
      <c r="C82" s="139"/>
      <c r="D82" s="139"/>
      <c r="E82" s="139"/>
      <c r="F82" s="32"/>
      <c r="G82" s="73"/>
      <c r="H82" s="158">
        <f>IF(ISERROR(VLOOKUP(I68&amp;G82,#REF!,6,FALSE)),0,VLOOKUP(I68&amp;G82,#REF!,6,FALSE))</f>
        <v>0</v>
      </c>
      <c r="J82" s="135">
        <f t="shared" si="19"/>
        <v>0</v>
      </c>
      <c r="K82" s="135">
        <f t="shared" si="19"/>
        <v>0</v>
      </c>
      <c r="L82" s="135">
        <f t="shared" si="19"/>
        <v>0</v>
      </c>
      <c r="M82" s="135">
        <f t="shared" si="19"/>
        <v>0</v>
      </c>
      <c r="N82" s="135">
        <f t="shared" si="19"/>
        <v>0</v>
      </c>
      <c r="O82" s="135">
        <f t="shared" si="19"/>
        <v>0</v>
      </c>
      <c r="P82" s="135">
        <f t="shared" si="19"/>
        <v>0</v>
      </c>
      <c r="Q82" s="135">
        <f t="shared" si="19"/>
        <v>0</v>
      </c>
      <c r="R82" s="135">
        <f t="shared" si="19"/>
        <v>0</v>
      </c>
      <c r="S82" s="135">
        <f t="shared" si="19"/>
        <v>0</v>
      </c>
      <c r="T82" s="135">
        <f t="shared" si="19"/>
        <v>0</v>
      </c>
      <c r="U82" s="135">
        <f t="shared" si="19"/>
        <v>0</v>
      </c>
      <c r="V82" s="135">
        <f t="shared" si="19"/>
        <v>0</v>
      </c>
      <c r="W82" s="135">
        <f t="shared" si="19"/>
        <v>0</v>
      </c>
      <c r="X82" s="135">
        <f t="shared" si="19"/>
        <v>0</v>
      </c>
      <c r="Y82" s="135">
        <f t="shared" si="19"/>
        <v>0</v>
      </c>
      <c r="Z82" s="135">
        <f t="shared" si="19"/>
        <v>0</v>
      </c>
      <c r="AA82" s="135">
        <f t="shared" si="19"/>
        <v>0</v>
      </c>
      <c r="AB82" s="135">
        <f t="shared" si="19"/>
        <v>0</v>
      </c>
      <c r="AC82" s="135">
        <f t="shared" si="19"/>
        <v>0</v>
      </c>
      <c r="AD82" s="135">
        <f t="shared" si="19"/>
        <v>0</v>
      </c>
      <c r="AE82" s="135">
        <f t="shared" si="19"/>
        <v>0</v>
      </c>
      <c r="AF82" s="135">
        <f t="shared" si="19"/>
        <v>0</v>
      </c>
      <c r="AG82" s="135">
        <f t="shared" si="19"/>
        <v>0</v>
      </c>
      <c r="AH82" s="135">
        <f t="shared" si="19"/>
        <v>0</v>
      </c>
      <c r="AI82" s="135">
        <f t="shared" si="19"/>
        <v>0</v>
      </c>
      <c r="AJ82" s="135">
        <f t="shared" si="19"/>
        <v>0</v>
      </c>
      <c r="AK82" s="135">
        <f t="shared" si="19"/>
        <v>0</v>
      </c>
      <c r="AL82" s="135">
        <f t="shared" si="19"/>
        <v>0</v>
      </c>
      <c r="AM82" s="135">
        <f t="shared" si="19"/>
        <v>0</v>
      </c>
      <c r="AN82" s="135">
        <f t="shared" si="19"/>
        <v>0</v>
      </c>
      <c r="AO82" s="135">
        <f t="shared" si="19"/>
        <v>0</v>
      </c>
      <c r="AP82" s="135">
        <f t="shared" si="19"/>
        <v>0</v>
      </c>
      <c r="AQ82" s="135">
        <f t="shared" si="19"/>
        <v>0</v>
      </c>
      <c r="AR82" s="135">
        <f t="shared" si="19"/>
        <v>0</v>
      </c>
      <c r="AS82" s="135">
        <f t="shared" si="19"/>
        <v>0</v>
      </c>
      <c r="AT82" s="135">
        <f t="shared" si="19"/>
        <v>0</v>
      </c>
      <c r="AU82" s="135">
        <f t="shared" si="19"/>
        <v>0</v>
      </c>
      <c r="AV82" s="135">
        <f t="shared" si="19"/>
        <v>0</v>
      </c>
      <c r="AW82" s="135">
        <f t="shared" si="19"/>
        <v>0</v>
      </c>
      <c r="AX82" s="135">
        <f t="shared" si="19"/>
        <v>0</v>
      </c>
      <c r="AY82" s="135">
        <f t="shared" si="19"/>
        <v>0</v>
      </c>
      <c r="AZ82" s="135">
        <f t="shared" si="19"/>
        <v>0</v>
      </c>
      <c r="BA82" s="135">
        <f t="shared" si="19"/>
        <v>0</v>
      </c>
      <c r="BB82" s="135">
        <f t="shared" si="19"/>
        <v>0</v>
      </c>
      <c r="BC82" s="135">
        <f t="shared" si="19"/>
        <v>0</v>
      </c>
      <c r="BD82" s="135">
        <f t="shared" si="19"/>
        <v>0</v>
      </c>
      <c r="BE82" s="135">
        <f t="shared" si="19"/>
        <v>0</v>
      </c>
      <c r="BF82" s="135">
        <f t="shared" si="19"/>
        <v>0</v>
      </c>
      <c r="BG82" s="135">
        <f t="shared" si="19"/>
        <v>0</v>
      </c>
    </row>
    <row r="83" spans="1:61" ht="11.4" customHeight="1" x14ac:dyDescent="0.25">
      <c r="A83" s="139"/>
      <c r="B83" s="139"/>
      <c r="C83" s="139"/>
      <c r="D83" s="139"/>
      <c r="E83" s="139"/>
      <c r="F83" s="32"/>
      <c r="G83" s="73"/>
      <c r="H83" s="158">
        <f>IF(ISERROR(VLOOKUP(I69&amp;G83,#REF!,6,FALSE)),0,VLOOKUP(I69&amp;G83,#REF!,6,FALSE))</f>
        <v>0</v>
      </c>
      <c r="J83" s="135">
        <f t="shared" si="19"/>
        <v>0</v>
      </c>
      <c r="K83" s="135">
        <f t="shared" si="19"/>
        <v>0</v>
      </c>
      <c r="L83" s="135">
        <f t="shared" si="19"/>
        <v>0</v>
      </c>
      <c r="M83" s="135">
        <f t="shared" si="19"/>
        <v>0</v>
      </c>
      <c r="N83" s="135">
        <f t="shared" si="19"/>
        <v>0</v>
      </c>
      <c r="O83" s="135">
        <f t="shared" si="19"/>
        <v>0</v>
      </c>
      <c r="P83" s="135">
        <f t="shared" si="19"/>
        <v>0</v>
      </c>
      <c r="Q83" s="135">
        <f t="shared" si="19"/>
        <v>0</v>
      </c>
      <c r="R83" s="135">
        <f t="shared" si="19"/>
        <v>0</v>
      </c>
      <c r="S83" s="135">
        <f t="shared" si="19"/>
        <v>0</v>
      </c>
      <c r="T83" s="135">
        <f t="shared" si="19"/>
        <v>0</v>
      </c>
      <c r="U83" s="135">
        <f t="shared" si="19"/>
        <v>0</v>
      </c>
      <c r="V83" s="135">
        <f t="shared" si="19"/>
        <v>0</v>
      </c>
      <c r="W83" s="135">
        <f t="shared" si="19"/>
        <v>0</v>
      </c>
      <c r="X83" s="135">
        <f t="shared" si="19"/>
        <v>0</v>
      </c>
      <c r="Y83" s="135">
        <f t="shared" si="19"/>
        <v>0</v>
      </c>
      <c r="Z83" s="135">
        <f t="shared" si="19"/>
        <v>0</v>
      </c>
      <c r="AA83" s="135">
        <f t="shared" si="19"/>
        <v>0</v>
      </c>
      <c r="AB83" s="135">
        <f t="shared" si="19"/>
        <v>0</v>
      </c>
      <c r="AC83" s="135">
        <f t="shared" si="19"/>
        <v>0</v>
      </c>
      <c r="AD83" s="135">
        <f t="shared" si="19"/>
        <v>0</v>
      </c>
      <c r="AE83" s="135">
        <f t="shared" si="19"/>
        <v>0</v>
      </c>
      <c r="AF83" s="135">
        <f t="shared" si="19"/>
        <v>0</v>
      </c>
      <c r="AG83" s="135">
        <f t="shared" si="19"/>
        <v>0</v>
      </c>
      <c r="AH83" s="135">
        <f t="shared" si="19"/>
        <v>0</v>
      </c>
      <c r="AI83" s="135">
        <f t="shared" si="19"/>
        <v>0</v>
      </c>
      <c r="AJ83" s="135">
        <f t="shared" si="19"/>
        <v>0</v>
      </c>
      <c r="AK83" s="135">
        <f t="shared" si="19"/>
        <v>0</v>
      </c>
      <c r="AL83" s="135">
        <f t="shared" si="19"/>
        <v>0</v>
      </c>
      <c r="AM83" s="135">
        <f t="shared" si="19"/>
        <v>0</v>
      </c>
      <c r="AN83" s="135">
        <f t="shared" si="19"/>
        <v>0</v>
      </c>
      <c r="AO83" s="135">
        <f t="shared" si="19"/>
        <v>0</v>
      </c>
      <c r="AP83" s="135">
        <f t="shared" si="19"/>
        <v>0</v>
      </c>
      <c r="AQ83" s="135">
        <f t="shared" si="19"/>
        <v>0</v>
      </c>
      <c r="AR83" s="135">
        <f t="shared" si="19"/>
        <v>0</v>
      </c>
      <c r="AS83" s="135">
        <f t="shared" si="19"/>
        <v>0</v>
      </c>
      <c r="AT83" s="135">
        <f t="shared" si="19"/>
        <v>0</v>
      </c>
      <c r="AU83" s="135">
        <f t="shared" si="19"/>
        <v>0</v>
      </c>
      <c r="AV83" s="135">
        <f t="shared" si="19"/>
        <v>0</v>
      </c>
      <c r="AW83" s="135">
        <f t="shared" si="19"/>
        <v>0</v>
      </c>
      <c r="AX83" s="135">
        <f t="shared" si="19"/>
        <v>0</v>
      </c>
      <c r="AY83" s="135">
        <f t="shared" si="19"/>
        <v>0</v>
      </c>
      <c r="AZ83" s="135">
        <f t="shared" si="19"/>
        <v>0</v>
      </c>
      <c r="BA83" s="135">
        <f t="shared" si="19"/>
        <v>0</v>
      </c>
      <c r="BB83" s="135">
        <f t="shared" si="19"/>
        <v>0</v>
      </c>
      <c r="BC83" s="135">
        <f t="shared" si="19"/>
        <v>0</v>
      </c>
      <c r="BD83" s="135">
        <f t="shared" si="19"/>
        <v>0</v>
      </c>
      <c r="BE83" s="135">
        <f t="shared" si="19"/>
        <v>0</v>
      </c>
      <c r="BF83" s="135">
        <f t="shared" si="19"/>
        <v>0</v>
      </c>
      <c r="BG83" s="135">
        <f t="shared" si="19"/>
        <v>0</v>
      </c>
    </row>
    <row r="84" spans="1:61" ht="11.4" customHeight="1" x14ac:dyDescent="0.25">
      <c r="A84" s="139"/>
      <c r="B84" s="139"/>
      <c r="C84" s="139"/>
      <c r="D84" s="139"/>
      <c r="E84" s="139"/>
      <c r="F84" s="32"/>
      <c r="G84" s="73"/>
      <c r="H84" s="158">
        <f>IF(ISERROR(VLOOKUP(I70&amp;G84,#REF!,6,FALSE)),0,VLOOKUP(I70&amp;G84,#REF!,6,FALSE))</f>
        <v>0</v>
      </c>
      <c r="J84" s="135">
        <f t="shared" si="19"/>
        <v>0</v>
      </c>
      <c r="K84" s="135">
        <f t="shared" si="19"/>
        <v>0</v>
      </c>
      <c r="L84" s="135">
        <f t="shared" si="19"/>
        <v>0</v>
      </c>
      <c r="M84" s="135">
        <f t="shared" si="19"/>
        <v>0</v>
      </c>
      <c r="N84" s="135">
        <f t="shared" si="19"/>
        <v>0</v>
      </c>
      <c r="O84" s="135">
        <f t="shared" ref="O84:BG88" si="20">O70*$H84</f>
        <v>0</v>
      </c>
      <c r="P84" s="135">
        <f t="shared" si="20"/>
        <v>0</v>
      </c>
      <c r="Q84" s="135">
        <f t="shared" si="20"/>
        <v>0</v>
      </c>
      <c r="R84" s="135">
        <f t="shared" si="20"/>
        <v>0</v>
      </c>
      <c r="S84" s="135">
        <f t="shared" si="20"/>
        <v>0</v>
      </c>
      <c r="T84" s="135">
        <f t="shared" si="20"/>
        <v>0</v>
      </c>
      <c r="U84" s="135">
        <f t="shared" si="20"/>
        <v>0</v>
      </c>
      <c r="V84" s="135">
        <f t="shared" si="20"/>
        <v>0</v>
      </c>
      <c r="W84" s="135">
        <f t="shared" si="20"/>
        <v>0</v>
      </c>
      <c r="X84" s="135">
        <f t="shared" si="20"/>
        <v>0</v>
      </c>
      <c r="Y84" s="135">
        <f t="shared" si="20"/>
        <v>0</v>
      </c>
      <c r="Z84" s="135">
        <f t="shared" si="20"/>
        <v>0</v>
      </c>
      <c r="AA84" s="135">
        <f t="shared" si="20"/>
        <v>0</v>
      </c>
      <c r="AB84" s="135">
        <f t="shared" si="20"/>
        <v>0</v>
      </c>
      <c r="AC84" s="135">
        <f t="shared" si="20"/>
        <v>0</v>
      </c>
      <c r="AD84" s="135">
        <f t="shared" si="20"/>
        <v>0</v>
      </c>
      <c r="AE84" s="135">
        <f t="shared" si="20"/>
        <v>0</v>
      </c>
      <c r="AF84" s="135">
        <f t="shared" si="20"/>
        <v>0</v>
      </c>
      <c r="AG84" s="135">
        <f t="shared" si="20"/>
        <v>0</v>
      </c>
      <c r="AH84" s="135">
        <f t="shared" si="20"/>
        <v>0</v>
      </c>
      <c r="AI84" s="135">
        <f t="shared" si="20"/>
        <v>0</v>
      </c>
      <c r="AJ84" s="135">
        <f t="shared" si="20"/>
        <v>0</v>
      </c>
      <c r="AK84" s="135">
        <f t="shared" si="20"/>
        <v>0</v>
      </c>
      <c r="AL84" s="135">
        <f t="shared" si="20"/>
        <v>0</v>
      </c>
      <c r="AM84" s="135">
        <f t="shared" si="20"/>
        <v>0</v>
      </c>
      <c r="AN84" s="135">
        <f t="shared" si="20"/>
        <v>0</v>
      </c>
      <c r="AO84" s="135">
        <f t="shared" si="20"/>
        <v>0</v>
      </c>
      <c r="AP84" s="135">
        <f t="shared" si="20"/>
        <v>0</v>
      </c>
      <c r="AQ84" s="135">
        <f t="shared" si="20"/>
        <v>0</v>
      </c>
      <c r="AR84" s="135">
        <f t="shared" si="20"/>
        <v>0</v>
      </c>
      <c r="AS84" s="135">
        <f t="shared" si="20"/>
        <v>0</v>
      </c>
      <c r="AT84" s="135">
        <f t="shared" si="20"/>
        <v>0</v>
      </c>
      <c r="AU84" s="135">
        <f t="shared" si="20"/>
        <v>0</v>
      </c>
      <c r="AV84" s="135">
        <f t="shared" si="20"/>
        <v>0</v>
      </c>
      <c r="AW84" s="135">
        <f t="shared" si="20"/>
        <v>0</v>
      </c>
      <c r="AX84" s="135">
        <f t="shared" si="20"/>
        <v>0</v>
      </c>
      <c r="AY84" s="135">
        <f t="shared" si="20"/>
        <v>0</v>
      </c>
      <c r="AZ84" s="135">
        <f t="shared" si="20"/>
        <v>0</v>
      </c>
      <c r="BA84" s="135">
        <f t="shared" si="20"/>
        <v>0</v>
      </c>
      <c r="BB84" s="135">
        <f t="shared" si="20"/>
        <v>0</v>
      </c>
      <c r="BC84" s="135">
        <f t="shared" si="20"/>
        <v>0</v>
      </c>
      <c r="BD84" s="135">
        <f t="shared" si="20"/>
        <v>0</v>
      </c>
      <c r="BE84" s="135">
        <f t="shared" si="20"/>
        <v>0</v>
      </c>
      <c r="BF84" s="135">
        <f t="shared" si="20"/>
        <v>0</v>
      </c>
      <c r="BG84" s="135">
        <f t="shared" si="20"/>
        <v>0</v>
      </c>
    </row>
    <row r="85" spans="1:61" ht="11.4" customHeight="1" x14ac:dyDescent="0.25">
      <c r="A85" s="139"/>
      <c r="B85" s="139"/>
      <c r="C85" s="139"/>
      <c r="D85" s="139"/>
      <c r="E85" s="139"/>
      <c r="F85" s="32"/>
      <c r="G85" s="73"/>
      <c r="H85" s="158">
        <f>IF(ISERROR(VLOOKUP(I71&amp;G85,#REF!,6,FALSE)),0,VLOOKUP(I71&amp;G85,#REF!,6,FALSE))</f>
        <v>0</v>
      </c>
      <c r="J85" s="135">
        <f t="shared" ref="J85:AO88" si="21">J71*$H85</f>
        <v>0</v>
      </c>
      <c r="K85" s="135">
        <f t="shared" si="21"/>
        <v>0</v>
      </c>
      <c r="L85" s="135">
        <f t="shared" si="21"/>
        <v>0</v>
      </c>
      <c r="M85" s="135">
        <f t="shared" si="21"/>
        <v>0</v>
      </c>
      <c r="N85" s="135">
        <f t="shared" si="21"/>
        <v>0</v>
      </c>
      <c r="O85" s="135">
        <f t="shared" si="21"/>
        <v>0</v>
      </c>
      <c r="P85" s="135">
        <f t="shared" si="21"/>
        <v>0</v>
      </c>
      <c r="Q85" s="135">
        <f t="shared" si="21"/>
        <v>0</v>
      </c>
      <c r="R85" s="135">
        <f t="shared" si="21"/>
        <v>0</v>
      </c>
      <c r="S85" s="135">
        <f t="shared" si="21"/>
        <v>0</v>
      </c>
      <c r="T85" s="135">
        <f t="shared" si="21"/>
        <v>0</v>
      </c>
      <c r="U85" s="135">
        <f t="shared" si="21"/>
        <v>0</v>
      </c>
      <c r="V85" s="135">
        <f t="shared" si="21"/>
        <v>0</v>
      </c>
      <c r="W85" s="135">
        <f t="shared" si="21"/>
        <v>0</v>
      </c>
      <c r="X85" s="135">
        <f t="shared" si="21"/>
        <v>0</v>
      </c>
      <c r="Y85" s="135">
        <f t="shared" si="21"/>
        <v>0</v>
      </c>
      <c r="Z85" s="135">
        <f t="shared" si="21"/>
        <v>0</v>
      </c>
      <c r="AA85" s="135">
        <f t="shared" si="21"/>
        <v>0</v>
      </c>
      <c r="AB85" s="135">
        <f t="shared" si="21"/>
        <v>0</v>
      </c>
      <c r="AC85" s="135">
        <f t="shared" si="21"/>
        <v>0</v>
      </c>
      <c r="AD85" s="135">
        <f t="shared" si="21"/>
        <v>0</v>
      </c>
      <c r="AE85" s="135">
        <f t="shared" si="21"/>
        <v>0</v>
      </c>
      <c r="AF85" s="135">
        <f t="shared" si="21"/>
        <v>0</v>
      </c>
      <c r="AG85" s="135">
        <f t="shared" si="21"/>
        <v>0</v>
      </c>
      <c r="AH85" s="135">
        <f t="shared" si="21"/>
        <v>0</v>
      </c>
      <c r="AI85" s="135">
        <f t="shared" si="21"/>
        <v>0</v>
      </c>
      <c r="AJ85" s="135">
        <f t="shared" si="21"/>
        <v>0</v>
      </c>
      <c r="AK85" s="135">
        <f t="shared" si="21"/>
        <v>0</v>
      </c>
      <c r="AL85" s="135">
        <f t="shared" si="21"/>
        <v>0</v>
      </c>
      <c r="AM85" s="135">
        <f t="shared" si="21"/>
        <v>0</v>
      </c>
      <c r="AN85" s="135">
        <f t="shared" si="21"/>
        <v>0</v>
      </c>
      <c r="AO85" s="135">
        <f t="shared" si="21"/>
        <v>0</v>
      </c>
      <c r="AP85" s="135">
        <f t="shared" si="20"/>
        <v>0</v>
      </c>
      <c r="AQ85" s="135">
        <f t="shared" si="20"/>
        <v>0</v>
      </c>
      <c r="AR85" s="135">
        <f t="shared" si="20"/>
        <v>0</v>
      </c>
      <c r="AS85" s="135">
        <f t="shared" si="20"/>
        <v>0</v>
      </c>
      <c r="AT85" s="135">
        <f t="shared" si="20"/>
        <v>0</v>
      </c>
      <c r="AU85" s="135">
        <f t="shared" si="20"/>
        <v>0</v>
      </c>
      <c r="AV85" s="135">
        <f t="shared" si="20"/>
        <v>0</v>
      </c>
      <c r="AW85" s="135">
        <f t="shared" si="20"/>
        <v>0</v>
      </c>
      <c r="AX85" s="135">
        <f t="shared" si="20"/>
        <v>0</v>
      </c>
      <c r="AY85" s="135">
        <f t="shared" si="20"/>
        <v>0</v>
      </c>
      <c r="AZ85" s="135">
        <f t="shared" si="20"/>
        <v>0</v>
      </c>
      <c r="BA85" s="135">
        <f t="shared" si="20"/>
        <v>0</v>
      </c>
      <c r="BB85" s="135">
        <f t="shared" si="20"/>
        <v>0</v>
      </c>
      <c r="BC85" s="135">
        <f t="shared" si="20"/>
        <v>0</v>
      </c>
      <c r="BD85" s="135">
        <f t="shared" si="20"/>
        <v>0</v>
      </c>
      <c r="BE85" s="135">
        <f t="shared" si="20"/>
        <v>0</v>
      </c>
      <c r="BF85" s="135">
        <f t="shared" si="20"/>
        <v>0</v>
      </c>
      <c r="BG85" s="135">
        <f t="shared" si="20"/>
        <v>0</v>
      </c>
    </row>
    <row r="86" spans="1:61" ht="11.4" customHeight="1" x14ac:dyDescent="0.25">
      <c r="A86" s="139"/>
      <c r="B86" s="139"/>
      <c r="C86" s="139"/>
      <c r="D86" s="139"/>
      <c r="E86" s="139"/>
      <c r="F86" s="32"/>
      <c r="G86" s="73"/>
      <c r="H86" s="158">
        <f>IF(ISERROR(VLOOKUP(I72&amp;G86,#REF!,6,FALSE)),0,VLOOKUP(I72&amp;G86,#REF!,6,FALSE))</f>
        <v>0</v>
      </c>
      <c r="J86" s="135">
        <f t="shared" si="21"/>
        <v>0</v>
      </c>
      <c r="K86" s="135">
        <f t="shared" si="21"/>
        <v>0</v>
      </c>
      <c r="L86" s="135">
        <f t="shared" si="21"/>
        <v>0</v>
      </c>
      <c r="M86" s="135">
        <f t="shared" si="21"/>
        <v>0</v>
      </c>
      <c r="N86" s="135">
        <f t="shared" si="21"/>
        <v>0</v>
      </c>
      <c r="O86" s="135">
        <f t="shared" si="21"/>
        <v>0</v>
      </c>
      <c r="P86" s="135">
        <f t="shared" si="21"/>
        <v>0</v>
      </c>
      <c r="Q86" s="135">
        <f t="shared" si="21"/>
        <v>0</v>
      </c>
      <c r="R86" s="135">
        <f t="shared" si="21"/>
        <v>0</v>
      </c>
      <c r="S86" s="135">
        <f t="shared" si="21"/>
        <v>0</v>
      </c>
      <c r="T86" s="135">
        <f t="shared" si="21"/>
        <v>0</v>
      </c>
      <c r="U86" s="135">
        <f t="shared" si="21"/>
        <v>0</v>
      </c>
      <c r="V86" s="135">
        <f t="shared" si="21"/>
        <v>0</v>
      </c>
      <c r="W86" s="135">
        <f t="shared" si="21"/>
        <v>0</v>
      </c>
      <c r="X86" s="135">
        <f t="shared" si="21"/>
        <v>0</v>
      </c>
      <c r="Y86" s="135">
        <f t="shared" si="21"/>
        <v>0</v>
      </c>
      <c r="Z86" s="135">
        <f t="shared" si="21"/>
        <v>0</v>
      </c>
      <c r="AA86" s="135">
        <f t="shared" si="21"/>
        <v>0</v>
      </c>
      <c r="AB86" s="135">
        <f t="shared" si="21"/>
        <v>0</v>
      </c>
      <c r="AC86" s="135">
        <f t="shared" si="21"/>
        <v>0</v>
      </c>
      <c r="AD86" s="135">
        <f t="shared" si="21"/>
        <v>0</v>
      </c>
      <c r="AE86" s="135">
        <f t="shared" si="21"/>
        <v>0</v>
      </c>
      <c r="AF86" s="135">
        <f t="shared" si="21"/>
        <v>0</v>
      </c>
      <c r="AG86" s="135">
        <f t="shared" si="21"/>
        <v>0</v>
      </c>
      <c r="AH86" s="135">
        <f t="shared" si="21"/>
        <v>0</v>
      </c>
      <c r="AI86" s="135">
        <f t="shared" si="21"/>
        <v>0</v>
      </c>
      <c r="AJ86" s="135">
        <f t="shared" si="21"/>
        <v>0</v>
      </c>
      <c r="AK86" s="135">
        <f t="shared" si="21"/>
        <v>0</v>
      </c>
      <c r="AL86" s="135">
        <f t="shared" si="21"/>
        <v>0</v>
      </c>
      <c r="AM86" s="135">
        <f t="shared" si="21"/>
        <v>0</v>
      </c>
      <c r="AN86" s="135">
        <f t="shared" si="21"/>
        <v>0</v>
      </c>
      <c r="AO86" s="135">
        <f t="shared" si="21"/>
        <v>0</v>
      </c>
      <c r="AP86" s="135">
        <f t="shared" si="20"/>
        <v>0</v>
      </c>
      <c r="AQ86" s="135">
        <f t="shared" si="20"/>
        <v>0</v>
      </c>
      <c r="AR86" s="135">
        <f t="shared" si="20"/>
        <v>0</v>
      </c>
      <c r="AS86" s="135">
        <f t="shared" si="20"/>
        <v>0</v>
      </c>
      <c r="AT86" s="135">
        <f t="shared" si="20"/>
        <v>0</v>
      </c>
      <c r="AU86" s="135">
        <f t="shared" si="20"/>
        <v>0</v>
      </c>
      <c r="AV86" s="135">
        <f t="shared" si="20"/>
        <v>0</v>
      </c>
      <c r="AW86" s="135">
        <f t="shared" si="20"/>
        <v>0</v>
      </c>
      <c r="AX86" s="135">
        <f t="shared" si="20"/>
        <v>0</v>
      </c>
      <c r="AY86" s="135">
        <f t="shared" si="20"/>
        <v>0</v>
      </c>
      <c r="AZ86" s="135">
        <f t="shared" si="20"/>
        <v>0</v>
      </c>
      <c r="BA86" s="135">
        <f t="shared" si="20"/>
        <v>0</v>
      </c>
      <c r="BB86" s="135">
        <f t="shared" si="20"/>
        <v>0</v>
      </c>
      <c r="BC86" s="135">
        <f t="shared" si="20"/>
        <v>0</v>
      </c>
      <c r="BD86" s="135">
        <f t="shared" si="20"/>
        <v>0</v>
      </c>
      <c r="BE86" s="135">
        <f t="shared" si="20"/>
        <v>0</v>
      </c>
      <c r="BF86" s="135">
        <f t="shared" si="20"/>
        <v>0</v>
      </c>
      <c r="BG86" s="135">
        <f t="shared" si="20"/>
        <v>0</v>
      </c>
    </row>
    <row r="87" spans="1:61" ht="11.4" customHeight="1" x14ac:dyDescent="0.25">
      <c r="A87" s="139"/>
      <c r="B87" s="139"/>
      <c r="C87" s="139"/>
      <c r="D87" s="139"/>
      <c r="E87" s="139"/>
      <c r="F87" s="32"/>
      <c r="G87" s="73"/>
      <c r="H87" s="158">
        <f>IF(ISERROR(VLOOKUP(I73&amp;G87,#REF!,6,FALSE)),0,VLOOKUP(I73&amp;G87,#REF!,6,FALSE))</f>
        <v>0</v>
      </c>
      <c r="J87" s="135">
        <f t="shared" si="21"/>
        <v>0</v>
      </c>
      <c r="K87" s="135">
        <f t="shared" si="21"/>
        <v>0</v>
      </c>
      <c r="L87" s="135">
        <f t="shared" si="21"/>
        <v>0</v>
      </c>
      <c r="M87" s="135">
        <f t="shared" si="21"/>
        <v>0</v>
      </c>
      <c r="N87" s="135">
        <f t="shared" si="21"/>
        <v>0</v>
      </c>
      <c r="O87" s="135">
        <f t="shared" si="21"/>
        <v>0</v>
      </c>
      <c r="P87" s="135">
        <f t="shared" si="21"/>
        <v>0</v>
      </c>
      <c r="Q87" s="135">
        <f t="shared" si="21"/>
        <v>0</v>
      </c>
      <c r="R87" s="135">
        <f t="shared" si="21"/>
        <v>0</v>
      </c>
      <c r="S87" s="135">
        <f t="shared" si="21"/>
        <v>0</v>
      </c>
      <c r="T87" s="135">
        <f t="shared" si="21"/>
        <v>0</v>
      </c>
      <c r="U87" s="135">
        <f t="shared" si="21"/>
        <v>0</v>
      </c>
      <c r="V87" s="135">
        <f t="shared" si="21"/>
        <v>0</v>
      </c>
      <c r="W87" s="135">
        <f t="shared" si="21"/>
        <v>0</v>
      </c>
      <c r="X87" s="135">
        <f t="shared" si="21"/>
        <v>0</v>
      </c>
      <c r="Y87" s="135">
        <f t="shared" si="21"/>
        <v>0</v>
      </c>
      <c r="Z87" s="135">
        <f t="shared" si="21"/>
        <v>0</v>
      </c>
      <c r="AA87" s="135">
        <f t="shared" si="21"/>
        <v>0</v>
      </c>
      <c r="AB87" s="135">
        <f t="shared" si="21"/>
        <v>0</v>
      </c>
      <c r="AC87" s="135">
        <f t="shared" si="21"/>
        <v>0</v>
      </c>
      <c r="AD87" s="135">
        <f t="shared" si="21"/>
        <v>0</v>
      </c>
      <c r="AE87" s="135">
        <f t="shared" si="21"/>
        <v>0</v>
      </c>
      <c r="AF87" s="135">
        <f t="shared" si="21"/>
        <v>0</v>
      </c>
      <c r="AG87" s="135">
        <f t="shared" si="21"/>
        <v>0</v>
      </c>
      <c r="AH87" s="135">
        <f t="shared" si="21"/>
        <v>0</v>
      </c>
      <c r="AI87" s="135">
        <f t="shared" si="21"/>
        <v>0</v>
      </c>
      <c r="AJ87" s="135">
        <f t="shared" si="21"/>
        <v>0</v>
      </c>
      <c r="AK87" s="135">
        <f t="shared" si="21"/>
        <v>0</v>
      </c>
      <c r="AL87" s="135">
        <f t="shared" si="21"/>
        <v>0</v>
      </c>
      <c r="AM87" s="135">
        <f t="shared" si="21"/>
        <v>0</v>
      </c>
      <c r="AN87" s="135">
        <f t="shared" si="21"/>
        <v>0</v>
      </c>
      <c r="AO87" s="135">
        <f t="shared" si="21"/>
        <v>0</v>
      </c>
      <c r="AP87" s="135">
        <f t="shared" si="20"/>
        <v>0</v>
      </c>
      <c r="AQ87" s="135">
        <f t="shared" si="20"/>
        <v>0</v>
      </c>
      <c r="AR87" s="135">
        <f t="shared" si="20"/>
        <v>0</v>
      </c>
      <c r="AS87" s="135">
        <f t="shared" si="20"/>
        <v>0</v>
      </c>
      <c r="AT87" s="135">
        <f t="shared" si="20"/>
        <v>0</v>
      </c>
      <c r="AU87" s="135">
        <f t="shared" si="20"/>
        <v>0</v>
      </c>
      <c r="AV87" s="135">
        <f t="shared" si="20"/>
        <v>0</v>
      </c>
      <c r="AW87" s="135">
        <f t="shared" si="20"/>
        <v>0</v>
      </c>
      <c r="AX87" s="135">
        <f t="shared" si="20"/>
        <v>0</v>
      </c>
      <c r="AY87" s="135">
        <f t="shared" si="20"/>
        <v>0</v>
      </c>
      <c r="AZ87" s="135">
        <f t="shared" si="20"/>
        <v>0</v>
      </c>
      <c r="BA87" s="135">
        <f t="shared" si="20"/>
        <v>0</v>
      </c>
      <c r="BB87" s="135">
        <f t="shared" si="20"/>
        <v>0</v>
      </c>
      <c r="BC87" s="135">
        <f t="shared" si="20"/>
        <v>0</v>
      </c>
      <c r="BD87" s="135">
        <f t="shared" si="20"/>
        <v>0</v>
      </c>
      <c r="BE87" s="135">
        <f t="shared" si="20"/>
        <v>0</v>
      </c>
      <c r="BF87" s="135">
        <f t="shared" si="20"/>
        <v>0</v>
      </c>
      <c r="BG87" s="135">
        <f t="shared" si="20"/>
        <v>0</v>
      </c>
    </row>
    <row r="88" spans="1:61" ht="11.4" customHeight="1" x14ac:dyDescent="0.25">
      <c r="A88" s="139"/>
      <c r="B88" s="139"/>
      <c r="C88" s="139"/>
      <c r="D88" s="139"/>
      <c r="E88" s="139"/>
      <c r="F88" s="32"/>
      <c r="G88" s="73"/>
      <c r="H88" s="158">
        <f>IF(ISERROR(VLOOKUP(I74&amp;G88,#REF!,6,FALSE)),0,VLOOKUP(I74&amp;G88,#REF!,6,FALSE))</f>
        <v>0</v>
      </c>
      <c r="J88" s="135">
        <f t="shared" si="21"/>
        <v>0</v>
      </c>
      <c r="K88" s="135">
        <f t="shared" si="21"/>
        <v>0</v>
      </c>
      <c r="L88" s="135">
        <f t="shared" si="21"/>
        <v>0</v>
      </c>
      <c r="M88" s="135">
        <f t="shared" si="21"/>
        <v>0</v>
      </c>
      <c r="N88" s="135">
        <f t="shared" si="21"/>
        <v>0</v>
      </c>
      <c r="O88" s="135">
        <f t="shared" si="21"/>
        <v>0</v>
      </c>
      <c r="P88" s="135">
        <f t="shared" si="21"/>
        <v>0</v>
      </c>
      <c r="Q88" s="135">
        <f t="shared" si="21"/>
        <v>0</v>
      </c>
      <c r="R88" s="135">
        <f t="shared" si="21"/>
        <v>0</v>
      </c>
      <c r="S88" s="135">
        <f t="shared" si="21"/>
        <v>0</v>
      </c>
      <c r="T88" s="135">
        <f t="shared" si="21"/>
        <v>0</v>
      </c>
      <c r="U88" s="135">
        <f t="shared" si="21"/>
        <v>0</v>
      </c>
      <c r="V88" s="135">
        <f t="shared" si="21"/>
        <v>0</v>
      </c>
      <c r="W88" s="135">
        <f t="shared" si="21"/>
        <v>0</v>
      </c>
      <c r="X88" s="135">
        <f t="shared" si="21"/>
        <v>0</v>
      </c>
      <c r="Y88" s="135">
        <f t="shared" si="21"/>
        <v>0</v>
      </c>
      <c r="Z88" s="135">
        <f t="shared" si="21"/>
        <v>0</v>
      </c>
      <c r="AA88" s="135">
        <f t="shared" si="21"/>
        <v>0</v>
      </c>
      <c r="AB88" s="135">
        <f t="shared" si="21"/>
        <v>0</v>
      </c>
      <c r="AC88" s="135">
        <f t="shared" si="21"/>
        <v>0</v>
      </c>
      <c r="AD88" s="135">
        <f t="shared" si="21"/>
        <v>0</v>
      </c>
      <c r="AE88" s="135">
        <f t="shared" si="21"/>
        <v>0</v>
      </c>
      <c r="AF88" s="135">
        <f t="shared" si="21"/>
        <v>0</v>
      </c>
      <c r="AG88" s="135">
        <f t="shared" si="21"/>
        <v>0</v>
      </c>
      <c r="AH88" s="135">
        <f t="shared" si="21"/>
        <v>0</v>
      </c>
      <c r="AI88" s="135">
        <f t="shared" si="21"/>
        <v>0</v>
      </c>
      <c r="AJ88" s="135">
        <f t="shared" si="21"/>
        <v>0</v>
      </c>
      <c r="AK88" s="135">
        <f t="shared" si="21"/>
        <v>0</v>
      </c>
      <c r="AL88" s="135">
        <f t="shared" si="21"/>
        <v>0</v>
      </c>
      <c r="AM88" s="135">
        <f t="shared" si="21"/>
        <v>0</v>
      </c>
      <c r="AN88" s="135">
        <f t="shared" si="21"/>
        <v>0</v>
      </c>
      <c r="AO88" s="135">
        <f t="shared" si="21"/>
        <v>0</v>
      </c>
      <c r="AP88" s="135">
        <f t="shared" si="20"/>
        <v>0</v>
      </c>
      <c r="AQ88" s="135">
        <f t="shared" si="20"/>
        <v>0</v>
      </c>
      <c r="AR88" s="135">
        <f t="shared" si="20"/>
        <v>0</v>
      </c>
      <c r="AS88" s="135">
        <f t="shared" si="20"/>
        <v>0</v>
      </c>
      <c r="AT88" s="135">
        <f t="shared" si="20"/>
        <v>0</v>
      </c>
      <c r="AU88" s="135">
        <f t="shared" si="20"/>
        <v>0</v>
      </c>
      <c r="AV88" s="135">
        <f t="shared" si="20"/>
        <v>0</v>
      </c>
      <c r="AW88" s="135">
        <f t="shared" si="20"/>
        <v>0</v>
      </c>
      <c r="AX88" s="135">
        <f t="shared" si="20"/>
        <v>0</v>
      </c>
      <c r="AY88" s="135">
        <f t="shared" si="20"/>
        <v>0</v>
      </c>
      <c r="AZ88" s="135">
        <f t="shared" si="20"/>
        <v>0</v>
      </c>
      <c r="BA88" s="135">
        <f t="shared" si="20"/>
        <v>0</v>
      </c>
      <c r="BB88" s="135">
        <f t="shared" si="20"/>
        <v>0</v>
      </c>
      <c r="BC88" s="135">
        <f t="shared" si="20"/>
        <v>0</v>
      </c>
      <c r="BD88" s="135">
        <f t="shared" si="20"/>
        <v>0</v>
      </c>
      <c r="BE88" s="135">
        <f t="shared" si="20"/>
        <v>0</v>
      </c>
      <c r="BF88" s="135">
        <f t="shared" si="20"/>
        <v>0</v>
      </c>
      <c r="BG88" s="135">
        <f t="shared" si="20"/>
        <v>0</v>
      </c>
    </row>
    <row r="89" spans="1:61" s="22" customFormat="1" ht="11.4" customHeight="1" x14ac:dyDescent="0.25">
      <c r="A89" s="139"/>
      <c r="B89" s="139"/>
      <c r="C89" s="139"/>
      <c r="D89" s="139"/>
      <c r="E89" s="139"/>
      <c r="F89" s="148" t="s">
        <v>97</v>
      </c>
      <c r="G89" s="25"/>
      <c r="H89" s="25"/>
      <c r="I89" s="25"/>
      <c r="J89" s="50">
        <f t="shared" ref="J89:P89" si="22">SUM(J79:J88)</f>
        <v>0</v>
      </c>
      <c r="K89" s="50">
        <f t="shared" si="22"/>
        <v>0</v>
      </c>
      <c r="L89" s="50">
        <f t="shared" si="22"/>
        <v>0</v>
      </c>
      <c r="M89" s="50">
        <f t="shared" si="22"/>
        <v>0</v>
      </c>
      <c r="N89" s="50">
        <f t="shared" si="22"/>
        <v>0</v>
      </c>
      <c r="O89" s="50">
        <f t="shared" si="22"/>
        <v>0</v>
      </c>
      <c r="P89" s="50">
        <f t="shared" si="22"/>
        <v>0</v>
      </c>
      <c r="Q89" s="50">
        <f t="shared" ref="Q89:BG89" si="23">SUM(Q79:Q88)</f>
        <v>0</v>
      </c>
      <c r="R89" s="50">
        <f t="shared" si="23"/>
        <v>0</v>
      </c>
      <c r="S89" s="50">
        <f t="shared" si="23"/>
        <v>0</v>
      </c>
      <c r="T89" s="50">
        <f t="shared" si="23"/>
        <v>0</v>
      </c>
      <c r="U89" s="50">
        <f t="shared" si="23"/>
        <v>0</v>
      </c>
      <c r="V89" s="50">
        <f t="shared" si="23"/>
        <v>0</v>
      </c>
      <c r="W89" s="50">
        <f t="shared" si="23"/>
        <v>0</v>
      </c>
      <c r="X89" s="50">
        <f t="shared" si="23"/>
        <v>0</v>
      </c>
      <c r="Y89" s="50">
        <f t="shared" si="23"/>
        <v>0</v>
      </c>
      <c r="Z89" s="50">
        <f t="shared" si="23"/>
        <v>0</v>
      </c>
      <c r="AA89" s="50">
        <f t="shared" si="23"/>
        <v>0</v>
      </c>
      <c r="AB89" s="50">
        <f t="shared" si="23"/>
        <v>0</v>
      </c>
      <c r="AC89" s="50">
        <f t="shared" si="23"/>
        <v>0</v>
      </c>
      <c r="AD89" s="50">
        <f t="shared" si="23"/>
        <v>0</v>
      </c>
      <c r="AE89" s="50">
        <f t="shared" si="23"/>
        <v>0</v>
      </c>
      <c r="AF89" s="50">
        <f t="shared" si="23"/>
        <v>0</v>
      </c>
      <c r="AG89" s="50">
        <f t="shared" si="23"/>
        <v>0</v>
      </c>
      <c r="AH89" s="50">
        <f t="shared" si="23"/>
        <v>0</v>
      </c>
      <c r="AI89" s="50">
        <f t="shared" si="23"/>
        <v>0</v>
      </c>
      <c r="AJ89" s="50">
        <f t="shared" si="23"/>
        <v>0</v>
      </c>
      <c r="AK89" s="50">
        <f t="shared" si="23"/>
        <v>0</v>
      </c>
      <c r="AL89" s="50">
        <f t="shared" si="23"/>
        <v>0</v>
      </c>
      <c r="AM89" s="50">
        <f t="shared" si="23"/>
        <v>0</v>
      </c>
      <c r="AN89" s="50">
        <f t="shared" si="23"/>
        <v>0</v>
      </c>
      <c r="AO89" s="50">
        <f t="shared" si="23"/>
        <v>0</v>
      </c>
      <c r="AP89" s="50">
        <f t="shared" si="23"/>
        <v>0</v>
      </c>
      <c r="AQ89" s="50">
        <f t="shared" si="23"/>
        <v>0</v>
      </c>
      <c r="AR89" s="50">
        <f t="shared" si="23"/>
        <v>0</v>
      </c>
      <c r="AS89" s="50">
        <f t="shared" si="23"/>
        <v>0</v>
      </c>
      <c r="AT89" s="50">
        <f t="shared" si="23"/>
        <v>0</v>
      </c>
      <c r="AU89" s="50">
        <f t="shared" si="23"/>
        <v>0</v>
      </c>
      <c r="AV89" s="50">
        <f t="shared" si="23"/>
        <v>0</v>
      </c>
      <c r="AW89" s="50">
        <f t="shared" si="23"/>
        <v>0</v>
      </c>
      <c r="AX89" s="50">
        <f t="shared" si="23"/>
        <v>0</v>
      </c>
      <c r="AY89" s="50">
        <f t="shared" si="23"/>
        <v>0</v>
      </c>
      <c r="AZ89" s="50">
        <f t="shared" si="23"/>
        <v>0</v>
      </c>
      <c r="BA89" s="50">
        <f t="shared" si="23"/>
        <v>0</v>
      </c>
      <c r="BB89" s="50">
        <f t="shared" si="23"/>
        <v>0</v>
      </c>
      <c r="BC89" s="50">
        <f t="shared" si="23"/>
        <v>0</v>
      </c>
      <c r="BD89" s="50">
        <f t="shared" si="23"/>
        <v>0</v>
      </c>
      <c r="BE89" s="50">
        <f t="shared" si="23"/>
        <v>0</v>
      </c>
      <c r="BF89" s="50">
        <f t="shared" si="23"/>
        <v>0</v>
      </c>
      <c r="BG89" s="50">
        <f t="shared" si="23"/>
        <v>0</v>
      </c>
      <c r="BI89" s="128"/>
    </row>
    <row r="90" spans="1:61" s="22" customFormat="1" ht="11.4" customHeight="1" x14ac:dyDescent="0.25"/>
    <row r="91" spans="1:61" s="129" customFormat="1" ht="11.4" customHeight="1" x14ac:dyDescent="0.25">
      <c r="B91" s="147" t="s">
        <v>98</v>
      </c>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row>
    <row r="92" spans="1:61" ht="11.4" customHeight="1" x14ac:dyDescent="0.25">
      <c r="B92" s="25" t="s">
        <v>88</v>
      </c>
    </row>
    <row r="93" spans="1:61" s="25" customFormat="1" ht="11.4" customHeight="1" x14ac:dyDescent="0.25">
      <c r="C93" s="11"/>
      <c r="D93" s="153"/>
      <c r="F93" s="148" t="s">
        <v>89</v>
      </c>
      <c r="G93" s="202" t="s">
        <v>90</v>
      </c>
      <c r="H93" s="202"/>
      <c r="I93" s="148" t="s">
        <v>99</v>
      </c>
    </row>
    <row r="94" spans="1:61" s="25" customFormat="1" ht="11.4" customHeight="1" x14ac:dyDescent="0.25">
      <c r="B94" s="22"/>
      <c r="C94" s="22"/>
      <c r="F94" s="31" t="s">
        <v>104</v>
      </c>
      <c r="G94" s="199" t="s">
        <v>107</v>
      </c>
      <c r="H94" s="199"/>
      <c r="I94" s="149"/>
      <c r="J94" s="110">
        <v>8.620295381034536</v>
      </c>
      <c r="K94" s="110">
        <v>10.084403533321545</v>
      </c>
      <c r="L94" s="110">
        <v>12.286339514115268</v>
      </c>
      <c r="M94" s="110">
        <v>15.244584497398593</v>
      </c>
      <c r="N94" s="110">
        <v>19.248398536403624</v>
      </c>
      <c r="O94" s="110">
        <v>24.731723332097793</v>
      </c>
      <c r="P94" s="110">
        <v>31.225331100214909</v>
      </c>
      <c r="Q94" s="110">
        <v>39.338108485408725</v>
      </c>
      <c r="R94" s="110">
        <v>49.523246277048507</v>
      </c>
      <c r="S94" s="110">
        <v>61.323241539203352</v>
      </c>
      <c r="T94" s="110">
        <v>75.381680603612125</v>
      </c>
      <c r="U94" s="109">
        <v>75.381680603612125</v>
      </c>
      <c r="V94" s="109">
        <v>75.381680603612125</v>
      </c>
      <c r="W94" s="109">
        <v>75.381680603612125</v>
      </c>
      <c r="X94" s="109">
        <v>75.381680603612125</v>
      </c>
      <c r="Y94" s="109">
        <v>75.381680603612125</v>
      </c>
      <c r="Z94" s="109">
        <v>75.381680603612125</v>
      </c>
      <c r="AA94" s="109">
        <v>75.381680603612125</v>
      </c>
      <c r="AB94" s="109">
        <v>75.381680603612125</v>
      </c>
      <c r="AC94" s="109">
        <v>75.381680603612125</v>
      </c>
      <c r="AD94" s="109">
        <v>75.381680603612125</v>
      </c>
      <c r="AE94" s="109"/>
      <c r="AF94" s="109"/>
      <c r="AG94" s="110"/>
      <c r="AH94" s="110"/>
      <c r="AI94" s="110"/>
      <c r="AJ94" s="110"/>
      <c r="AK94" s="110"/>
      <c r="AL94" s="110"/>
      <c r="AM94" s="110"/>
      <c r="AN94" s="110"/>
      <c r="AO94" s="110"/>
      <c r="AP94" s="110"/>
      <c r="AQ94" s="110"/>
      <c r="AR94" s="110"/>
      <c r="AS94" s="110"/>
      <c r="AT94" s="110"/>
      <c r="AU94" s="110"/>
      <c r="AV94" s="110"/>
      <c r="AW94" s="110"/>
      <c r="AX94" s="110"/>
      <c r="AY94" s="110"/>
      <c r="AZ94" s="110"/>
      <c r="BA94" s="110"/>
      <c r="BB94" s="110"/>
      <c r="BC94" s="110"/>
      <c r="BD94" s="110"/>
      <c r="BE94" s="110"/>
      <c r="BF94" s="110"/>
      <c r="BG94" s="110"/>
    </row>
    <row r="95" spans="1:61" s="25" customFormat="1" ht="11.4" customHeight="1" x14ac:dyDescent="0.25">
      <c r="B95" s="22"/>
      <c r="C95" s="22"/>
      <c r="F95" s="31" t="s">
        <v>106</v>
      </c>
      <c r="G95" s="199" t="str">
        <f>G94</f>
        <v>Expected Unserved Energy at Risk</v>
      </c>
      <c r="H95" s="199"/>
      <c r="I95" s="149"/>
      <c r="J95" s="110">
        <v>10.752884540038966</v>
      </c>
      <c r="K95" s="110">
        <v>12.697083918682763</v>
      </c>
      <c r="L95" s="110">
        <v>15.928859885203657</v>
      </c>
      <c r="M95" s="110">
        <v>21.064785544874749</v>
      </c>
      <c r="N95" s="110">
        <v>29.041783124811111</v>
      </c>
      <c r="O95" s="110">
        <v>41.787981092448163</v>
      </c>
      <c r="P95" s="110">
        <v>58.515963631670665</v>
      </c>
      <c r="Q95" s="110">
        <v>82.842433142830885</v>
      </c>
      <c r="R95" s="110">
        <v>118.48212379342205</v>
      </c>
      <c r="S95" s="110">
        <v>169.65483687275724</v>
      </c>
      <c r="T95" s="110">
        <v>247.91111165018609</v>
      </c>
      <c r="U95" s="110">
        <v>247.91111165018609</v>
      </c>
      <c r="V95" s="110">
        <v>247.91111165018609</v>
      </c>
      <c r="W95" s="110">
        <v>247.91111165018609</v>
      </c>
      <c r="X95" s="110">
        <v>247.91111165018609</v>
      </c>
      <c r="Y95" s="110">
        <v>247.91111165018609</v>
      </c>
      <c r="Z95" s="110">
        <v>247.91111165018609</v>
      </c>
      <c r="AA95" s="110">
        <v>247.91111165018609</v>
      </c>
      <c r="AB95" s="110">
        <v>247.91111165018609</v>
      </c>
      <c r="AC95" s="110">
        <v>247.91111165018609</v>
      </c>
      <c r="AD95" s="110">
        <v>247.91111165018609</v>
      </c>
      <c r="AE95" s="110"/>
      <c r="AF95" s="110"/>
      <c r="AG95" s="110"/>
      <c r="AH95" s="110"/>
      <c r="AI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110"/>
      <c r="BG95" s="110"/>
    </row>
    <row r="96" spans="1:61" s="25" customFormat="1" ht="11.4" customHeight="1" x14ac:dyDescent="0.25">
      <c r="B96" s="22"/>
      <c r="C96" s="11"/>
      <c r="F96" s="31"/>
      <c r="G96" s="199"/>
      <c r="H96" s="199"/>
      <c r="I96" s="149"/>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10"/>
      <c r="BF96" s="110"/>
      <c r="BG96" s="110"/>
    </row>
    <row r="97" spans="2:61" s="25" customFormat="1" ht="11.4" customHeight="1" x14ac:dyDescent="0.25">
      <c r="B97" s="22"/>
      <c r="C97" s="11"/>
      <c r="F97" s="31"/>
      <c r="G97" s="199"/>
      <c r="H97" s="199"/>
      <c r="I97" s="149"/>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c r="BF97" s="110"/>
      <c r="BG97" s="110"/>
    </row>
    <row r="98" spans="2:61" s="25" customFormat="1" ht="11.4" customHeight="1" x14ac:dyDescent="0.25">
      <c r="B98" s="22"/>
      <c r="C98" s="11"/>
      <c r="F98" s="31"/>
      <c r="G98" s="199"/>
      <c r="H98" s="199"/>
      <c r="I98" s="149"/>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0"/>
    </row>
    <row r="99" spans="2:61" s="25" customFormat="1" ht="11.4" customHeight="1" x14ac:dyDescent="0.25">
      <c r="B99" s="22"/>
      <c r="C99" s="11"/>
      <c r="F99" s="31"/>
      <c r="G99" s="199"/>
      <c r="H99" s="199"/>
      <c r="I99" s="149"/>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c r="BF99" s="110"/>
      <c r="BG99" s="110"/>
    </row>
    <row r="100" spans="2:61" s="25" customFormat="1" ht="11.4" customHeight="1" x14ac:dyDescent="0.25">
      <c r="B100" s="22"/>
      <c r="C100" s="11"/>
      <c r="F100" s="31"/>
      <c r="G100" s="199"/>
      <c r="H100" s="199"/>
      <c r="I100" s="149"/>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row>
    <row r="101" spans="2:61" s="25" customFormat="1" ht="11.4" customHeight="1" x14ac:dyDescent="0.25">
      <c r="B101" s="22"/>
      <c r="C101" s="11"/>
      <c r="F101" s="31"/>
      <c r="G101" s="199"/>
      <c r="H101" s="199"/>
      <c r="I101" s="149"/>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row>
    <row r="102" spans="2:61" s="25" customFormat="1" ht="11.4" customHeight="1" x14ac:dyDescent="0.25">
      <c r="B102" s="22"/>
      <c r="C102" s="11"/>
      <c r="F102" s="31"/>
      <c r="G102" s="199"/>
      <c r="H102" s="199"/>
      <c r="I102" s="149"/>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row>
    <row r="103" spans="2:61" s="25" customFormat="1" ht="11.4" customHeight="1" x14ac:dyDescent="0.25">
      <c r="B103" s="22"/>
      <c r="C103" s="11"/>
      <c r="F103" s="31"/>
      <c r="G103" s="199"/>
      <c r="H103" s="199"/>
      <c r="I103" s="149"/>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row>
    <row r="104" spans="2:61" s="25" customFormat="1" ht="11.4" customHeight="1" x14ac:dyDescent="0.25">
      <c r="B104" s="22"/>
      <c r="C104" s="22"/>
      <c r="F104" s="31"/>
      <c r="G104" s="199"/>
      <c r="H104" s="199"/>
      <c r="I104" s="149"/>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row>
    <row r="105" spans="2:61" s="25" customFormat="1" ht="11.4" customHeight="1" x14ac:dyDescent="0.25">
      <c r="B105" s="22"/>
      <c r="C105" s="22"/>
      <c r="F105" s="31"/>
      <c r="G105" s="199"/>
      <c r="H105" s="199"/>
      <c r="I105" s="149"/>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0"/>
      <c r="AZ105" s="110"/>
      <c r="BA105" s="110"/>
      <c r="BB105" s="110"/>
      <c r="BC105" s="110"/>
      <c r="BD105" s="110"/>
      <c r="BE105" s="110"/>
      <c r="BF105" s="110"/>
      <c r="BG105" s="110"/>
    </row>
    <row r="106" spans="2:61" s="25" customFormat="1" ht="11.4" customHeight="1" x14ac:dyDescent="0.25">
      <c r="C106" s="139"/>
      <c r="F106" s="148" t="s">
        <v>83</v>
      </c>
      <c r="G106" s="112"/>
      <c r="H106" s="112"/>
      <c r="I106" s="112"/>
      <c r="J106" s="163">
        <f>SUM(J94:J105)</f>
        <v>19.373179921073501</v>
      </c>
      <c r="K106" s="163">
        <f t="shared" ref="K106:BG106" si="24">SUM(K94:K105)</f>
        <v>22.781487452004306</v>
      </c>
      <c r="L106" s="163">
        <f t="shared" si="24"/>
        <v>28.215199399318927</v>
      </c>
      <c r="M106" s="163">
        <f t="shared" si="24"/>
        <v>36.309370042273343</v>
      </c>
      <c r="N106" s="163">
        <f t="shared" si="24"/>
        <v>48.290181661214731</v>
      </c>
      <c r="O106" s="163">
        <f t="shared" si="24"/>
        <v>66.519704424545949</v>
      </c>
      <c r="P106" s="163">
        <f t="shared" si="24"/>
        <v>89.741294731885574</v>
      </c>
      <c r="Q106" s="163">
        <f t="shared" si="24"/>
        <v>122.18054162823961</v>
      </c>
      <c r="R106" s="163">
        <f t="shared" si="24"/>
        <v>168.00537007047055</v>
      </c>
      <c r="S106" s="163">
        <f t="shared" si="24"/>
        <v>230.97807841196061</v>
      </c>
      <c r="T106" s="163">
        <f t="shared" si="24"/>
        <v>323.29279225379821</v>
      </c>
      <c r="U106" s="163">
        <f t="shared" si="24"/>
        <v>323.29279225379821</v>
      </c>
      <c r="V106" s="163">
        <f t="shared" si="24"/>
        <v>323.29279225379821</v>
      </c>
      <c r="W106" s="163">
        <f t="shared" si="24"/>
        <v>323.29279225379821</v>
      </c>
      <c r="X106" s="163">
        <f t="shared" si="24"/>
        <v>323.29279225379821</v>
      </c>
      <c r="Y106" s="163">
        <f t="shared" si="24"/>
        <v>323.29279225379821</v>
      </c>
      <c r="Z106" s="163">
        <f t="shared" si="24"/>
        <v>323.29279225379821</v>
      </c>
      <c r="AA106" s="163">
        <f t="shared" si="24"/>
        <v>323.29279225379821</v>
      </c>
      <c r="AB106" s="163">
        <f t="shared" si="24"/>
        <v>323.29279225379821</v>
      </c>
      <c r="AC106" s="163">
        <f t="shared" si="24"/>
        <v>323.29279225379821</v>
      </c>
      <c r="AD106" s="163">
        <f t="shared" si="24"/>
        <v>323.29279225379821</v>
      </c>
      <c r="AE106" s="163">
        <f t="shared" si="24"/>
        <v>0</v>
      </c>
      <c r="AF106" s="163">
        <f t="shared" si="24"/>
        <v>0</v>
      </c>
      <c r="AG106" s="163">
        <f t="shared" si="24"/>
        <v>0</v>
      </c>
      <c r="AH106" s="163">
        <f t="shared" si="24"/>
        <v>0</v>
      </c>
      <c r="AI106" s="163">
        <f t="shared" si="24"/>
        <v>0</v>
      </c>
      <c r="AJ106" s="163">
        <f t="shared" si="24"/>
        <v>0</v>
      </c>
      <c r="AK106" s="163">
        <f t="shared" si="24"/>
        <v>0</v>
      </c>
      <c r="AL106" s="163">
        <f t="shared" si="24"/>
        <v>0</v>
      </c>
      <c r="AM106" s="163">
        <f t="shared" si="24"/>
        <v>0</v>
      </c>
      <c r="AN106" s="163">
        <f t="shared" si="24"/>
        <v>0</v>
      </c>
      <c r="AO106" s="163">
        <f t="shared" si="24"/>
        <v>0</v>
      </c>
      <c r="AP106" s="163">
        <f t="shared" si="24"/>
        <v>0</v>
      </c>
      <c r="AQ106" s="163">
        <f t="shared" si="24"/>
        <v>0</v>
      </c>
      <c r="AR106" s="163">
        <f t="shared" si="24"/>
        <v>0</v>
      </c>
      <c r="AS106" s="163">
        <f t="shared" si="24"/>
        <v>0</v>
      </c>
      <c r="AT106" s="163">
        <f t="shared" si="24"/>
        <v>0</v>
      </c>
      <c r="AU106" s="163">
        <f t="shared" si="24"/>
        <v>0</v>
      </c>
      <c r="AV106" s="163">
        <f t="shared" si="24"/>
        <v>0</v>
      </c>
      <c r="AW106" s="163">
        <f t="shared" si="24"/>
        <v>0</v>
      </c>
      <c r="AX106" s="163">
        <f t="shared" si="24"/>
        <v>0</v>
      </c>
      <c r="AY106" s="163">
        <f t="shared" si="24"/>
        <v>0</v>
      </c>
      <c r="AZ106" s="163">
        <f t="shared" si="24"/>
        <v>0</v>
      </c>
      <c r="BA106" s="163">
        <f t="shared" si="24"/>
        <v>0</v>
      </c>
      <c r="BB106" s="163">
        <f t="shared" si="24"/>
        <v>0</v>
      </c>
      <c r="BC106" s="163">
        <f t="shared" si="24"/>
        <v>0</v>
      </c>
      <c r="BD106" s="163">
        <f t="shared" si="24"/>
        <v>0</v>
      </c>
      <c r="BE106" s="163">
        <f t="shared" si="24"/>
        <v>0</v>
      </c>
      <c r="BF106" s="163">
        <f t="shared" si="24"/>
        <v>0</v>
      </c>
      <c r="BG106" s="163">
        <f t="shared" si="24"/>
        <v>0</v>
      </c>
      <c r="BI106" s="50"/>
    </row>
    <row r="107" spans="2:61" ht="11.4" customHeight="1" x14ac:dyDescent="0.25">
      <c r="C107" s="22"/>
      <c r="D107" s="22"/>
      <c r="E107" s="22"/>
      <c r="F107" s="22"/>
      <c r="G107" s="22"/>
      <c r="H107" s="22"/>
      <c r="I107" s="22"/>
      <c r="J107" s="22"/>
    </row>
    <row r="108" spans="2:61" ht="11.4" customHeight="1" x14ac:dyDescent="0.25">
      <c r="B108" s="25" t="s">
        <v>93</v>
      </c>
      <c r="C108" s="22"/>
      <c r="D108" s="22"/>
      <c r="E108" s="22"/>
      <c r="F108" s="22"/>
      <c r="G108" s="22"/>
      <c r="H108" s="22"/>
      <c r="I108" s="22"/>
      <c r="J108" s="22"/>
    </row>
    <row r="109" spans="2:61" s="25" customFormat="1" ht="23.15" customHeight="1" x14ac:dyDescent="0.25">
      <c r="D109" s="153"/>
      <c r="F109" s="148" t="s">
        <v>89</v>
      </c>
      <c r="G109" s="155" t="s">
        <v>99</v>
      </c>
      <c r="H109" s="156" t="s">
        <v>95</v>
      </c>
    </row>
    <row r="110" spans="2:61" s="25" customFormat="1" ht="11.4" customHeight="1" x14ac:dyDescent="0.25">
      <c r="F110" s="32" t="str">
        <f t="shared" ref="F110:F111" si="25">F94</f>
        <v>SWER</v>
      </c>
      <c r="G110" s="73">
        <v>45473</v>
      </c>
      <c r="H110" s="158">
        <v>1</v>
      </c>
      <c r="J110" s="135">
        <f t="shared" ref="J110:BG115" si="26">J94*$H110</f>
        <v>8.620295381034536</v>
      </c>
      <c r="K110" s="135">
        <f t="shared" si="26"/>
        <v>10.084403533321545</v>
      </c>
      <c r="L110" s="135">
        <f t="shared" si="26"/>
        <v>12.286339514115268</v>
      </c>
      <c r="M110" s="135">
        <f t="shared" si="26"/>
        <v>15.244584497398593</v>
      </c>
      <c r="N110" s="135">
        <f t="shared" si="26"/>
        <v>19.248398536403624</v>
      </c>
      <c r="O110" s="135">
        <f t="shared" si="26"/>
        <v>24.731723332097793</v>
      </c>
      <c r="P110" s="135">
        <f t="shared" si="26"/>
        <v>31.225331100214909</v>
      </c>
      <c r="Q110" s="135">
        <f t="shared" si="26"/>
        <v>39.338108485408725</v>
      </c>
      <c r="R110" s="135">
        <f t="shared" si="26"/>
        <v>49.523246277048507</v>
      </c>
      <c r="S110" s="135">
        <f t="shared" si="26"/>
        <v>61.323241539203352</v>
      </c>
      <c r="T110" s="135">
        <f t="shared" si="26"/>
        <v>75.381680603612125</v>
      </c>
      <c r="U110" s="135">
        <f t="shared" si="26"/>
        <v>75.381680603612125</v>
      </c>
      <c r="V110" s="135">
        <f t="shared" si="26"/>
        <v>75.381680603612125</v>
      </c>
      <c r="W110" s="135">
        <f t="shared" si="26"/>
        <v>75.381680603612125</v>
      </c>
      <c r="X110" s="135">
        <f t="shared" si="26"/>
        <v>75.381680603612125</v>
      </c>
      <c r="Y110" s="135">
        <f t="shared" si="26"/>
        <v>75.381680603612125</v>
      </c>
      <c r="Z110" s="135">
        <f t="shared" si="26"/>
        <v>75.381680603612125</v>
      </c>
      <c r="AA110" s="135">
        <f t="shared" si="26"/>
        <v>75.381680603612125</v>
      </c>
      <c r="AB110" s="135">
        <f t="shared" si="26"/>
        <v>75.381680603612125</v>
      </c>
      <c r="AC110" s="135">
        <f t="shared" si="26"/>
        <v>75.381680603612125</v>
      </c>
      <c r="AD110" s="135">
        <f t="shared" si="26"/>
        <v>75.381680603612125</v>
      </c>
      <c r="AE110" s="135">
        <f t="shared" si="26"/>
        <v>0</v>
      </c>
      <c r="AF110" s="135">
        <f t="shared" si="26"/>
        <v>0</v>
      </c>
      <c r="AG110" s="135">
        <f t="shared" si="26"/>
        <v>0</v>
      </c>
      <c r="AH110" s="135">
        <f t="shared" si="26"/>
        <v>0</v>
      </c>
      <c r="AI110" s="135">
        <f t="shared" si="26"/>
        <v>0</v>
      </c>
      <c r="AJ110" s="135">
        <f t="shared" si="26"/>
        <v>0</v>
      </c>
      <c r="AK110" s="135">
        <f t="shared" si="26"/>
        <v>0</v>
      </c>
      <c r="AL110" s="135">
        <f t="shared" si="26"/>
        <v>0</v>
      </c>
      <c r="AM110" s="135">
        <f t="shared" si="26"/>
        <v>0</v>
      </c>
      <c r="AN110" s="135">
        <f t="shared" si="26"/>
        <v>0</v>
      </c>
      <c r="AO110" s="135">
        <f t="shared" si="26"/>
        <v>0</v>
      </c>
      <c r="AP110" s="135">
        <f t="shared" si="26"/>
        <v>0</v>
      </c>
      <c r="AQ110" s="135">
        <f t="shared" si="26"/>
        <v>0</v>
      </c>
      <c r="AR110" s="135">
        <f t="shared" si="26"/>
        <v>0</v>
      </c>
      <c r="AS110" s="135">
        <f t="shared" si="26"/>
        <v>0</v>
      </c>
      <c r="AT110" s="135">
        <f t="shared" si="26"/>
        <v>0</v>
      </c>
      <c r="AU110" s="135">
        <f t="shared" si="26"/>
        <v>0</v>
      </c>
      <c r="AV110" s="135">
        <f t="shared" si="26"/>
        <v>0</v>
      </c>
      <c r="AW110" s="135">
        <f t="shared" si="26"/>
        <v>0</v>
      </c>
      <c r="AX110" s="135">
        <f t="shared" si="26"/>
        <v>0</v>
      </c>
      <c r="AY110" s="135">
        <f t="shared" si="26"/>
        <v>0</v>
      </c>
      <c r="AZ110" s="135">
        <f t="shared" si="26"/>
        <v>0</v>
      </c>
      <c r="BA110" s="135">
        <f t="shared" si="26"/>
        <v>0</v>
      </c>
      <c r="BB110" s="135">
        <f t="shared" si="26"/>
        <v>0</v>
      </c>
      <c r="BC110" s="135">
        <f t="shared" si="26"/>
        <v>0</v>
      </c>
      <c r="BD110" s="135">
        <f t="shared" si="26"/>
        <v>0</v>
      </c>
      <c r="BE110" s="135">
        <f t="shared" si="26"/>
        <v>0</v>
      </c>
      <c r="BF110" s="135">
        <f t="shared" si="26"/>
        <v>0</v>
      </c>
      <c r="BG110" s="135">
        <f t="shared" si="26"/>
        <v>0</v>
      </c>
    </row>
    <row r="111" spans="2:61" s="25" customFormat="1" ht="11.4" customHeight="1" x14ac:dyDescent="0.25">
      <c r="F111" s="32" t="str">
        <f t="shared" si="25"/>
        <v>DSS</v>
      </c>
      <c r="G111" s="73">
        <v>45473</v>
      </c>
      <c r="H111" s="158">
        <v>1</v>
      </c>
      <c r="J111" s="135">
        <f t="shared" si="26"/>
        <v>10.752884540038966</v>
      </c>
      <c r="K111" s="135">
        <f t="shared" si="26"/>
        <v>12.697083918682763</v>
      </c>
      <c r="L111" s="135">
        <f t="shared" si="26"/>
        <v>15.928859885203657</v>
      </c>
      <c r="M111" s="135">
        <f t="shared" si="26"/>
        <v>21.064785544874749</v>
      </c>
      <c r="N111" s="135">
        <f t="shared" si="26"/>
        <v>29.041783124811111</v>
      </c>
      <c r="O111" s="135">
        <f t="shared" si="26"/>
        <v>41.787981092448163</v>
      </c>
      <c r="P111" s="135">
        <f t="shared" si="26"/>
        <v>58.515963631670665</v>
      </c>
      <c r="Q111" s="135">
        <f t="shared" si="26"/>
        <v>82.842433142830885</v>
      </c>
      <c r="R111" s="135">
        <f t="shared" si="26"/>
        <v>118.48212379342205</v>
      </c>
      <c r="S111" s="135">
        <f t="shared" si="26"/>
        <v>169.65483687275724</v>
      </c>
      <c r="T111" s="135">
        <f t="shared" si="26"/>
        <v>247.91111165018609</v>
      </c>
      <c r="U111" s="135">
        <f t="shared" si="26"/>
        <v>247.91111165018609</v>
      </c>
      <c r="V111" s="135">
        <f t="shared" si="26"/>
        <v>247.91111165018609</v>
      </c>
      <c r="W111" s="135">
        <f t="shared" si="26"/>
        <v>247.91111165018609</v>
      </c>
      <c r="X111" s="135">
        <f t="shared" si="26"/>
        <v>247.91111165018609</v>
      </c>
      <c r="Y111" s="135">
        <f t="shared" si="26"/>
        <v>247.91111165018609</v>
      </c>
      <c r="Z111" s="135">
        <f t="shared" si="26"/>
        <v>247.91111165018609</v>
      </c>
      <c r="AA111" s="135">
        <f t="shared" si="26"/>
        <v>247.91111165018609</v>
      </c>
      <c r="AB111" s="135">
        <f t="shared" si="26"/>
        <v>247.91111165018609</v>
      </c>
      <c r="AC111" s="135">
        <f t="shared" si="26"/>
        <v>247.91111165018609</v>
      </c>
      <c r="AD111" s="135">
        <f t="shared" si="26"/>
        <v>247.91111165018609</v>
      </c>
      <c r="AE111" s="135">
        <f t="shared" si="26"/>
        <v>0</v>
      </c>
      <c r="AF111" s="135">
        <f t="shared" si="26"/>
        <v>0</v>
      </c>
      <c r="AG111" s="135">
        <f t="shared" si="26"/>
        <v>0</v>
      </c>
      <c r="AH111" s="135">
        <f t="shared" si="26"/>
        <v>0</v>
      </c>
      <c r="AI111" s="135">
        <f t="shared" si="26"/>
        <v>0</v>
      </c>
      <c r="AJ111" s="135">
        <f t="shared" si="26"/>
        <v>0</v>
      </c>
      <c r="AK111" s="135">
        <f t="shared" si="26"/>
        <v>0</v>
      </c>
      <c r="AL111" s="135">
        <f t="shared" si="26"/>
        <v>0</v>
      </c>
      <c r="AM111" s="135">
        <f t="shared" si="26"/>
        <v>0</v>
      </c>
      <c r="AN111" s="135">
        <f t="shared" si="26"/>
        <v>0</v>
      </c>
      <c r="AO111" s="135">
        <f t="shared" si="26"/>
        <v>0</v>
      </c>
      <c r="AP111" s="135">
        <f t="shared" si="26"/>
        <v>0</v>
      </c>
      <c r="AQ111" s="135">
        <f t="shared" si="26"/>
        <v>0</v>
      </c>
      <c r="AR111" s="135">
        <f t="shared" si="26"/>
        <v>0</v>
      </c>
      <c r="AS111" s="135">
        <f t="shared" si="26"/>
        <v>0</v>
      </c>
      <c r="AT111" s="135">
        <f t="shared" si="26"/>
        <v>0</v>
      </c>
      <c r="AU111" s="135">
        <f t="shared" si="26"/>
        <v>0</v>
      </c>
      <c r="AV111" s="135">
        <f t="shared" si="26"/>
        <v>0</v>
      </c>
      <c r="AW111" s="135">
        <f t="shared" si="26"/>
        <v>0</v>
      </c>
      <c r="AX111" s="135">
        <f t="shared" si="26"/>
        <v>0</v>
      </c>
      <c r="AY111" s="135">
        <f t="shared" si="26"/>
        <v>0</v>
      </c>
      <c r="AZ111" s="135">
        <f t="shared" si="26"/>
        <v>0</v>
      </c>
      <c r="BA111" s="135">
        <f t="shared" si="26"/>
        <v>0</v>
      </c>
      <c r="BB111" s="135">
        <f t="shared" si="26"/>
        <v>0</v>
      </c>
      <c r="BC111" s="135">
        <f t="shared" si="26"/>
        <v>0</v>
      </c>
      <c r="BD111" s="135">
        <f t="shared" si="26"/>
        <v>0</v>
      </c>
      <c r="BE111" s="135">
        <f t="shared" si="26"/>
        <v>0</v>
      </c>
      <c r="BF111" s="135">
        <f t="shared" si="26"/>
        <v>0</v>
      </c>
      <c r="BG111" s="135">
        <f t="shared" si="26"/>
        <v>0</v>
      </c>
    </row>
    <row r="112" spans="2:61" s="25" customFormat="1" ht="11.4" customHeight="1" x14ac:dyDescent="0.25">
      <c r="F112" s="32"/>
      <c r="G112" s="73"/>
      <c r="H112" s="158">
        <f>IF(ISERROR(VLOOKUP(I96&amp;G112,#REF!,6,FALSE)),0,VLOOKUP(I96&amp;G112,#REF!,6,FALSE))</f>
        <v>0</v>
      </c>
      <c r="J112" s="135">
        <f t="shared" si="26"/>
        <v>0</v>
      </c>
      <c r="K112" s="135">
        <f t="shared" si="26"/>
        <v>0</v>
      </c>
      <c r="L112" s="135">
        <f t="shared" si="26"/>
        <v>0</v>
      </c>
      <c r="M112" s="135">
        <f t="shared" si="26"/>
        <v>0</v>
      </c>
      <c r="N112" s="135">
        <f t="shared" si="26"/>
        <v>0</v>
      </c>
      <c r="O112" s="135">
        <f t="shared" si="26"/>
        <v>0</v>
      </c>
      <c r="P112" s="135">
        <f t="shared" si="26"/>
        <v>0</v>
      </c>
      <c r="Q112" s="135">
        <f t="shared" si="26"/>
        <v>0</v>
      </c>
      <c r="R112" s="135">
        <f t="shared" si="26"/>
        <v>0</v>
      </c>
      <c r="S112" s="135">
        <f t="shared" si="26"/>
        <v>0</v>
      </c>
      <c r="T112" s="135">
        <f t="shared" si="26"/>
        <v>0</v>
      </c>
      <c r="U112" s="135">
        <f t="shared" si="26"/>
        <v>0</v>
      </c>
      <c r="V112" s="135">
        <f t="shared" si="26"/>
        <v>0</v>
      </c>
      <c r="W112" s="135">
        <f t="shared" si="26"/>
        <v>0</v>
      </c>
      <c r="X112" s="135">
        <f t="shared" si="26"/>
        <v>0</v>
      </c>
      <c r="Y112" s="135">
        <f t="shared" si="26"/>
        <v>0</v>
      </c>
      <c r="Z112" s="135">
        <f t="shared" si="26"/>
        <v>0</v>
      </c>
      <c r="AA112" s="135">
        <f t="shared" si="26"/>
        <v>0</v>
      </c>
      <c r="AB112" s="135">
        <f t="shared" si="26"/>
        <v>0</v>
      </c>
      <c r="AC112" s="135">
        <f t="shared" si="26"/>
        <v>0</v>
      </c>
      <c r="AD112" s="135">
        <f t="shared" si="26"/>
        <v>0</v>
      </c>
      <c r="AE112" s="135">
        <f t="shared" si="26"/>
        <v>0</v>
      </c>
      <c r="AF112" s="135">
        <f t="shared" si="26"/>
        <v>0</v>
      </c>
      <c r="AG112" s="135">
        <f t="shared" si="26"/>
        <v>0</v>
      </c>
      <c r="AH112" s="135">
        <f t="shared" si="26"/>
        <v>0</v>
      </c>
      <c r="AI112" s="135">
        <f t="shared" si="26"/>
        <v>0</v>
      </c>
      <c r="AJ112" s="135">
        <f t="shared" si="26"/>
        <v>0</v>
      </c>
      <c r="AK112" s="135">
        <f t="shared" si="26"/>
        <v>0</v>
      </c>
      <c r="AL112" s="135">
        <f t="shared" si="26"/>
        <v>0</v>
      </c>
      <c r="AM112" s="135">
        <f t="shared" si="26"/>
        <v>0</v>
      </c>
      <c r="AN112" s="135">
        <f t="shared" si="26"/>
        <v>0</v>
      </c>
      <c r="AO112" s="135">
        <f t="shared" si="26"/>
        <v>0</v>
      </c>
      <c r="AP112" s="135">
        <f t="shared" si="26"/>
        <v>0</v>
      </c>
      <c r="AQ112" s="135">
        <f t="shared" si="26"/>
        <v>0</v>
      </c>
      <c r="AR112" s="135">
        <f t="shared" si="26"/>
        <v>0</v>
      </c>
      <c r="AS112" s="135">
        <f t="shared" si="26"/>
        <v>0</v>
      </c>
      <c r="AT112" s="135">
        <f t="shared" si="26"/>
        <v>0</v>
      </c>
      <c r="AU112" s="135">
        <f t="shared" si="26"/>
        <v>0</v>
      </c>
      <c r="AV112" s="135">
        <f t="shared" si="26"/>
        <v>0</v>
      </c>
      <c r="AW112" s="135">
        <f t="shared" si="26"/>
        <v>0</v>
      </c>
      <c r="AX112" s="135">
        <f t="shared" si="26"/>
        <v>0</v>
      </c>
      <c r="AY112" s="135">
        <f t="shared" si="26"/>
        <v>0</v>
      </c>
      <c r="AZ112" s="135">
        <f t="shared" si="26"/>
        <v>0</v>
      </c>
      <c r="BA112" s="135">
        <f t="shared" si="26"/>
        <v>0</v>
      </c>
      <c r="BB112" s="135">
        <f t="shared" si="26"/>
        <v>0</v>
      </c>
      <c r="BC112" s="135">
        <f t="shared" si="26"/>
        <v>0</v>
      </c>
      <c r="BD112" s="135">
        <f t="shared" si="26"/>
        <v>0</v>
      </c>
      <c r="BE112" s="135">
        <f t="shared" si="26"/>
        <v>0</v>
      </c>
      <c r="BF112" s="135">
        <f t="shared" si="26"/>
        <v>0</v>
      </c>
      <c r="BG112" s="135">
        <f t="shared" si="26"/>
        <v>0</v>
      </c>
    </row>
    <row r="113" spans="1:61" s="25" customFormat="1" ht="11.4" customHeight="1" x14ac:dyDescent="0.25">
      <c r="F113" s="32"/>
      <c r="G113" s="73"/>
      <c r="H113" s="158">
        <f>IF(ISERROR(VLOOKUP(I97&amp;G113,#REF!,6,FALSE)),0,VLOOKUP(I97&amp;G113,#REF!,6,FALSE))</f>
        <v>0</v>
      </c>
      <c r="J113" s="135">
        <f t="shared" si="26"/>
        <v>0</v>
      </c>
      <c r="K113" s="135">
        <f t="shared" si="26"/>
        <v>0</v>
      </c>
      <c r="L113" s="135">
        <f t="shared" si="26"/>
        <v>0</v>
      </c>
      <c r="M113" s="135">
        <f t="shared" si="26"/>
        <v>0</v>
      </c>
      <c r="N113" s="135">
        <f t="shared" si="26"/>
        <v>0</v>
      </c>
      <c r="O113" s="135">
        <f t="shared" si="26"/>
        <v>0</v>
      </c>
      <c r="P113" s="135">
        <f t="shared" si="26"/>
        <v>0</v>
      </c>
      <c r="Q113" s="135">
        <f t="shared" si="26"/>
        <v>0</v>
      </c>
      <c r="R113" s="135">
        <f t="shared" si="26"/>
        <v>0</v>
      </c>
      <c r="S113" s="135">
        <f t="shared" si="26"/>
        <v>0</v>
      </c>
      <c r="T113" s="135">
        <f t="shared" si="26"/>
        <v>0</v>
      </c>
      <c r="U113" s="135">
        <f t="shared" si="26"/>
        <v>0</v>
      </c>
      <c r="V113" s="135">
        <f t="shared" si="26"/>
        <v>0</v>
      </c>
      <c r="W113" s="135">
        <f t="shared" si="26"/>
        <v>0</v>
      </c>
      <c r="X113" s="135">
        <f t="shared" si="26"/>
        <v>0</v>
      </c>
      <c r="Y113" s="135">
        <f t="shared" si="26"/>
        <v>0</v>
      </c>
      <c r="Z113" s="135">
        <f t="shared" si="26"/>
        <v>0</v>
      </c>
      <c r="AA113" s="135">
        <f t="shared" si="26"/>
        <v>0</v>
      </c>
      <c r="AB113" s="135">
        <f t="shared" si="26"/>
        <v>0</v>
      </c>
      <c r="AC113" s="135">
        <f t="shared" si="26"/>
        <v>0</v>
      </c>
      <c r="AD113" s="135">
        <f t="shared" si="26"/>
        <v>0</v>
      </c>
      <c r="AE113" s="135">
        <f t="shared" si="26"/>
        <v>0</v>
      </c>
      <c r="AF113" s="135">
        <f t="shared" si="26"/>
        <v>0</v>
      </c>
      <c r="AG113" s="135">
        <f t="shared" si="26"/>
        <v>0</v>
      </c>
      <c r="AH113" s="135">
        <f t="shared" si="26"/>
        <v>0</v>
      </c>
      <c r="AI113" s="135">
        <f t="shared" si="26"/>
        <v>0</v>
      </c>
      <c r="AJ113" s="135">
        <f t="shared" si="26"/>
        <v>0</v>
      </c>
      <c r="AK113" s="135">
        <f t="shared" si="26"/>
        <v>0</v>
      </c>
      <c r="AL113" s="135">
        <f t="shared" si="26"/>
        <v>0</v>
      </c>
      <c r="AM113" s="135">
        <f t="shared" si="26"/>
        <v>0</v>
      </c>
      <c r="AN113" s="135">
        <f t="shared" si="26"/>
        <v>0</v>
      </c>
      <c r="AO113" s="135">
        <f t="shared" si="26"/>
        <v>0</v>
      </c>
      <c r="AP113" s="135">
        <f t="shared" si="26"/>
        <v>0</v>
      </c>
      <c r="AQ113" s="135">
        <f t="shared" si="26"/>
        <v>0</v>
      </c>
      <c r="AR113" s="135">
        <f t="shared" si="26"/>
        <v>0</v>
      </c>
      <c r="AS113" s="135">
        <f t="shared" si="26"/>
        <v>0</v>
      </c>
      <c r="AT113" s="135">
        <f t="shared" si="26"/>
        <v>0</v>
      </c>
      <c r="AU113" s="135">
        <f t="shared" si="26"/>
        <v>0</v>
      </c>
      <c r="AV113" s="135">
        <f t="shared" si="26"/>
        <v>0</v>
      </c>
      <c r="AW113" s="135">
        <f t="shared" si="26"/>
        <v>0</v>
      </c>
      <c r="AX113" s="135">
        <f t="shared" si="26"/>
        <v>0</v>
      </c>
      <c r="AY113" s="135">
        <f t="shared" si="26"/>
        <v>0</v>
      </c>
      <c r="AZ113" s="135">
        <f t="shared" si="26"/>
        <v>0</v>
      </c>
      <c r="BA113" s="135">
        <f t="shared" si="26"/>
        <v>0</v>
      </c>
      <c r="BB113" s="135">
        <f t="shared" si="26"/>
        <v>0</v>
      </c>
      <c r="BC113" s="135">
        <f t="shared" si="26"/>
        <v>0</v>
      </c>
      <c r="BD113" s="135">
        <f t="shared" si="26"/>
        <v>0</v>
      </c>
      <c r="BE113" s="135">
        <f t="shared" si="26"/>
        <v>0</v>
      </c>
      <c r="BF113" s="135">
        <f t="shared" si="26"/>
        <v>0</v>
      </c>
      <c r="BG113" s="135">
        <f t="shared" si="26"/>
        <v>0</v>
      </c>
    </row>
    <row r="114" spans="1:61" s="25" customFormat="1" ht="11.4" customHeight="1" x14ac:dyDescent="0.25">
      <c r="F114" s="32"/>
      <c r="G114" s="73"/>
      <c r="H114" s="158">
        <f>IF(ISERROR(VLOOKUP(I98&amp;G114,#REF!,6,FALSE)),0,VLOOKUP(I98&amp;G114,#REF!,6,FALSE))</f>
        <v>0</v>
      </c>
      <c r="J114" s="135">
        <f t="shared" si="26"/>
        <v>0</v>
      </c>
      <c r="K114" s="135">
        <f t="shared" si="26"/>
        <v>0</v>
      </c>
      <c r="L114" s="135">
        <f t="shared" si="26"/>
        <v>0</v>
      </c>
      <c r="M114" s="135">
        <f t="shared" si="26"/>
        <v>0</v>
      </c>
      <c r="N114" s="135">
        <f t="shared" si="26"/>
        <v>0</v>
      </c>
      <c r="O114" s="135">
        <f t="shared" si="26"/>
        <v>0</v>
      </c>
      <c r="P114" s="135">
        <f t="shared" si="26"/>
        <v>0</v>
      </c>
      <c r="Q114" s="135">
        <f t="shared" si="26"/>
        <v>0</v>
      </c>
      <c r="R114" s="135">
        <f t="shared" si="26"/>
        <v>0</v>
      </c>
      <c r="S114" s="135">
        <f t="shared" si="26"/>
        <v>0</v>
      </c>
      <c r="T114" s="135">
        <f t="shared" si="26"/>
        <v>0</v>
      </c>
      <c r="U114" s="135">
        <f t="shared" si="26"/>
        <v>0</v>
      </c>
      <c r="V114" s="135">
        <f t="shared" si="26"/>
        <v>0</v>
      </c>
      <c r="W114" s="135">
        <f t="shared" si="26"/>
        <v>0</v>
      </c>
      <c r="X114" s="135">
        <f t="shared" si="26"/>
        <v>0</v>
      </c>
      <c r="Y114" s="135">
        <f t="shared" si="26"/>
        <v>0</v>
      </c>
      <c r="Z114" s="135">
        <f t="shared" si="26"/>
        <v>0</v>
      </c>
      <c r="AA114" s="135">
        <f t="shared" si="26"/>
        <v>0</v>
      </c>
      <c r="AB114" s="135">
        <f t="shared" si="26"/>
        <v>0</v>
      </c>
      <c r="AC114" s="135">
        <f t="shared" si="26"/>
        <v>0</v>
      </c>
      <c r="AD114" s="135">
        <f t="shared" si="26"/>
        <v>0</v>
      </c>
      <c r="AE114" s="135">
        <f t="shared" si="26"/>
        <v>0</v>
      </c>
      <c r="AF114" s="135">
        <f t="shared" si="26"/>
        <v>0</v>
      </c>
      <c r="AG114" s="135">
        <f t="shared" si="26"/>
        <v>0</v>
      </c>
      <c r="AH114" s="135">
        <f t="shared" si="26"/>
        <v>0</v>
      </c>
      <c r="AI114" s="135">
        <f t="shared" si="26"/>
        <v>0</v>
      </c>
      <c r="AJ114" s="135">
        <f t="shared" si="26"/>
        <v>0</v>
      </c>
      <c r="AK114" s="135">
        <f t="shared" si="26"/>
        <v>0</v>
      </c>
      <c r="AL114" s="135">
        <f t="shared" si="26"/>
        <v>0</v>
      </c>
      <c r="AM114" s="135">
        <f t="shared" si="26"/>
        <v>0</v>
      </c>
      <c r="AN114" s="135">
        <f t="shared" si="26"/>
        <v>0</v>
      </c>
      <c r="AO114" s="135">
        <f t="shared" si="26"/>
        <v>0</v>
      </c>
      <c r="AP114" s="135">
        <f t="shared" si="26"/>
        <v>0</v>
      </c>
      <c r="AQ114" s="135">
        <f t="shared" si="26"/>
        <v>0</v>
      </c>
      <c r="AR114" s="135">
        <f t="shared" si="26"/>
        <v>0</v>
      </c>
      <c r="AS114" s="135">
        <f t="shared" si="26"/>
        <v>0</v>
      </c>
      <c r="AT114" s="135">
        <f t="shared" si="26"/>
        <v>0</v>
      </c>
      <c r="AU114" s="135">
        <f t="shared" si="26"/>
        <v>0</v>
      </c>
      <c r="AV114" s="135">
        <f t="shared" si="26"/>
        <v>0</v>
      </c>
      <c r="AW114" s="135">
        <f t="shared" si="26"/>
        <v>0</v>
      </c>
      <c r="AX114" s="135">
        <f t="shared" si="26"/>
        <v>0</v>
      </c>
      <c r="AY114" s="135">
        <f t="shared" si="26"/>
        <v>0</v>
      </c>
      <c r="AZ114" s="135">
        <f t="shared" si="26"/>
        <v>0</v>
      </c>
      <c r="BA114" s="135">
        <f t="shared" si="26"/>
        <v>0</v>
      </c>
      <c r="BB114" s="135">
        <f t="shared" si="26"/>
        <v>0</v>
      </c>
      <c r="BC114" s="135">
        <f t="shared" si="26"/>
        <v>0</v>
      </c>
      <c r="BD114" s="135">
        <f t="shared" si="26"/>
        <v>0</v>
      </c>
      <c r="BE114" s="135">
        <f t="shared" si="26"/>
        <v>0</v>
      </c>
      <c r="BF114" s="135">
        <f t="shared" si="26"/>
        <v>0</v>
      </c>
      <c r="BG114" s="135">
        <f t="shared" si="26"/>
        <v>0</v>
      </c>
    </row>
    <row r="115" spans="1:61" s="25" customFormat="1" ht="11.4" customHeight="1" x14ac:dyDescent="0.25">
      <c r="F115" s="32"/>
      <c r="G115" s="73"/>
      <c r="H115" s="158">
        <f>IF(ISERROR(VLOOKUP(I99&amp;G115,#REF!,6,FALSE)),0,VLOOKUP(I99&amp;G115,#REF!,6,FALSE))</f>
        <v>0</v>
      </c>
      <c r="J115" s="135">
        <f t="shared" si="26"/>
        <v>0</v>
      </c>
      <c r="K115" s="135">
        <f t="shared" si="26"/>
        <v>0</v>
      </c>
      <c r="L115" s="135">
        <f t="shared" si="26"/>
        <v>0</v>
      </c>
      <c r="M115" s="135">
        <f t="shared" si="26"/>
        <v>0</v>
      </c>
      <c r="N115" s="135">
        <f t="shared" si="26"/>
        <v>0</v>
      </c>
      <c r="O115" s="135">
        <f t="shared" ref="O115:BG115" si="27">O99*$H115</f>
        <v>0</v>
      </c>
      <c r="P115" s="135">
        <f t="shared" si="27"/>
        <v>0</v>
      </c>
      <c r="Q115" s="135">
        <f t="shared" si="27"/>
        <v>0</v>
      </c>
      <c r="R115" s="135">
        <f t="shared" si="27"/>
        <v>0</v>
      </c>
      <c r="S115" s="135">
        <f t="shared" si="27"/>
        <v>0</v>
      </c>
      <c r="T115" s="135">
        <f t="shared" si="27"/>
        <v>0</v>
      </c>
      <c r="U115" s="135">
        <f t="shared" si="27"/>
        <v>0</v>
      </c>
      <c r="V115" s="135">
        <f t="shared" si="27"/>
        <v>0</v>
      </c>
      <c r="W115" s="135">
        <f t="shared" si="27"/>
        <v>0</v>
      </c>
      <c r="X115" s="135">
        <f t="shared" si="27"/>
        <v>0</v>
      </c>
      <c r="Y115" s="135">
        <f t="shared" si="27"/>
        <v>0</v>
      </c>
      <c r="Z115" s="135">
        <f t="shared" si="27"/>
        <v>0</v>
      </c>
      <c r="AA115" s="135">
        <f t="shared" si="27"/>
        <v>0</v>
      </c>
      <c r="AB115" s="135">
        <f t="shared" si="27"/>
        <v>0</v>
      </c>
      <c r="AC115" s="135">
        <f t="shared" si="27"/>
        <v>0</v>
      </c>
      <c r="AD115" s="135">
        <f t="shared" si="27"/>
        <v>0</v>
      </c>
      <c r="AE115" s="135">
        <f t="shared" si="27"/>
        <v>0</v>
      </c>
      <c r="AF115" s="135">
        <f t="shared" si="27"/>
        <v>0</v>
      </c>
      <c r="AG115" s="135">
        <f t="shared" si="27"/>
        <v>0</v>
      </c>
      <c r="AH115" s="135">
        <f t="shared" si="27"/>
        <v>0</v>
      </c>
      <c r="AI115" s="135">
        <f t="shared" si="27"/>
        <v>0</v>
      </c>
      <c r="AJ115" s="135">
        <f t="shared" si="27"/>
        <v>0</v>
      </c>
      <c r="AK115" s="135">
        <f t="shared" si="27"/>
        <v>0</v>
      </c>
      <c r="AL115" s="135">
        <f t="shared" si="27"/>
        <v>0</v>
      </c>
      <c r="AM115" s="135">
        <f t="shared" si="27"/>
        <v>0</v>
      </c>
      <c r="AN115" s="135">
        <f t="shared" si="27"/>
        <v>0</v>
      </c>
      <c r="AO115" s="135">
        <f t="shared" si="27"/>
        <v>0</v>
      </c>
      <c r="AP115" s="135">
        <f t="shared" si="27"/>
        <v>0</v>
      </c>
      <c r="AQ115" s="135">
        <f t="shared" si="27"/>
        <v>0</v>
      </c>
      <c r="AR115" s="135">
        <f t="shared" si="27"/>
        <v>0</v>
      </c>
      <c r="AS115" s="135">
        <f t="shared" si="27"/>
        <v>0</v>
      </c>
      <c r="AT115" s="135">
        <f t="shared" si="27"/>
        <v>0</v>
      </c>
      <c r="AU115" s="135">
        <f t="shared" si="27"/>
        <v>0</v>
      </c>
      <c r="AV115" s="135">
        <f t="shared" si="27"/>
        <v>0</v>
      </c>
      <c r="AW115" s="135">
        <f t="shared" si="27"/>
        <v>0</v>
      </c>
      <c r="AX115" s="135">
        <f t="shared" si="27"/>
        <v>0</v>
      </c>
      <c r="AY115" s="135">
        <f t="shared" si="27"/>
        <v>0</v>
      </c>
      <c r="AZ115" s="135">
        <f t="shared" si="27"/>
        <v>0</v>
      </c>
      <c r="BA115" s="135">
        <f t="shared" si="27"/>
        <v>0</v>
      </c>
      <c r="BB115" s="135">
        <f t="shared" si="27"/>
        <v>0</v>
      </c>
      <c r="BC115" s="135">
        <f t="shared" si="27"/>
        <v>0</v>
      </c>
      <c r="BD115" s="135">
        <f t="shared" si="27"/>
        <v>0</v>
      </c>
      <c r="BE115" s="135">
        <f t="shared" si="27"/>
        <v>0</v>
      </c>
      <c r="BF115" s="135">
        <f t="shared" si="27"/>
        <v>0</v>
      </c>
      <c r="BG115" s="135">
        <f t="shared" si="27"/>
        <v>0</v>
      </c>
    </row>
    <row r="116" spans="1:61" s="25" customFormat="1" ht="11.4" customHeight="1" x14ac:dyDescent="0.25">
      <c r="F116" s="32"/>
      <c r="G116" s="73"/>
      <c r="H116" s="158">
        <f>IF(ISERROR(VLOOKUP(I100&amp;G116,#REF!,6,FALSE)),0,VLOOKUP(I100&amp;G116,#REF!,6,FALSE))</f>
        <v>0</v>
      </c>
      <c r="J116" s="135">
        <f t="shared" ref="J116:AO121" si="28">J100*$H116</f>
        <v>0</v>
      </c>
      <c r="K116" s="135">
        <f t="shared" si="28"/>
        <v>0</v>
      </c>
      <c r="L116" s="135">
        <f t="shared" si="28"/>
        <v>0</v>
      </c>
      <c r="M116" s="135">
        <f t="shared" si="28"/>
        <v>0</v>
      </c>
      <c r="N116" s="135">
        <f t="shared" si="28"/>
        <v>0</v>
      </c>
      <c r="O116" s="135">
        <f t="shared" si="28"/>
        <v>0</v>
      </c>
      <c r="P116" s="135">
        <f t="shared" si="28"/>
        <v>0</v>
      </c>
      <c r="Q116" s="135">
        <f t="shared" si="28"/>
        <v>0</v>
      </c>
      <c r="R116" s="135">
        <f t="shared" si="28"/>
        <v>0</v>
      </c>
      <c r="S116" s="135">
        <f t="shared" si="28"/>
        <v>0</v>
      </c>
      <c r="T116" s="135">
        <f t="shared" si="28"/>
        <v>0</v>
      </c>
      <c r="U116" s="135">
        <f t="shared" si="28"/>
        <v>0</v>
      </c>
      <c r="V116" s="135">
        <f t="shared" si="28"/>
        <v>0</v>
      </c>
      <c r="W116" s="135">
        <f t="shared" si="28"/>
        <v>0</v>
      </c>
      <c r="X116" s="135">
        <f t="shared" si="28"/>
        <v>0</v>
      </c>
      <c r="Y116" s="135">
        <f t="shared" si="28"/>
        <v>0</v>
      </c>
      <c r="Z116" s="135">
        <f t="shared" si="28"/>
        <v>0</v>
      </c>
      <c r="AA116" s="135">
        <f t="shared" si="28"/>
        <v>0</v>
      </c>
      <c r="AB116" s="135">
        <f t="shared" si="28"/>
        <v>0</v>
      </c>
      <c r="AC116" s="135">
        <f t="shared" si="28"/>
        <v>0</v>
      </c>
      <c r="AD116" s="135">
        <f t="shared" si="28"/>
        <v>0</v>
      </c>
      <c r="AE116" s="135">
        <f t="shared" si="28"/>
        <v>0</v>
      </c>
      <c r="AF116" s="135">
        <f t="shared" si="28"/>
        <v>0</v>
      </c>
      <c r="AG116" s="135">
        <f t="shared" si="28"/>
        <v>0</v>
      </c>
      <c r="AH116" s="135">
        <f t="shared" si="28"/>
        <v>0</v>
      </c>
      <c r="AI116" s="135">
        <f t="shared" si="28"/>
        <v>0</v>
      </c>
      <c r="AJ116" s="135">
        <f t="shared" si="28"/>
        <v>0</v>
      </c>
      <c r="AK116" s="135">
        <f t="shared" si="28"/>
        <v>0</v>
      </c>
      <c r="AL116" s="135">
        <f t="shared" si="28"/>
        <v>0</v>
      </c>
      <c r="AM116" s="135">
        <f t="shared" si="28"/>
        <v>0</v>
      </c>
      <c r="AN116" s="135">
        <f t="shared" si="28"/>
        <v>0</v>
      </c>
      <c r="AO116" s="135">
        <f t="shared" si="28"/>
        <v>0</v>
      </c>
      <c r="AP116" s="135">
        <f t="shared" ref="AP116:BG116" si="29">AP100*$H116</f>
        <v>0</v>
      </c>
      <c r="AQ116" s="135">
        <f t="shared" si="29"/>
        <v>0</v>
      </c>
      <c r="AR116" s="135">
        <f t="shared" si="29"/>
        <v>0</v>
      </c>
      <c r="AS116" s="135">
        <f t="shared" si="29"/>
        <v>0</v>
      </c>
      <c r="AT116" s="135">
        <f t="shared" si="29"/>
        <v>0</v>
      </c>
      <c r="AU116" s="135">
        <f t="shared" si="29"/>
        <v>0</v>
      </c>
      <c r="AV116" s="135">
        <f t="shared" si="29"/>
        <v>0</v>
      </c>
      <c r="AW116" s="135">
        <f t="shared" si="29"/>
        <v>0</v>
      </c>
      <c r="AX116" s="135">
        <f t="shared" si="29"/>
        <v>0</v>
      </c>
      <c r="AY116" s="135">
        <f t="shared" si="29"/>
        <v>0</v>
      </c>
      <c r="AZ116" s="135">
        <f t="shared" si="29"/>
        <v>0</v>
      </c>
      <c r="BA116" s="135">
        <f t="shared" si="29"/>
        <v>0</v>
      </c>
      <c r="BB116" s="135">
        <f t="shared" si="29"/>
        <v>0</v>
      </c>
      <c r="BC116" s="135">
        <f t="shared" si="29"/>
        <v>0</v>
      </c>
      <c r="BD116" s="135">
        <f t="shared" si="29"/>
        <v>0</v>
      </c>
      <c r="BE116" s="135">
        <f t="shared" si="29"/>
        <v>0</v>
      </c>
      <c r="BF116" s="135">
        <f t="shared" si="29"/>
        <v>0</v>
      </c>
      <c r="BG116" s="135">
        <f t="shared" si="29"/>
        <v>0</v>
      </c>
    </row>
    <row r="117" spans="1:61" s="25" customFormat="1" ht="11.4" customHeight="1" x14ac:dyDescent="0.25">
      <c r="F117" s="32"/>
      <c r="G117" s="73"/>
      <c r="H117" s="158">
        <f>IF(ISERROR(VLOOKUP(I101&amp;G117,#REF!,6,FALSE)),0,VLOOKUP(I101&amp;G117,#REF!,6,FALSE))</f>
        <v>0</v>
      </c>
      <c r="J117" s="135">
        <f t="shared" si="28"/>
        <v>0</v>
      </c>
      <c r="K117" s="135">
        <f t="shared" si="28"/>
        <v>0</v>
      </c>
      <c r="L117" s="135">
        <f t="shared" si="28"/>
        <v>0</v>
      </c>
      <c r="M117" s="135">
        <f t="shared" si="28"/>
        <v>0</v>
      </c>
      <c r="N117" s="135">
        <f t="shared" si="28"/>
        <v>0</v>
      </c>
      <c r="O117" s="135">
        <f t="shared" si="28"/>
        <v>0</v>
      </c>
      <c r="P117" s="135">
        <f t="shared" si="28"/>
        <v>0</v>
      </c>
      <c r="Q117" s="135">
        <f t="shared" si="28"/>
        <v>0</v>
      </c>
      <c r="R117" s="135">
        <f t="shared" si="28"/>
        <v>0</v>
      </c>
      <c r="S117" s="135">
        <f t="shared" si="28"/>
        <v>0</v>
      </c>
      <c r="T117" s="135">
        <f t="shared" si="28"/>
        <v>0</v>
      </c>
      <c r="U117" s="135">
        <f t="shared" si="28"/>
        <v>0</v>
      </c>
      <c r="V117" s="135">
        <f t="shared" si="28"/>
        <v>0</v>
      </c>
      <c r="W117" s="135">
        <f t="shared" si="28"/>
        <v>0</v>
      </c>
      <c r="X117" s="135">
        <f t="shared" si="28"/>
        <v>0</v>
      </c>
      <c r="Y117" s="135">
        <f t="shared" si="28"/>
        <v>0</v>
      </c>
      <c r="Z117" s="135">
        <f t="shared" si="28"/>
        <v>0</v>
      </c>
      <c r="AA117" s="135">
        <f t="shared" si="28"/>
        <v>0</v>
      </c>
      <c r="AB117" s="135">
        <f t="shared" si="28"/>
        <v>0</v>
      </c>
      <c r="AC117" s="135">
        <f t="shared" si="28"/>
        <v>0</v>
      </c>
      <c r="AD117" s="135">
        <f t="shared" si="28"/>
        <v>0</v>
      </c>
      <c r="AE117" s="135">
        <f t="shared" si="28"/>
        <v>0</v>
      </c>
      <c r="AF117" s="135">
        <f t="shared" si="28"/>
        <v>0</v>
      </c>
      <c r="AG117" s="135">
        <f t="shared" si="28"/>
        <v>0</v>
      </c>
      <c r="AH117" s="135">
        <f t="shared" si="28"/>
        <v>0</v>
      </c>
      <c r="AI117" s="135">
        <f t="shared" si="28"/>
        <v>0</v>
      </c>
      <c r="AJ117" s="135">
        <f t="shared" si="28"/>
        <v>0</v>
      </c>
      <c r="AK117" s="135">
        <f t="shared" si="28"/>
        <v>0</v>
      </c>
      <c r="AL117" s="135">
        <f t="shared" si="28"/>
        <v>0</v>
      </c>
      <c r="AM117" s="135">
        <f t="shared" si="28"/>
        <v>0</v>
      </c>
      <c r="AN117" s="135">
        <f t="shared" si="28"/>
        <v>0</v>
      </c>
      <c r="AO117" s="135">
        <f t="shared" si="28"/>
        <v>0</v>
      </c>
      <c r="AP117" s="135">
        <f t="shared" ref="AP117:BG117" si="30">AP101*$H117</f>
        <v>0</v>
      </c>
      <c r="AQ117" s="135">
        <f t="shared" si="30"/>
        <v>0</v>
      </c>
      <c r="AR117" s="135">
        <f t="shared" si="30"/>
        <v>0</v>
      </c>
      <c r="AS117" s="135">
        <f t="shared" si="30"/>
        <v>0</v>
      </c>
      <c r="AT117" s="135">
        <f t="shared" si="30"/>
        <v>0</v>
      </c>
      <c r="AU117" s="135">
        <f t="shared" si="30"/>
        <v>0</v>
      </c>
      <c r="AV117" s="135">
        <f t="shared" si="30"/>
        <v>0</v>
      </c>
      <c r="AW117" s="135">
        <f t="shared" si="30"/>
        <v>0</v>
      </c>
      <c r="AX117" s="135">
        <f t="shared" si="30"/>
        <v>0</v>
      </c>
      <c r="AY117" s="135">
        <f t="shared" si="30"/>
        <v>0</v>
      </c>
      <c r="AZ117" s="135">
        <f t="shared" si="30"/>
        <v>0</v>
      </c>
      <c r="BA117" s="135">
        <f t="shared" si="30"/>
        <v>0</v>
      </c>
      <c r="BB117" s="135">
        <f t="shared" si="30"/>
        <v>0</v>
      </c>
      <c r="BC117" s="135">
        <f t="shared" si="30"/>
        <v>0</v>
      </c>
      <c r="BD117" s="135">
        <f t="shared" si="30"/>
        <v>0</v>
      </c>
      <c r="BE117" s="135">
        <f t="shared" si="30"/>
        <v>0</v>
      </c>
      <c r="BF117" s="135">
        <f t="shared" si="30"/>
        <v>0</v>
      </c>
      <c r="BG117" s="135">
        <f t="shared" si="30"/>
        <v>0</v>
      </c>
    </row>
    <row r="118" spans="1:61" s="25" customFormat="1" ht="11.4" customHeight="1" x14ac:dyDescent="0.25">
      <c r="F118" s="32"/>
      <c r="G118" s="73"/>
      <c r="H118" s="158">
        <f>IF(ISERROR(VLOOKUP(I102&amp;G118,#REF!,6,FALSE)),0,VLOOKUP(I102&amp;G118,#REF!,6,FALSE))</f>
        <v>0</v>
      </c>
      <c r="J118" s="135">
        <f t="shared" si="28"/>
        <v>0</v>
      </c>
      <c r="K118" s="135">
        <f t="shared" si="28"/>
        <v>0</v>
      </c>
      <c r="L118" s="135">
        <f t="shared" si="28"/>
        <v>0</v>
      </c>
      <c r="M118" s="135">
        <f t="shared" si="28"/>
        <v>0</v>
      </c>
      <c r="N118" s="135">
        <f t="shared" si="28"/>
        <v>0</v>
      </c>
      <c r="O118" s="135">
        <f t="shared" si="28"/>
        <v>0</v>
      </c>
      <c r="P118" s="135">
        <f t="shared" si="28"/>
        <v>0</v>
      </c>
      <c r="Q118" s="135">
        <f t="shared" si="28"/>
        <v>0</v>
      </c>
      <c r="R118" s="135">
        <f t="shared" si="28"/>
        <v>0</v>
      </c>
      <c r="S118" s="135">
        <f t="shared" si="28"/>
        <v>0</v>
      </c>
      <c r="T118" s="135">
        <f t="shared" si="28"/>
        <v>0</v>
      </c>
      <c r="U118" s="135">
        <f t="shared" si="28"/>
        <v>0</v>
      </c>
      <c r="V118" s="135">
        <f t="shared" si="28"/>
        <v>0</v>
      </c>
      <c r="W118" s="135">
        <f t="shared" si="28"/>
        <v>0</v>
      </c>
      <c r="X118" s="135">
        <f t="shared" si="28"/>
        <v>0</v>
      </c>
      <c r="Y118" s="135">
        <f t="shared" si="28"/>
        <v>0</v>
      </c>
      <c r="Z118" s="135">
        <f t="shared" si="28"/>
        <v>0</v>
      </c>
      <c r="AA118" s="135">
        <f t="shared" si="28"/>
        <v>0</v>
      </c>
      <c r="AB118" s="135">
        <f t="shared" si="28"/>
        <v>0</v>
      </c>
      <c r="AC118" s="135">
        <f t="shared" si="28"/>
        <v>0</v>
      </c>
      <c r="AD118" s="135">
        <f t="shared" si="28"/>
        <v>0</v>
      </c>
      <c r="AE118" s="135">
        <f t="shared" si="28"/>
        <v>0</v>
      </c>
      <c r="AF118" s="135">
        <f t="shared" si="28"/>
        <v>0</v>
      </c>
      <c r="AG118" s="135">
        <f t="shared" si="28"/>
        <v>0</v>
      </c>
      <c r="AH118" s="135">
        <f t="shared" si="28"/>
        <v>0</v>
      </c>
      <c r="AI118" s="135">
        <f t="shared" si="28"/>
        <v>0</v>
      </c>
      <c r="AJ118" s="135">
        <f t="shared" si="28"/>
        <v>0</v>
      </c>
      <c r="AK118" s="135">
        <f t="shared" si="28"/>
        <v>0</v>
      </c>
      <c r="AL118" s="135">
        <f t="shared" si="28"/>
        <v>0</v>
      </c>
      <c r="AM118" s="135">
        <f t="shared" si="28"/>
        <v>0</v>
      </c>
      <c r="AN118" s="135">
        <f t="shared" si="28"/>
        <v>0</v>
      </c>
      <c r="AO118" s="135">
        <f t="shared" si="28"/>
        <v>0</v>
      </c>
      <c r="AP118" s="135">
        <f t="shared" ref="AP118:BG118" si="31">AP102*$H118</f>
        <v>0</v>
      </c>
      <c r="AQ118" s="135">
        <f t="shared" si="31"/>
        <v>0</v>
      </c>
      <c r="AR118" s="135">
        <f t="shared" si="31"/>
        <v>0</v>
      </c>
      <c r="AS118" s="135">
        <f t="shared" si="31"/>
        <v>0</v>
      </c>
      <c r="AT118" s="135">
        <f t="shared" si="31"/>
        <v>0</v>
      </c>
      <c r="AU118" s="135">
        <f t="shared" si="31"/>
        <v>0</v>
      </c>
      <c r="AV118" s="135">
        <f t="shared" si="31"/>
        <v>0</v>
      </c>
      <c r="AW118" s="135">
        <f t="shared" si="31"/>
        <v>0</v>
      </c>
      <c r="AX118" s="135">
        <f t="shared" si="31"/>
        <v>0</v>
      </c>
      <c r="AY118" s="135">
        <f t="shared" si="31"/>
        <v>0</v>
      </c>
      <c r="AZ118" s="135">
        <f t="shared" si="31"/>
        <v>0</v>
      </c>
      <c r="BA118" s="135">
        <f t="shared" si="31"/>
        <v>0</v>
      </c>
      <c r="BB118" s="135">
        <f t="shared" si="31"/>
        <v>0</v>
      </c>
      <c r="BC118" s="135">
        <f t="shared" si="31"/>
        <v>0</v>
      </c>
      <c r="BD118" s="135">
        <f t="shared" si="31"/>
        <v>0</v>
      </c>
      <c r="BE118" s="135">
        <f t="shared" si="31"/>
        <v>0</v>
      </c>
      <c r="BF118" s="135">
        <f t="shared" si="31"/>
        <v>0</v>
      </c>
      <c r="BG118" s="135">
        <f t="shared" si="31"/>
        <v>0</v>
      </c>
    </row>
    <row r="119" spans="1:61" s="25" customFormat="1" ht="11.4" customHeight="1" x14ac:dyDescent="0.25">
      <c r="F119" s="32"/>
      <c r="G119" s="73"/>
      <c r="H119" s="158">
        <f>IF(ISERROR(VLOOKUP(I103&amp;G119,#REF!,6,FALSE)),0,VLOOKUP(I103&amp;G119,#REF!,6,FALSE))</f>
        <v>0</v>
      </c>
      <c r="J119" s="135">
        <f t="shared" si="28"/>
        <v>0</v>
      </c>
      <c r="K119" s="135">
        <f t="shared" si="28"/>
        <v>0</v>
      </c>
      <c r="L119" s="135">
        <f t="shared" si="28"/>
        <v>0</v>
      </c>
      <c r="M119" s="135">
        <f t="shared" si="28"/>
        <v>0</v>
      </c>
      <c r="N119" s="135">
        <f t="shared" si="28"/>
        <v>0</v>
      </c>
      <c r="O119" s="135">
        <f t="shared" si="28"/>
        <v>0</v>
      </c>
      <c r="P119" s="135">
        <f t="shared" si="28"/>
        <v>0</v>
      </c>
      <c r="Q119" s="135">
        <f t="shared" si="28"/>
        <v>0</v>
      </c>
      <c r="R119" s="135">
        <f t="shared" si="28"/>
        <v>0</v>
      </c>
      <c r="S119" s="135">
        <f t="shared" si="28"/>
        <v>0</v>
      </c>
      <c r="T119" s="135">
        <f t="shared" si="28"/>
        <v>0</v>
      </c>
      <c r="U119" s="135">
        <f t="shared" si="28"/>
        <v>0</v>
      </c>
      <c r="V119" s="135">
        <f t="shared" si="28"/>
        <v>0</v>
      </c>
      <c r="W119" s="135">
        <f t="shared" si="28"/>
        <v>0</v>
      </c>
      <c r="X119" s="135">
        <f t="shared" si="28"/>
        <v>0</v>
      </c>
      <c r="Y119" s="135">
        <f t="shared" si="28"/>
        <v>0</v>
      </c>
      <c r="Z119" s="135">
        <f t="shared" si="28"/>
        <v>0</v>
      </c>
      <c r="AA119" s="135">
        <f t="shared" si="28"/>
        <v>0</v>
      </c>
      <c r="AB119" s="135">
        <f t="shared" si="28"/>
        <v>0</v>
      </c>
      <c r="AC119" s="135">
        <f t="shared" si="28"/>
        <v>0</v>
      </c>
      <c r="AD119" s="135">
        <f t="shared" si="28"/>
        <v>0</v>
      </c>
      <c r="AE119" s="135">
        <f t="shared" si="28"/>
        <v>0</v>
      </c>
      <c r="AF119" s="135">
        <f t="shared" si="28"/>
        <v>0</v>
      </c>
      <c r="AG119" s="135">
        <f t="shared" si="28"/>
        <v>0</v>
      </c>
      <c r="AH119" s="135">
        <f t="shared" si="28"/>
        <v>0</v>
      </c>
      <c r="AI119" s="135">
        <f t="shared" si="28"/>
        <v>0</v>
      </c>
      <c r="AJ119" s="135">
        <f t="shared" si="28"/>
        <v>0</v>
      </c>
      <c r="AK119" s="135">
        <f t="shared" si="28"/>
        <v>0</v>
      </c>
      <c r="AL119" s="135">
        <f t="shared" si="28"/>
        <v>0</v>
      </c>
      <c r="AM119" s="135">
        <f t="shared" si="28"/>
        <v>0</v>
      </c>
      <c r="AN119" s="135">
        <f t="shared" si="28"/>
        <v>0</v>
      </c>
      <c r="AO119" s="135">
        <f t="shared" si="28"/>
        <v>0</v>
      </c>
      <c r="AP119" s="135">
        <f t="shared" ref="AP119:BG119" si="32">AP103*$H119</f>
        <v>0</v>
      </c>
      <c r="AQ119" s="135">
        <f t="shared" si="32"/>
        <v>0</v>
      </c>
      <c r="AR119" s="135">
        <f t="shared" si="32"/>
        <v>0</v>
      </c>
      <c r="AS119" s="135">
        <f t="shared" si="32"/>
        <v>0</v>
      </c>
      <c r="AT119" s="135">
        <f t="shared" si="32"/>
        <v>0</v>
      </c>
      <c r="AU119" s="135">
        <f t="shared" si="32"/>
        <v>0</v>
      </c>
      <c r="AV119" s="135">
        <f t="shared" si="32"/>
        <v>0</v>
      </c>
      <c r="AW119" s="135">
        <f t="shared" si="32"/>
        <v>0</v>
      </c>
      <c r="AX119" s="135">
        <f t="shared" si="32"/>
        <v>0</v>
      </c>
      <c r="AY119" s="135">
        <f t="shared" si="32"/>
        <v>0</v>
      </c>
      <c r="AZ119" s="135">
        <f t="shared" si="32"/>
        <v>0</v>
      </c>
      <c r="BA119" s="135">
        <f t="shared" si="32"/>
        <v>0</v>
      </c>
      <c r="BB119" s="135">
        <f t="shared" si="32"/>
        <v>0</v>
      </c>
      <c r="BC119" s="135">
        <f t="shared" si="32"/>
        <v>0</v>
      </c>
      <c r="BD119" s="135">
        <f t="shared" si="32"/>
        <v>0</v>
      </c>
      <c r="BE119" s="135">
        <f t="shared" si="32"/>
        <v>0</v>
      </c>
      <c r="BF119" s="135">
        <f t="shared" si="32"/>
        <v>0</v>
      </c>
      <c r="BG119" s="135">
        <f t="shared" si="32"/>
        <v>0</v>
      </c>
    </row>
    <row r="120" spans="1:61" s="25" customFormat="1" ht="11.4" customHeight="1" x14ac:dyDescent="0.25">
      <c r="F120" s="32"/>
      <c r="G120" s="73"/>
      <c r="H120" s="158">
        <f>IF(ISERROR(VLOOKUP(I104&amp;G120,#REF!,6,FALSE)),0,VLOOKUP(I104&amp;G120,#REF!,6,FALSE))</f>
        <v>0</v>
      </c>
      <c r="J120" s="135">
        <f t="shared" si="28"/>
        <v>0</v>
      </c>
      <c r="K120" s="135">
        <f t="shared" si="28"/>
        <v>0</v>
      </c>
      <c r="L120" s="135">
        <f t="shared" si="28"/>
        <v>0</v>
      </c>
      <c r="M120" s="135">
        <f t="shared" si="28"/>
        <v>0</v>
      </c>
      <c r="N120" s="135">
        <f t="shared" si="28"/>
        <v>0</v>
      </c>
      <c r="O120" s="135">
        <f t="shared" si="28"/>
        <v>0</v>
      </c>
      <c r="P120" s="135">
        <f t="shared" si="28"/>
        <v>0</v>
      </c>
      <c r="Q120" s="135">
        <f t="shared" si="28"/>
        <v>0</v>
      </c>
      <c r="R120" s="135">
        <f t="shared" si="28"/>
        <v>0</v>
      </c>
      <c r="S120" s="135">
        <f t="shared" si="28"/>
        <v>0</v>
      </c>
      <c r="T120" s="135">
        <f t="shared" si="28"/>
        <v>0</v>
      </c>
      <c r="U120" s="135">
        <f t="shared" si="28"/>
        <v>0</v>
      </c>
      <c r="V120" s="135">
        <f t="shared" si="28"/>
        <v>0</v>
      </c>
      <c r="W120" s="135">
        <f t="shared" si="28"/>
        <v>0</v>
      </c>
      <c r="X120" s="135">
        <f t="shared" si="28"/>
        <v>0</v>
      </c>
      <c r="Y120" s="135">
        <f t="shared" si="28"/>
        <v>0</v>
      </c>
      <c r="Z120" s="135">
        <f t="shared" si="28"/>
        <v>0</v>
      </c>
      <c r="AA120" s="135">
        <f t="shared" si="28"/>
        <v>0</v>
      </c>
      <c r="AB120" s="135">
        <f t="shared" si="28"/>
        <v>0</v>
      </c>
      <c r="AC120" s="135">
        <f t="shared" si="28"/>
        <v>0</v>
      </c>
      <c r="AD120" s="135">
        <f t="shared" si="28"/>
        <v>0</v>
      </c>
      <c r="AE120" s="135">
        <f t="shared" si="28"/>
        <v>0</v>
      </c>
      <c r="AF120" s="135">
        <f t="shared" si="28"/>
        <v>0</v>
      </c>
      <c r="AG120" s="135">
        <f t="shared" si="28"/>
        <v>0</v>
      </c>
      <c r="AH120" s="135">
        <f t="shared" si="28"/>
        <v>0</v>
      </c>
      <c r="AI120" s="135">
        <f t="shared" si="28"/>
        <v>0</v>
      </c>
      <c r="AJ120" s="135">
        <f t="shared" si="28"/>
        <v>0</v>
      </c>
      <c r="AK120" s="135">
        <f t="shared" si="28"/>
        <v>0</v>
      </c>
      <c r="AL120" s="135">
        <f t="shared" si="28"/>
        <v>0</v>
      </c>
      <c r="AM120" s="135">
        <f t="shared" si="28"/>
        <v>0</v>
      </c>
      <c r="AN120" s="135">
        <f t="shared" si="28"/>
        <v>0</v>
      </c>
      <c r="AO120" s="135">
        <f t="shared" si="28"/>
        <v>0</v>
      </c>
      <c r="AP120" s="135">
        <f t="shared" ref="AP120:BG120" si="33">AP104*$H120</f>
        <v>0</v>
      </c>
      <c r="AQ120" s="135">
        <f t="shared" si="33"/>
        <v>0</v>
      </c>
      <c r="AR120" s="135">
        <f t="shared" si="33"/>
        <v>0</v>
      </c>
      <c r="AS120" s="135">
        <f t="shared" si="33"/>
        <v>0</v>
      </c>
      <c r="AT120" s="135">
        <f t="shared" si="33"/>
        <v>0</v>
      </c>
      <c r="AU120" s="135">
        <f t="shared" si="33"/>
        <v>0</v>
      </c>
      <c r="AV120" s="135">
        <f t="shared" si="33"/>
        <v>0</v>
      </c>
      <c r="AW120" s="135">
        <f t="shared" si="33"/>
        <v>0</v>
      </c>
      <c r="AX120" s="135">
        <f t="shared" si="33"/>
        <v>0</v>
      </c>
      <c r="AY120" s="135">
        <f t="shared" si="33"/>
        <v>0</v>
      </c>
      <c r="AZ120" s="135">
        <f t="shared" si="33"/>
        <v>0</v>
      </c>
      <c r="BA120" s="135">
        <f t="shared" si="33"/>
        <v>0</v>
      </c>
      <c r="BB120" s="135">
        <f t="shared" si="33"/>
        <v>0</v>
      </c>
      <c r="BC120" s="135">
        <f t="shared" si="33"/>
        <v>0</v>
      </c>
      <c r="BD120" s="135">
        <f t="shared" si="33"/>
        <v>0</v>
      </c>
      <c r="BE120" s="135">
        <f t="shared" si="33"/>
        <v>0</v>
      </c>
      <c r="BF120" s="135">
        <f t="shared" si="33"/>
        <v>0</v>
      </c>
      <c r="BG120" s="135">
        <f t="shared" si="33"/>
        <v>0</v>
      </c>
    </row>
    <row r="121" spans="1:61" s="25" customFormat="1" ht="11.4" customHeight="1" x14ac:dyDescent="0.25">
      <c r="F121" s="32"/>
      <c r="G121" s="73"/>
      <c r="H121" s="158">
        <f>IF(ISERROR(VLOOKUP(I105&amp;G121,#REF!,6,FALSE)),0,VLOOKUP(I105&amp;G121,#REF!,6,FALSE))</f>
        <v>0</v>
      </c>
      <c r="J121" s="135">
        <f t="shared" si="28"/>
        <v>0</v>
      </c>
      <c r="K121" s="135">
        <f t="shared" si="28"/>
        <v>0</v>
      </c>
      <c r="L121" s="135">
        <f t="shared" si="28"/>
        <v>0</v>
      </c>
      <c r="M121" s="135">
        <f t="shared" si="28"/>
        <v>0</v>
      </c>
      <c r="N121" s="135">
        <f t="shared" si="28"/>
        <v>0</v>
      </c>
      <c r="O121" s="135">
        <f t="shared" si="28"/>
        <v>0</v>
      </c>
      <c r="P121" s="135">
        <f t="shared" si="28"/>
        <v>0</v>
      </c>
      <c r="Q121" s="135">
        <f t="shared" si="28"/>
        <v>0</v>
      </c>
      <c r="R121" s="135">
        <f t="shared" si="28"/>
        <v>0</v>
      </c>
      <c r="S121" s="135">
        <f t="shared" si="28"/>
        <v>0</v>
      </c>
      <c r="T121" s="135">
        <f t="shared" si="28"/>
        <v>0</v>
      </c>
      <c r="U121" s="135">
        <f t="shared" si="28"/>
        <v>0</v>
      </c>
      <c r="V121" s="135">
        <f t="shared" si="28"/>
        <v>0</v>
      </c>
      <c r="W121" s="135">
        <f t="shared" si="28"/>
        <v>0</v>
      </c>
      <c r="X121" s="135">
        <f t="shared" si="28"/>
        <v>0</v>
      </c>
      <c r="Y121" s="135">
        <f t="shared" si="28"/>
        <v>0</v>
      </c>
      <c r="Z121" s="135">
        <f t="shared" si="28"/>
        <v>0</v>
      </c>
      <c r="AA121" s="135">
        <f t="shared" si="28"/>
        <v>0</v>
      </c>
      <c r="AB121" s="135">
        <f t="shared" si="28"/>
        <v>0</v>
      </c>
      <c r="AC121" s="135">
        <f t="shared" si="28"/>
        <v>0</v>
      </c>
      <c r="AD121" s="135">
        <f t="shared" si="28"/>
        <v>0</v>
      </c>
      <c r="AE121" s="135">
        <f t="shared" si="28"/>
        <v>0</v>
      </c>
      <c r="AF121" s="135">
        <f t="shared" si="28"/>
        <v>0</v>
      </c>
      <c r="AG121" s="135">
        <f t="shared" si="28"/>
        <v>0</v>
      </c>
      <c r="AH121" s="135">
        <f t="shared" si="28"/>
        <v>0</v>
      </c>
      <c r="AI121" s="135">
        <f t="shared" si="28"/>
        <v>0</v>
      </c>
      <c r="AJ121" s="135">
        <f t="shared" si="28"/>
        <v>0</v>
      </c>
      <c r="AK121" s="135">
        <f t="shared" si="28"/>
        <v>0</v>
      </c>
      <c r="AL121" s="135">
        <f t="shared" si="28"/>
        <v>0</v>
      </c>
      <c r="AM121" s="135">
        <f t="shared" si="28"/>
        <v>0</v>
      </c>
      <c r="AN121" s="135">
        <f t="shared" si="28"/>
        <v>0</v>
      </c>
      <c r="AO121" s="135">
        <f t="shared" si="28"/>
        <v>0</v>
      </c>
      <c r="AP121" s="135">
        <f t="shared" ref="AP121:BG121" si="34">AP105*$H121</f>
        <v>0</v>
      </c>
      <c r="AQ121" s="135">
        <f t="shared" si="34"/>
        <v>0</v>
      </c>
      <c r="AR121" s="135">
        <f t="shared" si="34"/>
        <v>0</v>
      </c>
      <c r="AS121" s="135">
        <f t="shared" si="34"/>
        <v>0</v>
      </c>
      <c r="AT121" s="135">
        <f t="shared" si="34"/>
        <v>0</v>
      </c>
      <c r="AU121" s="135">
        <f t="shared" si="34"/>
        <v>0</v>
      </c>
      <c r="AV121" s="135">
        <f t="shared" si="34"/>
        <v>0</v>
      </c>
      <c r="AW121" s="135">
        <f t="shared" si="34"/>
        <v>0</v>
      </c>
      <c r="AX121" s="135">
        <f t="shared" si="34"/>
        <v>0</v>
      </c>
      <c r="AY121" s="135">
        <f t="shared" si="34"/>
        <v>0</v>
      </c>
      <c r="AZ121" s="135">
        <f t="shared" si="34"/>
        <v>0</v>
      </c>
      <c r="BA121" s="135">
        <f t="shared" si="34"/>
        <v>0</v>
      </c>
      <c r="BB121" s="135">
        <f t="shared" si="34"/>
        <v>0</v>
      </c>
      <c r="BC121" s="135">
        <f t="shared" si="34"/>
        <v>0</v>
      </c>
      <c r="BD121" s="135">
        <f t="shared" si="34"/>
        <v>0</v>
      </c>
      <c r="BE121" s="135">
        <f t="shared" si="34"/>
        <v>0</v>
      </c>
      <c r="BF121" s="135">
        <f t="shared" si="34"/>
        <v>0</v>
      </c>
      <c r="BG121" s="135">
        <f t="shared" si="34"/>
        <v>0</v>
      </c>
    </row>
    <row r="122" spans="1:61" s="25" customFormat="1" ht="11.4" customHeight="1" x14ac:dyDescent="0.25">
      <c r="F122" s="148" t="s">
        <v>83</v>
      </c>
      <c r="G122" s="112"/>
      <c r="H122" s="112"/>
      <c r="I122" s="112"/>
      <c r="J122" s="164">
        <f>SUM(J110:J121)</f>
        <v>19.373179921073501</v>
      </c>
      <c r="K122" s="164">
        <f t="shared" ref="K122:BG122" si="35">SUM(K110:K121)</f>
        <v>22.781487452004306</v>
      </c>
      <c r="L122" s="164">
        <f t="shared" si="35"/>
        <v>28.215199399318927</v>
      </c>
      <c r="M122" s="164">
        <f t="shared" si="35"/>
        <v>36.309370042273343</v>
      </c>
      <c r="N122" s="164">
        <f t="shared" si="35"/>
        <v>48.290181661214731</v>
      </c>
      <c r="O122" s="164">
        <f t="shared" si="35"/>
        <v>66.519704424545949</v>
      </c>
      <c r="P122" s="164">
        <f t="shared" si="35"/>
        <v>89.741294731885574</v>
      </c>
      <c r="Q122" s="164">
        <f t="shared" si="35"/>
        <v>122.18054162823961</v>
      </c>
      <c r="R122" s="164">
        <f t="shared" si="35"/>
        <v>168.00537007047055</v>
      </c>
      <c r="S122" s="164">
        <f t="shared" si="35"/>
        <v>230.97807841196061</v>
      </c>
      <c r="T122" s="164">
        <f t="shared" si="35"/>
        <v>323.29279225379821</v>
      </c>
      <c r="U122" s="164">
        <f t="shared" si="35"/>
        <v>323.29279225379821</v>
      </c>
      <c r="V122" s="164">
        <f t="shared" si="35"/>
        <v>323.29279225379821</v>
      </c>
      <c r="W122" s="164">
        <f t="shared" si="35"/>
        <v>323.29279225379821</v>
      </c>
      <c r="X122" s="164">
        <f t="shared" si="35"/>
        <v>323.29279225379821</v>
      </c>
      <c r="Y122" s="164">
        <f t="shared" si="35"/>
        <v>323.29279225379821</v>
      </c>
      <c r="Z122" s="164">
        <f t="shared" si="35"/>
        <v>323.29279225379821</v>
      </c>
      <c r="AA122" s="164">
        <f t="shared" si="35"/>
        <v>323.29279225379821</v>
      </c>
      <c r="AB122" s="164">
        <f t="shared" si="35"/>
        <v>323.29279225379821</v>
      </c>
      <c r="AC122" s="164">
        <f t="shared" si="35"/>
        <v>323.29279225379821</v>
      </c>
      <c r="AD122" s="164">
        <f t="shared" si="35"/>
        <v>323.29279225379821</v>
      </c>
      <c r="AE122" s="164">
        <f t="shared" si="35"/>
        <v>0</v>
      </c>
      <c r="AF122" s="164">
        <f t="shared" si="35"/>
        <v>0</v>
      </c>
      <c r="AG122" s="164">
        <f t="shared" si="35"/>
        <v>0</v>
      </c>
      <c r="AH122" s="164">
        <f t="shared" si="35"/>
        <v>0</v>
      </c>
      <c r="AI122" s="164">
        <f t="shared" si="35"/>
        <v>0</v>
      </c>
      <c r="AJ122" s="164">
        <f t="shared" si="35"/>
        <v>0</v>
      </c>
      <c r="AK122" s="164">
        <f t="shared" si="35"/>
        <v>0</v>
      </c>
      <c r="AL122" s="164">
        <f t="shared" si="35"/>
        <v>0</v>
      </c>
      <c r="AM122" s="164">
        <f t="shared" si="35"/>
        <v>0</v>
      </c>
      <c r="AN122" s="164">
        <f t="shared" si="35"/>
        <v>0</v>
      </c>
      <c r="AO122" s="164">
        <f t="shared" si="35"/>
        <v>0</v>
      </c>
      <c r="AP122" s="164">
        <f t="shared" si="35"/>
        <v>0</v>
      </c>
      <c r="AQ122" s="164">
        <f t="shared" si="35"/>
        <v>0</v>
      </c>
      <c r="AR122" s="164">
        <f t="shared" si="35"/>
        <v>0</v>
      </c>
      <c r="AS122" s="164">
        <f t="shared" si="35"/>
        <v>0</v>
      </c>
      <c r="AT122" s="164">
        <f t="shared" si="35"/>
        <v>0</v>
      </c>
      <c r="AU122" s="164">
        <f t="shared" si="35"/>
        <v>0</v>
      </c>
      <c r="AV122" s="164">
        <f t="shared" si="35"/>
        <v>0</v>
      </c>
      <c r="AW122" s="164">
        <f t="shared" si="35"/>
        <v>0</v>
      </c>
      <c r="AX122" s="164">
        <f t="shared" si="35"/>
        <v>0</v>
      </c>
      <c r="AY122" s="164">
        <f t="shared" si="35"/>
        <v>0</v>
      </c>
      <c r="AZ122" s="164">
        <f t="shared" si="35"/>
        <v>0</v>
      </c>
      <c r="BA122" s="164">
        <f t="shared" si="35"/>
        <v>0</v>
      </c>
      <c r="BB122" s="164">
        <f t="shared" si="35"/>
        <v>0</v>
      </c>
      <c r="BC122" s="164">
        <f t="shared" si="35"/>
        <v>0</v>
      </c>
      <c r="BD122" s="164">
        <f t="shared" si="35"/>
        <v>0</v>
      </c>
      <c r="BE122" s="164">
        <f t="shared" si="35"/>
        <v>0</v>
      </c>
      <c r="BF122" s="164">
        <f t="shared" si="35"/>
        <v>0</v>
      </c>
      <c r="BG122" s="164">
        <f t="shared" si="35"/>
        <v>0</v>
      </c>
      <c r="BI122" s="50"/>
    </row>
    <row r="123" spans="1:61" ht="11.4" customHeight="1" x14ac:dyDescent="0.25">
      <c r="C123" s="22"/>
      <c r="D123" s="22"/>
      <c r="E123" s="22"/>
      <c r="F123" s="22"/>
      <c r="G123" s="22"/>
      <c r="H123" s="22"/>
      <c r="I123" s="22"/>
      <c r="J123" s="22"/>
    </row>
    <row r="124" spans="1:61" ht="11.4" customHeight="1" x14ac:dyDescent="0.25">
      <c r="A124" s="154" t="s">
        <v>102</v>
      </c>
      <c r="B124" s="140"/>
      <c r="C124" s="140"/>
      <c r="D124" s="154"/>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row>
  </sheetData>
  <mergeCells count="37">
    <mergeCell ref="G105:H105"/>
    <mergeCell ref="G99:H99"/>
    <mergeCell ref="G100:H100"/>
    <mergeCell ref="G101:H101"/>
    <mergeCell ref="G102:H102"/>
    <mergeCell ref="G103:H103"/>
    <mergeCell ref="G104:H104"/>
    <mergeCell ref="G98:H98"/>
    <mergeCell ref="G69:H69"/>
    <mergeCell ref="G70:H70"/>
    <mergeCell ref="G71:H71"/>
    <mergeCell ref="G72:H72"/>
    <mergeCell ref="G73:H73"/>
    <mergeCell ref="G74:H74"/>
    <mergeCell ref="G93:H93"/>
    <mergeCell ref="G94:H94"/>
    <mergeCell ref="G95:H95"/>
    <mergeCell ref="G96:H96"/>
    <mergeCell ref="G97:H97"/>
    <mergeCell ref="G68:H68"/>
    <mergeCell ref="G39:H39"/>
    <mergeCell ref="G40:H40"/>
    <mergeCell ref="G41:H41"/>
    <mergeCell ref="G42:H42"/>
    <mergeCell ref="G43:H43"/>
    <mergeCell ref="G44:H44"/>
    <mergeCell ref="G45:H45"/>
    <mergeCell ref="G64:H64"/>
    <mergeCell ref="G65:H65"/>
    <mergeCell ref="G66:H66"/>
    <mergeCell ref="G67:H67"/>
    <mergeCell ref="G38:H38"/>
    <mergeCell ref="A19:D23"/>
    <mergeCell ref="A25:D29"/>
    <mergeCell ref="G35:H35"/>
    <mergeCell ref="G36:H36"/>
    <mergeCell ref="G37:H37"/>
  </mergeCells>
  <conditionalFormatting sqref="I46">
    <cfRule type="cellIs" dxfId="20" priority="18" operator="notEqual">
      <formula>0</formula>
    </cfRule>
  </conditionalFormatting>
  <conditionalFormatting sqref="I60">
    <cfRule type="cellIs" dxfId="19" priority="12" operator="notEqual">
      <formula>0</formula>
    </cfRule>
  </conditionalFormatting>
  <conditionalFormatting sqref="J94:J95 AG94:BG95 K95:AU95 J96:BG105">
    <cfRule type="expression" dxfId="18" priority="20">
      <formula>#REF!</formula>
    </cfRule>
  </conditionalFormatting>
  <conditionalFormatting sqref="J6:BG6">
    <cfRule type="cellIs" dxfId="17" priority="15" operator="equal">
      <formula>1</formula>
    </cfRule>
  </conditionalFormatting>
  <conditionalFormatting sqref="J36:BG45">
    <cfRule type="expression" dxfId="16" priority="27">
      <formula>#REF!</formula>
    </cfRule>
    <cfRule type="expression" dxfId="15" priority="28">
      <formula>ISTEXT(J36)</formula>
    </cfRule>
  </conditionalFormatting>
  <conditionalFormatting sqref="J50:BG59">
    <cfRule type="expression" dxfId="14" priority="13">
      <formula>#REF!</formula>
    </cfRule>
    <cfRule type="expression" dxfId="13" priority="14">
      <formula>ISTEXT(J50)</formula>
    </cfRule>
  </conditionalFormatting>
  <conditionalFormatting sqref="J64:BG64">
    <cfRule type="expression" dxfId="12" priority="31">
      <formula>#REF!=1</formula>
    </cfRule>
  </conditionalFormatting>
  <conditionalFormatting sqref="J65:BG74">
    <cfRule type="expression" dxfId="11" priority="16">
      <formula>#REF!</formula>
    </cfRule>
  </conditionalFormatting>
  <conditionalFormatting sqref="J78:BG78">
    <cfRule type="expression" dxfId="10" priority="11">
      <formula>#REF!=1</formula>
    </cfRule>
  </conditionalFormatting>
  <conditionalFormatting sqref="J79:BG88">
    <cfRule type="expression" dxfId="9" priority="9">
      <formula>#REF!</formula>
    </cfRule>
    <cfRule type="expression" dxfId="8" priority="10">
      <formula>ISTEXT(J79)</formula>
    </cfRule>
  </conditionalFormatting>
  <conditionalFormatting sqref="J110:BG121">
    <cfRule type="expression" dxfId="7" priority="7">
      <formula>#REF!</formula>
    </cfRule>
    <cfRule type="expression" dxfId="6" priority="8">
      <formula>ISTEXT(J110)</formula>
    </cfRule>
  </conditionalFormatting>
  <conditionalFormatting sqref="K94:AF94">
    <cfRule type="expression" dxfId="5" priority="5">
      <formula>K94&lt;0</formula>
    </cfRule>
    <cfRule type="expression" dxfId="4" priority="6">
      <formula>#REF!</formula>
    </cfRule>
  </conditionalFormatting>
  <conditionalFormatting sqref="K95:AU95 J94:J95 AG94:BG95 J96:BG105">
    <cfRule type="expression" dxfId="3" priority="19">
      <formula>J94&lt;0</formula>
    </cfRule>
  </conditionalFormatting>
  <conditionalFormatting sqref="U74:BG74">
    <cfRule type="expression" dxfId="2" priority="17">
      <formula>ISTEXT(U74)</formula>
    </cfRule>
  </conditionalFormatting>
  <conditionalFormatting sqref="V95:AF95">
    <cfRule type="expression" dxfId="1" priority="3">
      <formula>V95&lt;0</formula>
    </cfRule>
    <cfRule type="expression" dxfId="0" priority="4">
      <formula>#REF!</formula>
    </cfRule>
  </conditionalFormatting>
  <dataValidations count="7">
    <dataValidation type="list" allowBlank="1" showInputMessage="1" showErrorMessage="1" sqref="G50:G59 G79:G88 G110:G121" xr:uid="{5D0277DF-1AA3-4FCC-90D4-7C8E980CCCAB}">
      <formula1>ConvertToDates</formula1>
    </dataValidation>
    <dataValidation type="list" allowBlank="1" showInputMessage="1" showErrorMessage="1" sqref="I36:I45 I65:I74" xr:uid="{BEBABBA1-F9F3-417F-A063-4BE38DA212A3}">
      <formula1>ConvertFromDates</formula1>
    </dataValidation>
    <dataValidation showDropDown="1" showErrorMessage="1" errorTitle="Invalid Assumption" error="Assumption must be a number." sqref="U67:BG71" xr:uid="{F79AAB48-66B4-43C0-A183-56DCAD320875}"/>
    <dataValidation operator="greaterThanOrEqual" allowBlank="1" showDropDown="1" showErrorMessage="1" errorTitle="Invalid Assumption" error="Assumption must be a value greater than or equal to zero." sqref="J65:T74 U65:BG66" xr:uid="{DA90E481-1E0D-40F1-B6FB-06201F0206F1}"/>
    <dataValidation type="decimal" operator="greaterThanOrEqual" allowBlank="1" showDropDown="1" showErrorMessage="1" errorTitle="Invalid Assumption" error="Assumption must be a value greater than or equal to zero." sqref="J110:BG121 J50:BG59 J79:BG88 J36:BG45" xr:uid="{248A604A-A201-49CB-ACA2-BEF7996CA30D}">
      <formula1>0</formula1>
    </dataValidation>
    <dataValidation type="decimal" operator="greaterThanOrEqual" allowBlank="1" showDropDown="1" showErrorMessage="1" errorTitle="Enter positive number only" error="Enter positive numbers only and specify in the drop down box  whether the input is a benefit or a cost" sqref="J94:BG105" xr:uid="{0AC1211D-73EA-48CA-A5BD-2B168D5957D2}">
      <formula1>0</formula1>
    </dataValidation>
    <dataValidation type="custom" showErrorMessage="1" errorTitle="Invalid Assumption" error="Assumption must be a number." sqref="U72:BG74" xr:uid="{A45BC9DC-5651-40C0-BA61-FA2AC8C0635A}">
      <formula1>NOT(ISERROR(U72/1))</formula1>
    </dataValidation>
  </dataValidations>
  <pageMargins left="0.39370078740157499" right="0.39370078740157499" top="0.59055118110236204" bottom="0.98425196850393704" header="0" footer="0.31496062992126"/>
  <pageSetup paperSize="9" orientation="landscape" r:id="rId1"/>
  <headerFooter>
    <oddFooter>&amp;L&amp;F
&amp;A
Printed: &amp;T on &amp;D&amp;CPage &amp;P of &amp;N_x000D_&amp;1#&amp;"Century Gothic"&amp;7&amp;K7F7F7F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1"/>
    <pageSetUpPr autoPageBreaks="0" fitToPage="1"/>
  </sheetPr>
  <dimension ref="C6:H20"/>
  <sheetViews>
    <sheetView showGridLines="0" zoomScaleNormal="100" workbookViewId="0">
      <selection activeCell="C11" sqref="C11"/>
    </sheetView>
  </sheetViews>
  <sheetFormatPr defaultColWidth="11.69921875" defaultRowHeight="11.4" customHeight="1" x14ac:dyDescent="0.25"/>
  <cols>
    <col min="3" max="6" width="3.69921875" customWidth="1"/>
  </cols>
  <sheetData>
    <row r="6" spans="3:8" ht="11.4" customHeight="1" x14ac:dyDescent="0.25">
      <c r="C6" s="58" t="s">
        <v>3</v>
      </c>
      <c r="D6" s="51"/>
      <c r="E6" s="51"/>
      <c r="F6" s="51"/>
      <c r="G6" s="51"/>
    </row>
    <row r="7" spans="3:8" ht="11.4" customHeight="1" x14ac:dyDescent="0.25">
      <c r="C7" s="52" t="s">
        <v>4</v>
      </c>
      <c r="D7" s="51"/>
      <c r="E7" s="51"/>
      <c r="F7" s="51"/>
      <c r="G7" s="51"/>
    </row>
    <row r="9" spans="3:8" ht="11.4" customHeight="1" x14ac:dyDescent="0.25">
      <c r="C9" s="33" t="str">
        <f>Cover!$C$9</f>
        <v>AusNet Services</v>
      </c>
      <c r="D9" s="33"/>
      <c r="E9" s="33"/>
      <c r="F9" s="33"/>
      <c r="G9" s="33"/>
      <c r="H9" s="34"/>
    </row>
    <row r="10" spans="3:8" ht="11.4" customHeight="1" x14ac:dyDescent="0.25">
      <c r="C10" s="33" t="str">
        <f>Cover!$C$10</f>
        <v>Business Case Evaluation</v>
      </c>
      <c r="D10" s="54"/>
      <c r="E10" s="54"/>
      <c r="F10" s="54"/>
      <c r="G10" s="54"/>
      <c r="H10" s="34"/>
    </row>
    <row r="11" spans="3:8" ht="11.4" customHeight="1" x14ac:dyDescent="0.25">
      <c r="C11" s="33" t="str">
        <f>Cover!$C$11</f>
        <v>Demand Driven Augmentation in the LV Network &amp; Flexible Services</v>
      </c>
      <c r="D11" s="54"/>
      <c r="E11" s="54"/>
      <c r="F11" s="54"/>
      <c r="G11" s="54"/>
      <c r="H11" s="34"/>
    </row>
    <row r="12" spans="3:8" ht="11.4" customHeight="1" x14ac:dyDescent="0.25">
      <c r="D12" s="1"/>
      <c r="E12" s="1"/>
      <c r="F12" s="1"/>
      <c r="G12" s="1"/>
    </row>
    <row r="13" spans="3:8" ht="11.4" customHeight="1" x14ac:dyDescent="0.25">
      <c r="C13" s="2"/>
      <c r="D13" s="3"/>
    </row>
    <row r="17" spans="3:3" ht="11.4" customHeight="1" x14ac:dyDescent="0.25">
      <c r="C17" s="15"/>
    </row>
    <row r="18" spans="3:3" ht="11.4" customHeight="1" x14ac:dyDescent="0.25">
      <c r="C18" s="12"/>
    </row>
    <row r="19" spans="3:3" ht="11.4" customHeight="1" x14ac:dyDescent="0.25">
      <c r="C19" s="12"/>
    </row>
    <row r="20" spans="3:3" ht="11.4" customHeight="1" x14ac:dyDescent="0.25">
      <c r="C20" s="12"/>
    </row>
  </sheetData>
  <pageMargins left="0.39370078740157499" right="0.39370078740157499" top="0.59055118110236204" bottom="0.98425196850393704" header="0" footer="0.31496062992126"/>
  <pageSetup paperSize="9" orientation="landscape" r:id="rId1"/>
  <headerFooter>
    <oddFooter>&amp;L&amp;F
&amp;A
Printed: &amp;T on &amp;D&amp;CPage &amp;P of &amp;N_x000D_&amp;1#&amp;"Century Gothic"&amp;7&amp;K7F7F7F PUBLIC</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0"/>
    <pageSetUpPr autoPageBreaks="0"/>
  </sheetPr>
  <dimension ref="A1:AD25"/>
  <sheetViews>
    <sheetView showGridLines="0" tabSelected="1" zoomScale="125" zoomScaleNormal="125" workbookViewId="0">
      <pane xSplit="1" ySplit="4" topLeftCell="B5" activePane="bottomRight" state="frozen"/>
      <selection pane="topRight" activeCell="C11" sqref="C11"/>
      <selection pane="bottomLeft" activeCell="C11" sqref="C11"/>
      <selection pane="bottomRight" activeCell="E50" sqref="E50"/>
    </sheetView>
  </sheetViews>
  <sheetFormatPr defaultColWidth="11.69921875" defaultRowHeight="11.4" customHeight="1" x14ac:dyDescent="0.25"/>
  <cols>
    <col min="1" max="4" width="3.69921875" style="5" customWidth="1"/>
    <col min="5" max="5" width="5.69921875" style="5" customWidth="1"/>
    <col min="6" max="6" width="35.69921875" style="5" customWidth="1"/>
    <col min="7" max="21" width="11.69921875" style="5" customWidth="1"/>
    <col min="22" max="23" width="14.69921875" style="5" customWidth="1"/>
    <col min="24" max="24" width="11.8984375" style="5" customWidth="1"/>
    <col min="25" max="25" width="4.69921875" style="5" hidden="1" customWidth="1"/>
    <col min="26" max="28" width="14.69921875" style="5" hidden="1" customWidth="1"/>
    <col min="29" max="29" width="6.19921875" style="5" customWidth="1"/>
    <col min="30" max="16384" width="11.69921875" style="5"/>
  </cols>
  <sheetData>
    <row r="1" spans="1:30" s="91" customFormat="1" ht="11.4" customHeight="1" x14ac:dyDescent="0.25">
      <c r="B1" s="59" t="s">
        <v>3</v>
      </c>
      <c r="C1" s="60"/>
      <c r="D1" s="60"/>
      <c r="E1" s="60"/>
      <c r="F1" s="60"/>
      <c r="G1" s="60"/>
      <c r="H1" s="60"/>
    </row>
    <row r="2" spans="1:30" s="91" customFormat="1" ht="11.4" customHeight="1" x14ac:dyDescent="0.25">
      <c r="B2" s="61" t="str">
        <f>Cover!$C$9</f>
        <v>AusNet Services</v>
      </c>
      <c r="C2" s="60"/>
      <c r="D2" s="60"/>
      <c r="E2" s="60"/>
      <c r="F2" s="60"/>
      <c r="G2" s="60"/>
      <c r="H2" s="60"/>
    </row>
    <row r="3" spans="1:30" s="91" customFormat="1" ht="11.4" customHeight="1" x14ac:dyDescent="0.25">
      <c r="B3" s="61" t="str">
        <f>Cover!$C$10</f>
        <v>Business Case Evaluation</v>
      </c>
      <c r="C3" s="60"/>
      <c r="D3" s="60"/>
      <c r="E3" s="60"/>
      <c r="F3" s="60"/>
      <c r="G3" s="60"/>
      <c r="H3" s="60"/>
    </row>
    <row r="4" spans="1:30" s="91" customFormat="1" ht="11.4" customHeight="1" x14ac:dyDescent="0.25">
      <c r="B4" s="61" t="str">
        <f>Cover!$C$11</f>
        <v>Demand Driven Augmentation in the LV Network &amp; Flexible Services</v>
      </c>
      <c r="C4" s="92"/>
      <c r="D4" s="93"/>
      <c r="E4" s="94"/>
      <c r="F4" s="95"/>
    </row>
    <row r="5" spans="1:30" ht="11.4" customHeight="1" x14ac:dyDescent="0.25">
      <c r="K5" s="8"/>
      <c r="L5" s="8"/>
      <c r="O5" s="8"/>
      <c r="P5" s="8"/>
      <c r="Q5" s="8"/>
      <c r="R5" s="8"/>
      <c r="S5" s="8"/>
      <c r="T5" s="8"/>
      <c r="U5" s="8"/>
      <c r="AC5" s="8"/>
    </row>
    <row r="6" spans="1:30" s="7" customFormat="1" ht="11.4" customHeight="1" x14ac:dyDescent="0.25">
      <c r="A6" s="6"/>
      <c r="B6" s="7" t="s">
        <v>3</v>
      </c>
    </row>
    <row r="7" spans="1:30" s="41" customFormat="1" ht="11.4" customHeight="1" x14ac:dyDescent="0.25"/>
    <row r="8" spans="1:30" s="165" customFormat="1" ht="23.15" customHeight="1" x14ac:dyDescent="0.25">
      <c r="F8" s="166"/>
      <c r="G8" s="182" t="s">
        <v>5</v>
      </c>
      <c r="H8" s="182"/>
      <c r="I8" s="182"/>
      <c r="J8" s="182" t="s">
        <v>6</v>
      </c>
      <c r="K8" s="182"/>
      <c r="L8" s="182"/>
    </row>
    <row r="9" spans="1:30" s="41" customFormat="1" ht="11.4" customHeight="1" x14ac:dyDescent="0.25">
      <c r="F9" s="131" t="s">
        <v>7</v>
      </c>
      <c r="G9" s="53" t="s">
        <v>8</v>
      </c>
      <c r="H9" s="53" t="s">
        <v>9</v>
      </c>
      <c r="I9" s="53" t="s">
        <v>10</v>
      </c>
      <c r="J9" s="53" t="s">
        <v>11</v>
      </c>
      <c r="K9" s="53" t="s">
        <v>12</v>
      </c>
      <c r="L9" s="53" t="s">
        <v>13</v>
      </c>
      <c r="N9" s="180"/>
    </row>
    <row r="10" spans="1:30" s="42" customFormat="1" ht="11.4" customHeight="1" x14ac:dyDescent="0.25">
      <c r="B10" s="41"/>
      <c r="D10" s="43"/>
      <c r="E10" s="41"/>
      <c r="F10" s="37" t="str">
        <f>General!D9</f>
        <v>Base Case</v>
      </c>
      <c r="G10" s="38">
        <f>-BaseCase_Analysis!H26</f>
        <v>0</v>
      </c>
      <c r="H10" s="38">
        <f>-BaseCase_Analysis!H27</f>
        <v>0</v>
      </c>
      <c r="I10" s="39">
        <f t="shared" ref="I10:I14" si="0">G10+H10</f>
        <v>0</v>
      </c>
      <c r="J10" s="37">
        <f>BaseCase_Analysis!H20+BaseCase_Analysis!H21</f>
        <v>0</v>
      </c>
      <c r="K10" s="38">
        <f>BaseCase_Analysis!H22</f>
        <v>0</v>
      </c>
      <c r="L10" s="40">
        <f>BaseCase_Analysis!H23</f>
        <v>0</v>
      </c>
      <c r="M10" s="41"/>
      <c r="N10" s="41"/>
      <c r="O10" s="41"/>
      <c r="P10" s="41"/>
      <c r="Q10" s="41"/>
      <c r="R10" s="41"/>
      <c r="S10" s="41"/>
      <c r="T10" s="41"/>
      <c r="U10" s="41"/>
      <c r="V10" s="41"/>
      <c r="W10" s="41"/>
      <c r="X10" s="41"/>
      <c r="Y10" s="41"/>
      <c r="Z10" s="41"/>
      <c r="AA10" s="41"/>
      <c r="AB10" s="41"/>
      <c r="AC10" s="41"/>
      <c r="AD10" s="41"/>
    </row>
    <row r="11" spans="1:30" s="42" customFormat="1" ht="11.4" customHeight="1" x14ac:dyDescent="0.25">
      <c r="B11" s="41"/>
      <c r="D11" s="43"/>
      <c r="E11" s="44"/>
      <c r="F11" s="37" t="str">
        <f>General!D10</f>
        <v>Option 1</v>
      </c>
      <c r="G11" s="38">
        <f>-Option1_Analysis!H26</f>
        <v>121.247</v>
      </c>
      <c r="H11" s="38">
        <f>-Option1_Analysis!H27</f>
        <v>2.6329299999999991</v>
      </c>
      <c r="I11" s="39">
        <f t="shared" si="0"/>
        <v>123.87993</v>
      </c>
      <c r="J11" s="37">
        <f>Option1_Analysis!H20+Option1_Analysis!H21</f>
        <v>-115.69834973351988</v>
      </c>
      <c r="K11" s="177">
        <f>Option1_Analysis!H22</f>
        <v>1559.2737492611659</v>
      </c>
      <c r="L11" s="178">
        <f>Option1_Analysis!H23</f>
        <v>1443.5753995276459</v>
      </c>
      <c r="M11" s="41"/>
      <c r="N11" s="179"/>
      <c r="O11" s="41"/>
      <c r="P11" s="41"/>
      <c r="Q11" s="41"/>
      <c r="R11" s="41"/>
      <c r="S11" s="41"/>
      <c r="T11" s="41"/>
      <c r="U11" s="41"/>
      <c r="V11" s="41"/>
      <c r="W11" s="41"/>
      <c r="X11" s="41"/>
      <c r="Y11" s="41"/>
      <c r="Z11" s="41"/>
      <c r="AA11" s="41"/>
      <c r="AB11" s="41"/>
      <c r="AC11" s="41"/>
      <c r="AD11" s="45"/>
    </row>
    <row r="12" spans="1:30" s="42" customFormat="1" ht="11.4" customHeight="1" x14ac:dyDescent="0.25">
      <c r="B12" s="41"/>
      <c r="D12" s="43"/>
      <c r="E12" s="44"/>
      <c r="F12" s="37" t="str">
        <f>General!D11</f>
        <v>Option 2</v>
      </c>
      <c r="G12" s="38">
        <f>-Option2_Analysis!H26</f>
        <v>104.339</v>
      </c>
      <c r="H12" s="38">
        <f>-Option2_Analysis!H27</f>
        <v>2.4160884355155776</v>
      </c>
      <c r="I12" s="39">
        <f t="shared" si="0"/>
        <v>106.75508843551557</v>
      </c>
      <c r="J12" s="37">
        <f>Option2_Analysis!H20+Option2_Analysis!H21</f>
        <v>-100.17894962374118</v>
      </c>
      <c r="K12" s="177">
        <f>Option2_Analysis!H22</f>
        <v>1557.5575947261107</v>
      </c>
      <c r="L12" s="178">
        <f>Option2_Analysis!H23</f>
        <v>1457.3786451023695</v>
      </c>
      <c r="M12" s="41"/>
      <c r="N12" s="179"/>
      <c r="O12" s="41"/>
      <c r="P12" s="41"/>
      <c r="Q12" s="41"/>
      <c r="R12" s="41"/>
      <c r="S12" s="41"/>
      <c r="T12" s="41"/>
      <c r="U12" s="41"/>
      <c r="V12" s="41"/>
      <c r="W12" s="41"/>
      <c r="X12" s="41"/>
      <c r="Y12" s="41"/>
      <c r="Z12" s="41"/>
      <c r="AA12" s="41"/>
      <c r="AB12" s="41"/>
      <c r="AC12" s="41"/>
      <c r="AD12" s="41"/>
    </row>
    <row r="13" spans="1:30" s="42" customFormat="1" ht="11.4" customHeight="1" x14ac:dyDescent="0.25">
      <c r="B13" s="41"/>
      <c r="D13" s="43"/>
      <c r="E13" s="44"/>
      <c r="F13" s="37" t="str">
        <f>General!D12</f>
        <v>Option 3</v>
      </c>
      <c r="G13" s="38">
        <f>-Option3_Analysis!H26</f>
        <v>502.49900000000002</v>
      </c>
      <c r="H13" s="38">
        <f>-Option3_Analysis!H27</f>
        <v>10.047610000000009</v>
      </c>
      <c r="I13" s="39">
        <f t="shared" si="0"/>
        <v>512.54660999999999</v>
      </c>
      <c r="J13" s="37">
        <f>Option3_Analysis!H20+Option3_Analysis!H21</f>
        <v>-474.88320950008313</v>
      </c>
      <c r="K13" s="177">
        <f>Option3_Analysis!H22</f>
        <v>2037.8079745001057</v>
      </c>
      <c r="L13" s="178">
        <f>Option3_Analysis!H23</f>
        <v>1562.9247650000227</v>
      </c>
      <c r="M13" s="41"/>
      <c r="N13" s="179"/>
      <c r="O13" s="41"/>
      <c r="P13" s="41"/>
      <c r="Q13" s="41"/>
      <c r="R13" s="41"/>
      <c r="S13" s="41"/>
      <c r="T13" s="41"/>
      <c r="U13" s="41"/>
      <c r="V13" s="41"/>
      <c r="W13" s="41"/>
      <c r="X13" s="41"/>
      <c r="Y13" s="41"/>
      <c r="Z13" s="41"/>
      <c r="AA13" s="41"/>
      <c r="AB13" s="41"/>
      <c r="AC13" s="41"/>
      <c r="AD13" s="41"/>
    </row>
    <row r="14" spans="1:30" s="42" customFormat="1" ht="11.4" customHeight="1" x14ac:dyDescent="0.25">
      <c r="B14" s="41"/>
      <c r="D14" s="43"/>
      <c r="E14" s="44"/>
      <c r="F14" s="37" t="s">
        <v>14</v>
      </c>
      <c r="G14" s="38"/>
      <c r="H14" s="38"/>
      <c r="I14" s="39">
        <f t="shared" si="0"/>
        <v>0</v>
      </c>
      <c r="J14" s="37"/>
      <c r="K14" s="177">
        <f>-'Do Nothing Risk'!H22</f>
        <v>-2188.858756992116</v>
      </c>
      <c r="L14" s="178"/>
      <c r="M14" s="41"/>
      <c r="N14" s="41"/>
      <c r="O14" s="41"/>
      <c r="P14" s="41"/>
      <c r="Q14" s="41"/>
      <c r="R14" s="41"/>
      <c r="S14" s="41"/>
      <c r="T14" s="41"/>
      <c r="U14" s="41"/>
      <c r="V14" s="41"/>
      <c r="W14" s="41"/>
      <c r="X14" s="41"/>
      <c r="Y14" s="41"/>
      <c r="Z14" s="41"/>
      <c r="AA14" s="41"/>
      <c r="AB14" s="41"/>
      <c r="AC14" s="41"/>
      <c r="AD14" s="41"/>
    </row>
    <row r="15" spans="1:30" s="42" customFormat="1" ht="11.4" customHeight="1" x14ac:dyDescent="0.25">
      <c r="B15" s="41"/>
      <c r="D15" s="43"/>
      <c r="E15" s="44"/>
      <c r="F15" s="46"/>
      <c r="G15" s="47"/>
      <c r="H15" s="47"/>
      <c r="I15" s="48"/>
      <c r="J15" s="46"/>
      <c r="K15" s="47"/>
      <c r="L15" s="49"/>
      <c r="M15" s="41"/>
      <c r="N15" s="41"/>
      <c r="O15" s="41"/>
      <c r="P15" s="41"/>
      <c r="Q15" s="41"/>
      <c r="R15" s="41"/>
      <c r="S15" s="41"/>
      <c r="T15" s="41"/>
      <c r="U15" s="41"/>
      <c r="V15" s="41"/>
      <c r="W15" s="41"/>
      <c r="X15" s="41"/>
      <c r="Y15" s="41"/>
      <c r="Z15" s="41"/>
      <c r="AA15" s="41"/>
      <c r="AB15" s="41"/>
      <c r="AC15" s="41"/>
      <c r="AD15" s="41"/>
    </row>
    <row r="16" spans="1:30" ht="11.4" customHeight="1" x14ac:dyDescent="0.25">
      <c r="F16" s="10"/>
      <c r="H16" s="13"/>
      <c r="I16" s="13"/>
      <c r="J16" s="13"/>
      <c r="K16" s="13"/>
      <c r="L16" s="13"/>
      <c r="M16" s="13"/>
    </row>
    <row r="17" spans="6:13" ht="11.4" customHeight="1" x14ac:dyDescent="0.25">
      <c r="F17" s="10"/>
      <c r="H17" s="13"/>
      <c r="I17" s="13"/>
      <c r="J17" s="13"/>
      <c r="K17" s="13"/>
      <c r="L17" s="13"/>
      <c r="M17" s="13"/>
    </row>
    <row r="18" spans="6:13" ht="11.4" customHeight="1" x14ac:dyDescent="0.25">
      <c r="F18" s="10"/>
      <c r="H18" s="13"/>
      <c r="I18" s="13"/>
      <c r="J18" s="13"/>
      <c r="K18" s="13"/>
      <c r="L18" s="13"/>
      <c r="M18" s="13"/>
    </row>
    <row r="19" spans="6:13" ht="11.4" customHeight="1" x14ac:dyDescent="0.25">
      <c r="F19" s="10"/>
      <c r="H19" s="13"/>
      <c r="I19" s="13"/>
      <c r="J19" s="13"/>
      <c r="K19" s="13"/>
      <c r="L19" s="13"/>
      <c r="M19" s="13"/>
    </row>
    <row r="20" spans="6:13" ht="11.4" customHeight="1" x14ac:dyDescent="0.25">
      <c r="F20" s="10"/>
      <c r="H20" s="13"/>
      <c r="I20" s="13"/>
      <c r="J20" s="13"/>
      <c r="K20" s="13"/>
      <c r="L20" s="13"/>
      <c r="M20" s="13"/>
    </row>
    <row r="21" spans="6:13" ht="11.4" customHeight="1" x14ac:dyDescent="0.25">
      <c r="F21" s="10"/>
      <c r="H21" s="13"/>
      <c r="I21" s="13"/>
      <c r="J21" s="13"/>
      <c r="K21" s="13"/>
      <c r="L21" s="13"/>
      <c r="M21" s="13"/>
    </row>
    <row r="22" spans="6:13" ht="11.4" customHeight="1" x14ac:dyDescent="0.25">
      <c r="F22" s="10"/>
      <c r="H22" s="13"/>
      <c r="I22" s="13"/>
      <c r="J22" s="13"/>
      <c r="K22" s="13"/>
      <c r="L22" s="13"/>
      <c r="M22" s="13"/>
    </row>
    <row r="23" spans="6:13" ht="11.4" customHeight="1" x14ac:dyDescent="0.25">
      <c r="F23" s="10"/>
      <c r="H23" s="13"/>
      <c r="I23" s="13"/>
      <c r="J23" s="13"/>
      <c r="K23" s="13"/>
      <c r="L23" s="13"/>
      <c r="M23" s="13"/>
    </row>
    <row r="24" spans="6:13" ht="11.4" customHeight="1" x14ac:dyDescent="0.25">
      <c r="F24" s="10"/>
      <c r="H24" s="13"/>
      <c r="I24" s="13"/>
      <c r="J24" s="13"/>
      <c r="K24" s="13"/>
      <c r="L24" s="13"/>
      <c r="M24" s="13"/>
    </row>
    <row r="25" spans="6:13" ht="11.4" customHeight="1" x14ac:dyDescent="0.25">
      <c r="F25" s="9"/>
      <c r="H25" s="13"/>
      <c r="I25" s="13"/>
      <c r="J25" s="13"/>
      <c r="K25" s="13"/>
      <c r="L25" s="13"/>
      <c r="M25" s="13"/>
    </row>
  </sheetData>
  <mergeCells count="2">
    <mergeCell ref="J8:L8"/>
    <mergeCell ref="G8:I8"/>
  </mergeCells>
  <pageMargins left="0.39370078740157499" right="0.39370078740157499" top="0.59055118110236204" bottom="0.98425196850393704" header="0" footer="0.31496062992126"/>
  <pageSetup paperSize="9" orientation="landscape" r:id="rId1"/>
  <headerFooter>
    <oddFooter>&amp;L&amp;F
&amp;A
Printed: &amp;T on &amp;D&amp;CPage &amp;P of &amp;N_x000D_&amp;1#&amp;"Century Gothic"&amp;7&amp;K7F7F7F PUBLIC</oddFooter>
  </headerFooter>
  <rowBreaks count="1" manualBreakCount="1">
    <brk id="8" min="1" max="17" man="1"/>
  </rowBreaks>
  <colBreaks count="1" manualBreakCount="1">
    <brk id="5" max="41" man="1"/>
  </colBreaks>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14C27-AA5E-4B66-B3AB-D5E03B15AD4E}">
  <sheetPr codeName="Sheet5">
    <tabColor theme="1"/>
    <pageSetUpPr autoPageBreaks="0" fitToPage="1"/>
  </sheetPr>
  <dimension ref="C6:G20"/>
  <sheetViews>
    <sheetView showGridLines="0" zoomScaleNormal="100" workbookViewId="0">
      <selection activeCell="C11" sqref="C11"/>
    </sheetView>
  </sheetViews>
  <sheetFormatPr defaultColWidth="11.69921875" defaultRowHeight="11.4" customHeight="1" x14ac:dyDescent="0.25"/>
  <cols>
    <col min="3" max="6" width="3.69921875" customWidth="1"/>
  </cols>
  <sheetData>
    <row r="6" spans="3:7" ht="11.4" customHeight="1" x14ac:dyDescent="0.25">
      <c r="C6" s="58" t="s">
        <v>15</v>
      </c>
      <c r="D6" s="56"/>
      <c r="E6" s="56"/>
      <c r="F6" s="56"/>
      <c r="G6" s="56"/>
    </row>
    <row r="7" spans="3:7" ht="11.4" customHeight="1" x14ac:dyDescent="0.25">
      <c r="C7" s="52" t="s">
        <v>16</v>
      </c>
      <c r="D7" s="56"/>
      <c r="E7" s="56"/>
      <c r="F7" s="56"/>
      <c r="G7" s="56"/>
    </row>
    <row r="9" spans="3:7" ht="11.4" customHeight="1" x14ac:dyDescent="0.25">
      <c r="C9" s="33" t="str">
        <f>Cover!$C$9</f>
        <v>AusNet Services</v>
      </c>
      <c r="D9" s="54"/>
      <c r="E9" s="54"/>
      <c r="F9" s="54"/>
      <c r="G9" s="54"/>
    </row>
    <row r="10" spans="3:7" ht="11.4" customHeight="1" x14ac:dyDescent="0.25">
      <c r="C10" s="33" t="str">
        <f>Cover!$C$10</f>
        <v>Business Case Evaluation</v>
      </c>
      <c r="D10" s="54"/>
      <c r="E10" s="54"/>
      <c r="F10" s="54"/>
      <c r="G10" s="54"/>
    </row>
    <row r="11" spans="3:7" ht="11.4" customHeight="1" x14ac:dyDescent="0.25">
      <c r="C11" s="33" t="str">
        <f>Cover!$C$11</f>
        <v>Demand Driven Augmentation in the LV Network &amp; Flexible Services</v>
      </c>
      <c r="D11" s="54"/>
      <c r="E11" s="54"/>
      <c r="F11" s="54"/>
      <c r="G11" s="54"/>
    </row>
    <row r="12" spans="3:7" ht="11.4" customHeight="1" x14ac:dyDescent="0.25">
      <c r="C12" s="1"/>
      <c r="D12" s="1"/>
      <c r="E12" s="1"/>
      <c r="F12" s="1"/>
      <c r="G12" s="1"/>
    </row>
    <row r="13" spans="3:7" ht="11.4" customHeight="1" x14ac:dyDescent="0.25">
      <c r="C13" s="1"/>
      <c r="D13" s="1"/>
      <c r="E13" s="1"/>
      <c r="F13" s="1"/>
      <c r="G13" s="1"/>
    </row>
    <row r="17" spans="3:3" ht="11.4" customHeight="1" x14ac:dyDescent="0.25">
      <c r="C17" s="15"/>
    </row>
    <row r="18" spans="3:3" ht="11.4" customHeight="1" x14ac:dyDescent="0.25">
      <c r="C18" s="12"/>
    </row>
    <row r="19" spans="3:3" ht="11.4" customHeight="1" x14ac:dyDescent="0.25">
      <c r="C19" s="12"/>
    </row>
    <row r="20" spans="3:3" ht="11.4" customHeight="1" x14ac:dyDescent="0.25">
      <c r="C20" s="12"/>
    </row>
  </sheetData>
  <pageMargins left="0.39370078740157499" right="0.39370078740157499" top="0.59055118110236204" bottom="0.98425196850393704" header="0" footer="0.31496062992126"/>
  <pageSetup paperSize="9" orientation="landscape" r:id="rId1"/>
  <headerFooter>
    <oddFooter>&amp;L&amp;F
&amp;A
Printed: &amp;T on &amp;D&amp;CPage &amp;P of &amp;N_x000D_&amp;1#&amp;"Century Gothic"&amp;7&amp;K7F7F7F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pageSetUpPr autoPageBreaks="0"/>
  </sheetPr>
  <dimension ref="A1:BG98"/>
  <sheetViews>
    <sheetView showGridLines="0" zoomScaleNormal="100" workbookViewId="0">
      <pane xSplit="1" ySplit="4" topLeftCell="B5" activePane="bottomRight" state="frozen"/>
      <selection pane="topRight" activeCell="C11" sqref="C11"/>
      <selection pane="bottomLeft" activeCell="C11" sqref="C11"/>
      <selection pane="bottomRight" activeCell="H25" sqref="H25"/>
    </sheetView>
  </sheetViews>
  <sheetFormatPr defaultColWidth="11.69921875" defaultRowHeight="11.4" customHeight="1" x14ac:dyDescent="0.25"/>
  <cols>
    <col min="1" max="5" width="3.69921875" style="62" customWidth="1"/>
    <col min="6" max="6" width="11.69921875" style="62" customWidth="1"/>
    <col min="7" max="7" width="10.69921875" style="62" customWidth="1"/>
    <col min="8" max="8" width="23.69921875" style="62" bestFit="1" customWidth="1"/>
    <col min="9" max="11" width="11.69921875" style="62" customWidth="1"/>
    <col min="12" max="12" width="11.69921875" style="62"/>
    <col min="13" max="13" width="11.69921875" style="62" customWidth="1"/>
    <col min="14" max="14" width="14.3984375" style="62" bestFit="1" customWidth="1"/>
    <col min="15" max="16384" width="11.69921875" style="62"/>
  </cols>
  <sheetData>
    <row r="1" spans="1:12" s="85" customFormat="1" ht="11.4" customHeight="1" x14ac:dyDescent="0.25">
      <c r="A1" s="84"/>
      <c r="B1" s="59" t="s">
        <v>17</v>
      </c>
    </row>
    <row r="2" spans="1:12" s="85" customFormat="1" ht="11.4" customHeight="1" x14ac:dyDescent="0.25">
      <c r="B2" s="61" t="str">
        <f>Cover!$C$9</f>
        <v>AusNet Services</v>
      </c>
    </row>
    <row r="3" spans="1:12" s="85" customFormat="1" ht="11.4" customHeight="1" x14ac:dyDescent="0.25">
      <c r="B3" s="61" t="str">
        <f>Cover!$C$10</f>
        <v>Business Case Evaluation</v>
      </c>
      <c r="C3" s="86"/>
      <c r="D3" s="86"/>
      <c r="E3" s="86"/>
      <c r="F3" s="86"/>
    </row>
    <row r="4" spans="1:12" s="85" customFormat="1" ht="11.4" customHeight="1" x14ac:dyDescent="0.25">
      <c r="A4" s="84"/>
      <c r="B4" s="61" t="str">
        <f>Cover!$C$11</f>
        <v>Demand Driven Augmentation in the LV Network &amp; Flexible Services</v>
      </c>
      <c r="C4" s="87"/>
      <c r="D4" s="88"/>
      <c r="E4" s="89"/>
      <c r="F4" s="90"/>
    </row>
    <row r="5" spans="1:12" s="63" customFormat="1" ht="11.4" customHeight="1" x14ac:dyDescent="0.25"/>
    <row r="6" spans="1:12" s="133" customFormat="1" ht="11.4" customHeight="1" x14ac:dyDescent="0.25">
      <c r="A6" s="136"/>
      <c r="B6" s="133" t="s">
        <v>18</v>
      </c>
    </row>
    <row r="7" spans="1:12" s="63" customFormat="1" ht="11.4" customHeight="1" x14ac:dyDescent="0.25">
      <c r="D7" s="193"/>
      <c r="E7" s="193"/>
      <c r="F7" s="193"/>
      <c r="G7" s="193"/>
      <c r="H7" s="193"/>
      <c r="I7" s="193"/>
      <c r="J7" s="193"/>
      <c r="K7" s="193"/>
    </row>
    <row r="8" spans="1:12" s="63" customFormat="1" ht="11.4" customHeight="1" x14ac:dyDescent="0.25">
      <c r="D8" s="194" t="s">
        <v>19</v>
      </c>
      <c r="E8" s="194"/>
      <c r="F8" s="194"/>
      <c r="G8" s="194" t="s">
        <v>20</v>
      </c>
      <c r="H8" s="194"/>
      <c r="I8" s="194"/>
    </row>
    <row r="9" spans="1:12" s="63" customFormat="1" ht="11.4" customHeight="1" x14ac:dyDescent="0.25">
      <c r="D9" s="187" t="s">
        <v>21</v>
      </c>
      <c r="E9" s="187"/>
      <c r="F9" s="187"/>
      <c r="G9" s="188" t="s">
        <v>22</v>
      </c>
      <c r="H9" s="188"/>
      <c r="I9" s="188"/>
      <c r="J9" s="188"/>
      <c r="K9" s="188"/>
      <c r="L9" s="188"/>
    </row>
    <row r="10" spans="1:12" s="63" customFormat="1" ht="11.4" customHeight="1" x14ac:dyDescent="0.25">
      <c r="D10" s="187" t="s">
        <v>23</v>
      </c>
      <c r="E10" s="187"/>
      <c r="F10" s="187"/>
      <c r="G10" s="188" t="s">
        <v>24</v>
      </c>
      <c r="H10" s="188"/>
      <c r="I10" s="188"/>
      <c r="J10" s="188"/>
      <c r="K10" s="188"/>
      <c r="L10" s="188"/>
    </row>
    <row r="11" spans="1:12" s="63" customFormat="1" ht="11.4" customHeight="1" x14ac:dyDescent="0.25">
      <c r="D11" s="187" t="s">
        <v>25</v>
      </c>
      <c r="E11" s="187"/>
      <c r="F11" s="187"/>
      <c r="G11" s="188" t="s">
        <v>26</v>
      </c>
      <c r="H11" s="188"/>
      <c r="I11" s="188"/>
      <c r="J11" s="188"/>
      <c r="K11" s="188"/>
      <c r="L11" s="188"/>
    </row>
    <row r="12" spans="1:12" s="63" customFormat="1" ht="11.4" customHeight="1" x14ac:dyDescent="0.25">
      <c r="D12" s="187" t="s">
        <v>27</v>
      </c>
      <c r="E12" s="187"/>
      <c r="F12" s="187"/>
      <c r="G12" s="188" t="s">
        <v>28</v>
      </c>
      <c r="H12" s="188"/>
      <c r="I12" s="188"/>
      <c r="J12" s="188"/>
      <c r="K12" s="188"/>
      <c r="L12" s="188"/>
    </row>
    <row r="13" spans="1:12" s="63" customFormat="1" ht="11.4" customHeight="1" x14ac:dyDescent="0.25">
      <c r="D13" s="187" t="s">
        <v>29</v>
      </c>
      <c r="E13" s="187"/>
      <c r="F13" s="187"/>
      <c r="G13" s="188"/>
      <c r="H13" s="188"/>
      <c r="I13" s="188"/>
      <c r="J13" s="188"/>
      <c r="K13" s="188"/>
      <c r="L13" s="188"/>
    </row>
    <row r="14" spans="1:12" s="63" customFormat="1" ht="11.4" customHeight="1" x14ac:dyDescent="0.25">
      <c r="D14" s="187" t="s">
        <v>30</v>
      </c>
      <c r="E14" s="187"/>
      <c r="F14" s="187"/>
      <c r="G14" s="188"/>
      <c r="H14" s="188"/>
      <c r="I14" s="188"/>
      <c r="J14" s="188"/>
      <c r="K14" s="188"/>
      <c r="L14" s="188"/>
    </row>
    <row r="15" spans="1:12" s="63" customFormat="1" ht="11.4" customHeight="1" x14ac:dyDescent="0.25">
      <c r="D15" s="24"/>
      <c r="I15" s="24"/>
      <c r="J15" s="65"/>
    </row>
    <row r="16" spans="1:12" s="133" customFormat="1" ht="11.4" customHeight="1" x14ac:dyDescent="0.25">
      <c r="A16" s="137"/>
      <c r="B16" s="133" t="s">
        <v>31</v>
      </c>
    </row>
    <row r="17" spans="4:59" s="63" customFormat="1" ht="11.4" customHeight="1" x14ac:dyDescent="0.25">
      <c r="D17" s="24"/>
      <c r="H17" s="64"/>
      <c r="I17" s="28"/>
      <c r="J17" s="65"/>
    </row>
    <row r="18" spans="4:59" s="63" customFormat="1" ht="11.4" customHeight="1" x14ac:dyDescent="0.25">
      <c r="D18" s="26" t="s">
        <v>32</v>
      </c>
      <c r="G18" s="66"/>
      <c r="H18" s="191">
        <v>45839</v>
      </c>
      <c r="I18" s="191"/>
      <c r="J18" s="63" t="s">
        <v>33</v>
      </c>
    </row>
    <row r="19" spans="4:59" s="63" customFormat="1" ht="11.4" customHeight="1" x14ac:dyDescent="0.25">
      <c r="D19" s="26" t="s">
        <v>34</v>
      </c>
      <c r="G19" s="66"/>
      <c r="H19" s="190">
        <f>EOMONTH(H18+(50*365),0)</f>
        <v>64100</v>
      </c>
      <c r="I19" s="190"/>
      <c r="J19" s="63" t="s">
        <v>35</v>
      </c>
    </row>
    <row r="20" spans="4:59" s="63" customFormat="1" ht="11.4" customHeight="1" x14ac:dyDescent="0.25">
      <c r="D20" s="26" t="s">
        <v>36</v>
      </c>
      <c r="G20" s="66"/>
      <c r="H20" s="190">
        <v>46204</v>
      </c>
      <c r="I20" s="190"/>
      <c r="J20" s="63" t="s">
        <v>37</v>
      </c>
    </row>
    <row r="21" spans="4:59" s="63" customFormat="1" ht="11.4" customHeight="1" x14ac:dyDescent="0.25">
      <c r="D21" s="26" t="s">
        <v>38</v>
      </c>
      <c r="G21" s="66"/>
      <c r="H21" s="190">
        <v>48029</v>
      </c>
      <c r="I21" s="190"/>
      <c r="J21" s="63" t="s">
        <v>39</v>
      </c>
    </row>
    <row r="22" spans="4:59" s="63" customFormat="1" ht="11.4" customHeight="1" x14ac:dyDescent="0.25">
      <c r="D22" s="26" t="s">
        <v>40</v>
      </c>
      <c r="G22" s="66"/>
      <c r="H22" s="190">
        <v>45473</v>
      </c>
      <c r="I22" s="190"/>
      <c r="J22" s="63" t="s">
        <v>41</v>
      </c>
    </row>
    <row r="23" spans="4:59" s="63" customFormat="1" ht="11.4" customHeight="1" x14ac:dyDescent="0.25">
      <c r="D23" s="26" t="s">
        <v>42</v>
      </c>
      <c r="G23" s="66"/>
      <c r="H23" s="189" t="s">
        <v>7</v>
      </c>
      <c r="I23" s="189"/>
      <c r="J23" s="67" t="s">
        <v>43</v>
      </c>
      <c r="K23" s="21"/>
    </row>
    <row r="24" spans="4:59" s="63" customFormat="1" ht="11.4" customHeight="1" x14ac:dyDescent="0.25">
      <c r="D24" s="26" t="s">
        <v>44</v>
      </c>
      <c r="G24" s="64"/>
      <c r="H24" s="192">
        <v>0</v>
      </c>
      <c r="I24" s="192"/>
      <c r="J24" s="67" t="s">
        <v>45</v>
      </c>
      <c r="K24" s="21"/>
    </row>
    <row r="25" spans="4:59" s="63" customFormat="1" ht="11.4" customHeight="1" x14ac:dyDescent="0.25">
      <c r="D25" s="26"/>
      <c r="G25" s="64"/>
      <c r="H25" s="68"/>
      <c r="I25" s="69"/>
    </row>
    <row r="26" spans="4:59" s="63" customFormat="1" ht="11.4" customHeight="1" x14ac:dyDescent="0.25">
      <c r="D26" s="26"/>
      <c r="G26" s="64"/>
      <c r="H26" s="68"/>
      <c r="I26" s="69"/>
    </row>
    <row r="27" spans="4:59" s="63" customFormat="1" ht="11.4" customHeight="1" x14ac:dyDescent="0.25">
      <c r="D27" s="26"/>
      <c r="G27" s="64"/>
      <c r="H27" s="29" t="s">
        <v>46</v>
      </c>
      <c r="I27" s="69"/>
      <c r="J27" s="63">
        <f>IF(AND(J$28&gt;=$H$20,J$29&lt;=$H$21),1,0)</f>
        <v>0</v>
      </c>
      <c r="K27" s="63">
        <f t="shared" ref="K27:AO27" si="0">IF(AND(K$28&gt;=$H$20,K$29&lt;=$H$21),1,0)</f>
        <v>1</v>
      </c>
      <c r="L27" s="63">
        <f t="shared" si="0"/>
        <v>1</v>
      </c>
      <c r="M27" s="63">
        <f t="shared" si="0"/>
        <v>1</v>
      </c>
      <c r="N27" s="63">
        <f t="shared" si="0"/>
        <v>1</v>
      </c>
      <c r="O27" s="63">
        <f t="shared" si="0"/>
        <v>1</v>
      </c>
      <c r="P27" s="63">
        <f t="shared" si="0"/>
        <v>0</v>
      </c>
      <c r="Q27" s="63">
        <f t="shared" si="0"/>
        <v>0</v>
      </c>
      <c r="R27" s="63">
        <f t="shared" si="0"/>
        <v>0</v>
      </c>
      <c r="S27" s="63">
        <f t="shared" si="0"/>
        <v>0</v>
      </c>
      <c r="T27" s="63">
        <f t="shared" si="0"/>
        <v>0</v>
      </c>
      <c r="U27" s="63">
        <f t="shared" si="0"/>
        <v>0</v>
      </c>
      <c r="V27" s="63">
        <f t="shared" si="0"/>
        <v>0</v>
      </c>
      <c r="W27" s="63">
        <f t="shared" si="0"/>
        <v>0</v>
      </c>
      <c r="X27" s="63">
        <f t="shared" si="0"/>
        <v>0</v>
      </c>
      <c r="Y27" s="63">
        <f t="shared" si="0"/>
        <v>0</v>
      </c>
      <c r="Z27" s="63">
        <f t="shared" si="0"/>
        <v>0</v>
      </c>
      <c r="AA27" s="63">
        <f t="shared" si="0"/>
        <v>0</v>
      </c>
      <c r="AB27" s="63">
        <f t="shared" si="0"/>
        <v>0</v>
      </c>
      <c r="AC27" s="63">
        <f t="shared" si="0"/>
        <v>0</v>
      </c>
      <c r="AD27" s="63">
        <f t="shared" si="0"/>
        <v>0</v>
      </c>
      <c r="AE27" s="63">
        <f t="shared" si="0"/>
        <v>0</v>
      </c>
      <c r="AF27" s="63">
        <f t="shared" si="0"/>
        <v>0</v>
      </c>
      <c r="AG27" s="63">
        <f t="shared" si="0"/>
        <v>0</v>
      </c>
      <c r="AH27" s="63">
        <f t="shared" si="0"/>
        <v>0</v>
      </c>
      <c r="AI27" s="63">
        <f t="shared" si="0"/>
        <v>0</v>
      </c>
      <c r="AJ27" s="63">
        <f t="shared" si="0"/>
        <v>0</v>
      </c>
      <c r="AK27" s="63">
        <f t="shared" si="0"/>
        <v>0</v>
      </c>
      <c r="AL27" s="63">
        <f t="shared" si="0"/>
        <v>0</v>
      </c>
      <c r="AM27" s="63">
        <f t="shared" si="0"/>
        <v>0</v>
      </c>
      <c r="AN27" s="63">
        <f t="shared" si="0"/>
        <v>0</v>
      </c>
      <c r="AO27" s="63">
        <f t="shared" si="0"/>
        <v>0</v>
      </c>
      <c r="AP27" s="63">
        <f t="shared" ref="AP27:BG27" si="1">IF(AND(AP$28&gt;=$H$20,AP$29&lt;=$H$21),1,0)</f>
        <v>0</v>
      </c>
      <c r="AQ27" s="63">
        <f t="shared" si="1"/>
        <v>0</v>
      </c>
      <c r="AR27" s="63">
        <f t="shared" si="1"/>
        <v>0</v>
      </c>
      <c r="AS27" s="63">
        <f t="shared" si="1"/>
        <v>0</v>
      </c>
      <c r="AT27" s="63">
        <f t="shared" si="1"/>
        <v>0</v>
      </c>
      <c r="AU27" s="63">
        <f t="shared" si="1"/>
        <v>0</v>
      </c>
      <c r="AV27" s="63">
        <f t="shared" si="1"/>
        <v>0</v>
      </c>
      <c r="AW27" s="63">
        <f t="shared" si="1"/>
        <v>0</v>
      </c>
      <c r="AX27" s="63">
        <f t="shared" si="1"/>
        <v>0</v>
      </c>
      <c r="AY27" s="63">
        <f t="shared" si="1"/>
        <v>0</v>
      </c>
      <c r="AZ27" s="63">
        <f t="shared" si="1"/>
        <v>0</v>
      </c>
      <c r="BA27" s="63">
        <f t="shared" si="1"/>
        <v>0</v>
      </c>
      <c r="BB27" s="63">
        <f t="shared" si="1"/>
        <v>0</v>
      </c>
      <c r="BC27" s="63">
        <f t="shared" si="1"/>
        <v>0</v>
      </c>
      <c r="BD27" s="63">
        <f t="shared" si="1"/>
        <v>0</v>
      </c>
      <c r="BE27" s="63">
        <f t="shared" si="1"/>
        <v>0</v>
      </c>
      <c r="BF27" s="63">
        <f t="shared" si="1"/>
        <v>0</v>
      </c>
      <c r="BG27" s="63">
        <f t="shared" si="1"/>
        <v>0</v>
      </c>
    </row>
    <row r="28" spans="4:59" s="63" customFormat="1" ht="11.4" customHeight="1" x14ac:dyDescent="0.25">
      <c r="D28" s="26"/>
      <c r="H28" s="30" t="s">
        <v>47</v>
      </c>
      <c r="J28" s="65">
        <f>EDATE($H$18,(J30-1)*12)</f>
        <v>45839</v>
      </c>
      <c r="K28" s="65">
        <f t="shared" ref="K28:BG28" si="2">EDATE($H$18,(K30-1)*12)</f>
        <v>46204</v>
      </c>
      <c r="L28" s="65">
        <f t="shared" si="2"/>
        <v>46569</v>
      </c>
      <c r="M28" s="65">
        <f t="shared" si="2"/>
        <v>46935</v>
      </c>
      <c r="N28" s="65">
        <f t="shared" si="2"/>
        <v>47300</v>
      </c>
      <c r="O28" s="65">
        <f t="shared" si="2"/>
        <v>47665</v>
      </c>
      <c r="P28" s="65">
        <f t="shared" si="2"/>
        <v>48030</v>
      </c>
      <c r="Q28" s="65">
        <f t="shared" si="2"/>
        <v>48396</v>
      </c>
      <c r="R28" s="65">
        <f t="shared" si="2"/>
        <v>48761</v>
      </c>
      <c r="S28" s="65">
        <f t="shared" si="2"/>
        <v>49126</v>
      </c>
      <c r="T28" s="65">
        <f t="shared" si="2"/>
        <v>49491</v>
      </c>
      <c r="U28" s="65">
        <f t="shared" si="2"/>
        <v>49857</v>
      </c>
      <c r="V28" s="65">
        <f t="shared" si="2"/>
        <v>50222</v>
      </c>
      <c r="W28" s="65">
        <f t="shared" si="2"/>
        <v>50587</v>
      </c>
      <c r="X28" s="65">
        <f t="shared" si="2"/>
        <v>50952</v>
      </c>
      <c r="Y28" s="65">
        <f t="shared" si="2"/>
        <v>51318</v>
      </c>
      <c r="Z28" s="65">
        <f t="shared" si="2"/>
        <v>51683</v>
      </c>
      <c r="AA28" s="65">
        <f t="shared" si="2"/>
        <v>52048</v>
      </c>
      <c r="AB28" s="65">
        <f t="shared" si="2"/>
        <v>52413</v>
      </c>
      <c r="AC28" s="65">
        <f t="shared" si="2"/>
        <v>52779</v>
      </c>
      <c r="AD28" s="65">
        <f t="shared" si="2"/>
        <v>53144</v>
      </c>
      <c r="AE28" s="65">
        <f t="shared" si="2"/>
        <v>53509</v>
      </c>
      <c r="AF28" s="65">
        <f t="shared" si="2"/>
        <v>53874</v>
      </c>
      <c r="AG28" s="65">
        <f t="shared" si="2"/>
        <v>54240</v>
      </c>
      <c r="AH28" s="65">
        <f t="shared" si="2"/>
        <v>54605</v>
      </c>
      <c r="AI28" s="65">
        <f t="shared" si="2"/>
        <v>54970</v>
      </c>
      <c r="AJ28" s="65">
        <f t="shared" si="2"/>
        <v>55335</v>
      </c>
      <c r="AK28" s="65">
        <f t="shared" si="2"/>
        <v>55701</v>
      </c>
      <c r="AL28" s="65">
        <f t="shared" si="2"/>
        <v>56066</v>
      </c>
      <c r="AM28" s="65">
        <f t="shared" si="2"/>
        <v>56431</v>
      </c>
      <c r="AN28" s="65">
        <f t="shared" si="2"/>
        <v>56796</v>
      </c>
      <c r="AO28" s="65">
        <f t="shared" si="2"/>
        <v>57162</v>
      </c>
      <c r="AP28" s="65">
        <f t="shared" si="2"/>
        <v>57527</v>
      </c>
      <c r="AQ28" s="65">
        <f t="shared" si="2"/>
        <v>57892</v>
      </c>
      <c r="AR28" s="65">
        <f t="shared" si="2"/>
        <v>58257</v>
      </c>
      <c r="AS28" s="65">
        <f t="shared" si="2"/>
        <v>58623</v>
      </c>
      <c r="AT28" s="65">
        <f t="shared" si="2"/>
        <v>58988</v>
      </c>
      <c r="AU28" s="65">
        <f t="shared" si="2"/>
        <v>59353</v>
      </c>
      <c r="AV28" s="65">
        <f t="shared" si="2"/>
        <v>59718</v>
      </c>
      <c r="AW28" s="65">
        <f t="shared" si="2"/>
        <v>60084</v>
      </c>
      <c r="AX28" s="65">
        <f t="shared" si="2"/>
        <v>60449</v>
      </c>
      <c r="AY28" s="65">
        <f t="shared" si="2"/>
        <v>60814</v>
      </c>
      <c r="AZ28" s="65">
        <f t="shared" si="2"/>
        <v>61179</v>
      </c>
      <c r="BA28" s="65">
        <f t="shared" si="2"/>
        <v>61545</v>
      </c>
      <c r="BB28" s="65">
        <f t="shared" si="2"/>
        <v>61910</v>
      </c>
      <c r="BC28" s="65">
        <f t="shared" si="2"/>
        <v>62275</v>
      </c>
      <c r="BD28" s="65">
        <f t="shared" si="2"/>
        <v>62640</v>
      </c>
      <c r="BE28" s="65">
        <f t="shared" si="2"/>
        <v>63006</v>
      </c>
      <c r="BF28" s="65">
        <f t="shared" si="2"/>
        <v>63371</v>
      </c>
      <c r="BG28" s="65">
        <f t="shared" si="2"/>
        <v>63736</v>
      </c>
    </row>
    <row r="29" spans="4:59" s="63" customFormat="1" ht="11.4" customHeight="1" x14ac:dyDescent="0.25">
      <c r="D29" s="26"/>
      <c r="H29" s="30" t="s">
        <v>48</v>
      </c>
      <c r="J29" s="65">
        <f>EDATE(J28,12)-1</f>
        <v>46203</v>
      </c>
      <c r="K29" s="65">
        <f t="shared" ref="K29:BG29" si="3">EDATE(K28,12)-1</f>
        <v>46568</v>
      </c>
      <c r="L29" s="65">
        <f t="shared" si="3"/>
        <v>46934</v>
      </c>
      <c r="M29" s="65">
        <f>EDATE(M28,12)-1</f>
        <v>47299</v>
      </c>
      <c r="N29" s="65">
        <f t="shared" si="3"/>
        <v>47664</v>
      </c>
      <c r="O29" s="65">
        <f t="shared" si="3"/>
        <v>48029</v>
      </c>
      <c r="P29" s="65">
        <f t="shared" si="3"/>
        <v>48395</v>
      </c>
      <c r="Q29" s="65">
        <f t="shared" si="3"/>
        <v>48760</v>
      </c>
      <c r="R29" s="65">
        <f t="shared" si="3"/>
        <v>49125</v>
      </c>
      <c r="S29" s="65">
        <f t="shared" si="3"/>
        <v>49490</v>
      </c>
      <c r="T29" s="65">
        <f t="shared" si="3"/>
        <v>49856</v>
      </c>
      <c r="U29" s="65">
        <f t="shared" si="3"/>
        <v>50221</v>
      </c>
      <c r="V29" s="65">
        <f t="shared" si="3"/>
        <v>50586</v>
      </c>
      <c r="W29" s="65">
        <f t="shared" si="3"/>
        <v>50951</v>
      </c>
      <c r="X29" s="65">
        <f t="shared" si="3"/>
        <v>51317</v>
      </c>
      <c r="Y29" s="65">
        <f t="shared" si="3"/>
        <v>51682</v>
      </c>
      <c r="Z29" s="65">
        <f t="shared" si="3"/>
        <v>52047</v>
      </c>
      <c r="AA29" s="65">
        <f t="shared" si="3"/>
        <v>52412</v>
      </c>
      <c r="AB29" s="65">
        <f t="shared" si="3"/>
        <v>52778</v>
      </c>
      <c r="AC29" s="65">
        <f t="shared" si="3"/>
        <v>53143</v>
      </c>
      <c r="AD29" s="65">
        <f t="shared" si="3"/>
        <v>53508</v>
      </c>
      <c r="AE29" s="65">
        <f t="shared" si="3"/>
        <v>53873</v>
      </c>
      <c r="AF29" s="65">
        <f t="shared" si="3"/>
        <v>54239</v>
      </c>
      <c r="AG29" s="65">
        <f t="shared" si="3"/>
        <v>54604</v>
      </c>
      <c r="AH29" s="65">
        <f t="shared" si="3"/>
        <v>54969</v>
      </c>
      <c r="AI29" s="65">
        <f t="shared" si="3"/>
        <v>55334</v>
      </c>
      <c r="AJ29" s="65">
        <f t="shared" si="3"/>
        <v>55700</v>
      </c>
      <c r="AK29" s="65">
        <f t="shared" si="3"/>
        <v>56065</v>
      </c>
      <c r="AL29" s="65">
        <f t="shared" si="3"/>
        <v>56430</v>
      </c>
      <c r="AM29" s="65">
        <f t="shared" si="3"/>
        <v>56795</v>
      </c>
      <c r="AN29" s="65">
        <f t="shared" si="3"/>
        <v>57161</v>
      </c>
      <c r="AO29" s="65">
        <f t="shared" si="3"/>
        <v>57526</v>
      </c>
      <c r="AP29" s="65">
        <f t="shared" si="3"/>
        <v>57891</v>
      </c>
      <c r="AQ29" s="65">
        <f t="shared" si="3"/>
        <v>58256</v>
      </c>
      <c r="AR29" s="65">
        <f t="shared" si="3"/>
        <v>58622</v>
      </c>
      <c r="AS29" s="65">
        <f t="shared" si="3"/>
        <v>58987</v>
      </c>
      <c r="AT29" s="65">
        <f t="shared" si="3"/>
        <v>59352</v>
      </c>
      <c r="AU29" s="65">
        <f t="shared" si="3"/>
        <v>59717</v>
      </c>
      <c r="AV29" s="65">
        <f t="shared" si="3"/>
        <v>60083</v>
      </c>
      <c r="AW29" s="65">
        <f t="shared" si="3"/>
        <v>60448</v>
      </c>
      <c r="AX29" s="65">
        <f t="shared" si="3"/>
        <v>60813</v>
      </c>
      <c r="AY29" s="65">
        <f t="shared" si="3"/>
        <v>61178</v>
      </c>
      <c r="AZ29" s="65">
        <f t="shared" si="3"/>
        <v>61544</v>
      </c>
      <c r="BA29" s="65">
        <f t="shared" si="3"/>
        <v>61909</v>
      </c>
      <c r="BB29" s="65">
        <f t="shared" si="3"/>
        <v>62274</v>
      </c>
      <c r="BC29" s="65">
        <f t="shared" si="3"/>
        <v>62639</v>
      </c>
      <c r="BD29" s="65">
        <f t="shared" si="3"/>
        <v>63005</v>
      </c>
      <c r="BE29" s="65">
        <f t="shared" si="3"/>
        <v>63370</v>
      </c>
      <c r="BF29" s="65">
        <f t="shared" si="3"/>
        <v>63735</v>
      </c>
      <c r="BG29" s="65">
        <f t="shared" si="3"/>
        <v>64100</v>
      </c>
    </row>
    <row r="30" spans="4:59" s="63" customFormat="1" ht="11.4" customHeight="1" x14ac:dyDescent="0.25">
      <c r="D30" s="26"/>
      <c r="H30" s="30" t="str">
        <f>"Project Year"</f>
        <v>Project Year</v>
      </c>
      <c r="J30" s="70">
        <f>COLUMNS($J30:J30)</f>
        <v>1</v>
      </c>
      <c r="K30" s="70">
        <f>COLUMNS($J30:K30)</f>
        <v>2</v>
      </c>
      <c r="L30" s="70">
        <f>COLUMNS($J30:L30)</f>
        <v>3</v>
      </c>
      <c r="M30" s="70">
        <f>COLUMNS($J30:M30)</f>
        <v>4</v>
      </c>
      <c r="N30" s="70">
        <f>COLUMNS($J30:N30)</f>
        <v>5</v>
      </c>
      <c r="O30" s="70">
        <f>COLUMNS($J30:O30)</f>
        <v>6</v>
      </c>
      <c r="P30" s="70">
        <f>COLUMNS($J30:P30)</f>
        <v>7</v>
      </c>
      <c r="Q30" s="70">
        <f>COLUMNS($J30:Q30)</f>
        <v>8</v>
      </c>
      <c r="R30" s="70">
        <f>COLUMNS($J30:R30)</f>
        <v>9</v>
      </c>
      <c r="S30" s="70">
        <f>COLUMNS($J30:S30)</f>
        <v>10</v>
      </c>
      <c r="T30" s="70">
        <f>COLUMNS($J30:T30)</f>
        <v>11</v>
      </c>
      <c r="U30" s="70">
        <f>COLUMNS($J30:U30)</f>
        <v>12</v>
      </c>
      <c r="V30" s="70">
        <f>COLUMNS($J30:V30)</f>
        <v>13</v>
      </c>
      <c r="W30" s="70">
        <f>COLUMNS($J30:W30)</f>
        <v>14</v>
      </c>
      <c r="X30" s="70">
        <f>COLUMNS($J30:X30)</f>
        <v>15</v>
      </c>
      <c r="Y30" s="70">
        <f>COLUMNS($J30:Y30)</f>
        <v>16</v>
      </c>
      <c r="Z30" s="70">
        <f>COLUMNS($J30:Z30)</f>
        <v>17</v>
      </c>
      <c r="AA30" s="70">
        <f>COLUMNS($J30:AA30)</f>
        <v>18</v>
      </c>
      <c r="AB30" s="70">
        <f>COLUMNS($J30:AB30)</f>
        <v>19</v>
      </c>
      <c r="AC30" s="70">
        <f>COLUMNS($J30:AC30)</f>
        <v>20</v>
      </c>
      <c r="AD30" s="70">
        <f>COLUMNS($J30:AD30)</f>
        <v>21</v>
      </c>
      <c r="AE30" s="70">
        <f>COLUMNS($J30:AE30)</f>
        <v>22</v>
      </c>
      <c r="AF30" s="70">
        <f>COLUMNS($J30:AF30)</f>
        <v>23</v>
      </c>
      <c r="AG30" s="70">
        <f>COLUMNS($J30:AG30)</f>
        <v>24</v>
      </c>
      <c r="AH30" s="70">
        <f>COLUMNS($J30:AH30)</f>
        <v>25</v>
      </c>
      <c r="AI30" s="70">
        <f>COLUMNS($J30:AI30)</f>
        <v>26</v>
      </c>
      <c r="AJ30" s="70">
        <f>COLUMNS($J30:AJ30)</f>
        <v>27</v>
      </c>
      <c r="AK30" s="70">
        <f>COLUMNS($J30:AK30)</f>
        <v>28</v>
      </c>
      <c r="AL30" s="70">
        <f>COLUMNS($J30:AL30)</f>
        <v>29</v>
      </c>
      <c r="AM30" s="70">
        <f>COLUMNS($J30:AM30)</f>
        <v>30</v>
      </c>
      <c r="AN30" s="70">
        <f>COLUMNS($J30:AN30)</f>
        <v>31</v>
      </c>
      <c r="AO30" s="70">
        <f>COLUMNS($J30:AO30)</f>
        <v>32</v>
      </c>
      <c r="AP30" s="70">
        <f>COLUMNS($J30:AP30)</f>
        <v>33</v>
      </c>
      <c r="AQ30" s="70">
        <f>COLUMNS($J30:AQ30)</f>
        <v>34</v>
      </c>
      <c r="AR30" s="70">
        <f>COLUMNS($J30:AR30)</f>
        <v>35</v>
      </c>
      <c r="AS30" s="70">
        <f>COLUMNS($J30:AS30)</f>
        <v>36</v>
      </c>
      <c r="AT30" s="70">
        <f>COLUMNS($J30:AT30)</f>
        <v>37</v>
      </c>
      <c r="AU30" s="70">
        <f>COLUMNS($J30:AU30)</f>
        <v>38</v>
      </c>
      <c r="AV30" s="70">
        <f>COLUMNS($J30:AV30)</f>
        <v>39</v>
      </c>
      <c r="AW30" s="70">
        <f>COLUMNS($J30:AW30)</f>
        <v>40</v>
      </c>
      <c r="AX30" s="70">
        <f>COLUMNS($J30:AX30)</f>
        <v>41</v>
      </c>
      <c r="AY30" s="70">
        <f>COLUMNS($J30:AY30)</f>
        <v>42</v>
      </c>
      <c r="AZ30" s="70">
        <f>COLUMNS($J30:AZ30)</f>
        <v>43</v>
      </c>
      <c r="BA30" s="70">
        <f>COLUMNS($J30:BA30)</f>
        <v>44</v>
      </c>
      <c r="BB30" s="70">
        <f>COLUMNS($J30:BB30)</f>
        <v>45</v>
      </c>
      <c r="BC30" s="70">
        <f>COLUMNS($J30:BC30)</f>
        <v>46</v>
      </c>
      <c r="BD30" s="70">
        <f>COLUMNS($J30:BD30)</f>
        <v>47</v>
      </c>
      <c r="BE30" s="70">
        <f>COLUMNS($J30:BE30)</f>
        <v>48</v>
      </c>
      <c r="BF30" s="70">
        <f>COLUMNS($J30:BF30)</f>
        <v>49</v>
      </c>
      <c r="BG30" s="70">
        <f>COLUMNS($J30:BG30)</f>
        <v>50</v>
      </c>
    </row>
    <row r="31" spans="4:59" s="63" customFormat="1" ht="11.4" customHeight="1" x14ac:dyDescent="0.25">
      <c r="H31" s="29" t="s">
        <v>49</v>
      </c>
      <c r="J31" s="71">
        <f>YEAR(J29)</f>
        <v>2026</v>
      </c>
      <c r="K31" s="71">
        <f t="shared" ref="K31:BG31" si="4">YEAR(K29)</f>
        <v>2027</v>
      </c>
      <c r="L31" s="71">
        <f t="shared" si="4"/>
        <v>2028</v>
      </c>
      <c r="M31" s="71">
        <f t="shared" si="4"/>
        <v>2029</v>
      </c>
      <c r="N31" s="71">
        <f t="shared" si="4"/>
        <v>2030</v>
      </c>
      <c r="O31" s="71">
        <f t="shared" si="4"/>
        <v>2031</v>
      </c>
      <c r="P31" s="71">
        <f t="shared" si="4"/>
        <v>2032</v>
      </c>
      <c r="Q31" s="71">
        <f t="shared" si="4"/>
        <v>2033</v>
      </c>
      <c r="R31" s="71">
        <f t="shared" si="4"/>
        <v>2034</v>
      </c>
      <c r="S31" s="71">
        <f t="shared" si="4"/>
        <v>2035</v>
      </c>
      <c r="T31" s="71">
        <f t="shared" si="4"/>
        <v>2036</v>
      </c>
      <c r="U31" s="71">
        <f t="shared" si="4"/>
        <v>2037</v>
      </c>
      <c r="V31" s="71">
        <f t="shared" si="4"/>
        <v>2038</v>
      </c>
      <c r="W31" s="71">
        <f t="shared" si="4"/>
        <v>2039</v>
      </c>
      <c r="X31" s="71">
        <f t="shared" si="4"/>
        <v>2040</v>
      </c>
      <c r="Y31" s="71">
        <f t="shared" si="4"/>
        <v>2041</v>
      </c>
      <c r="Z31" s="71">
        <f t="shared" si="4"/>
        <v>2042</v>
      </c>
      <c r="AA31" s="71">
        <f t="shared" si="4"/>
        <v>2043</v>
      </c>
      <c r="AB31" s="71">
        <f t="shared" si="4"/>
        <v>2044</v>
      </c>
      <c r="AC31" s="71">
        <f t="shared" si="4"/>
        <v>2045</v>
      </c>
      <c r="AD31" s="71">
        <f t="shared" si="4"/>
        <v>2046</v>
      </c>
      <c r="AE31" s="71">
        <f t="shared" si="4"/>
        <v>2047</v>
      </c>
      <c r="AF31" s="71">
        <f t="shared" si="4"/>
        <v>2048</v>
      </c>
      <c r="AG31" s="71">
        <f t="shared" si="4"/>
        <v>2049</v>
      </c>
      <c r="AH31" s="71">
        <f t="shared" si="4"/>
        <v>2050</v>
      </c>
      <c r="AI31" s="71">
        <f t="shared" si="4"/>
        <v>2051</v>
      </c>
      <c r="AJ31" s="71">
        <f t="shared" si="4"/>
        <v>2052</v>
      </c>
      <c r="AK31" s="71">
        <f t="shared" si="4"/>
        <v>2053</v>
      </c>
      <c r="AL31" s="71">
        <f t="shared" si="4"/>
        <v>2054</v>
      </c>
      <c r="AM31" s="71">
        <f t="shared" si="4"/>
        <v>2055</v>
      </c>
      <c r="AN31" s="71">
        <f t="shared" si="4"/>
        <v>2056</v>
      </c>
      <c r="AO31" s="71">
        <f t="shared" si="4"/>
        <v>2057</v>
      </c>
      <c r="AP31" s="71">
        <f t="shared" si="4"/>
        <v>2058</v>
      </c>
      <c r="AQ31" s="71">
        <f t="shared" si="4"/>
        <v>2059</v>
      </c>
      <c r="AR31" s="71">
        <f t="shared" si="4"/>
        <v>2060</v>
      </c>
      <c r="AS31" s="71">
        <f t="shared" si="4"/>
        <v>2061</v>
      </c>
      <c r="AT31" s="71">
        <f t="shared" si="4"/>
        <v>2062</v>
      </c>
      <c r="AU31" s="71">
        <f t="shared" si="4"/>
        <v>2063</v>
      </c>
      <c r="AV31" s="71">
        <f t="shared" si="4"/>
        <v>2064</v>
      </c>
      <c r="AW31" s="71">
        <f t="shared" si="4"/>
        <v>2065</v>
      </c>
      <c r="AX31" s="71">
        <f t="shared" si="4"/>
        <v>2066</v>
      </c>
      <c r="AY31" s="71">
        <f t="shared" si="4"/>
        <v>2067</v>
      </c>
      <c r="AZ31" s="71">
        <f t="shared" si="4"/>
        <v>2068</v>
      </c>
      <c r="BA31" s="71">
        <f t="shared" si="4"/>
        <v>2069</v>
      </c>
      <c r="BB31" s="71">
        <f t="shared" si="4"/>
        <v>2070</v>
      </c>
      <c r="BC31" s="71">
        <f t="shared" si="4"/>
        <v>2071</v>
      </c>
      <c r="BD31" s="71">
        <f t="shared" si="4"/>
        <v>2072</v>
      </c>
      <c r="BE31" s="71">
        <f t="shared" si="4"/>
        <v>2073</v>
      </c>
      <c r="BF31" s="71">
        <f t="shared" si="4"/>
        <v>2074</v>
      </c>
      <c r="BG31" s="71">
        <f t="shared" si="4"/>
        <v>2075</v>
      </c>
    </row>
    <row r="32" spans="4:59" s="63" customFormat="1" ht="11.4" customHeight="1" x14ac:dyDescent="0.25">
      <c r="H32" s="26" t="s">
        <v>50</v>
      </c>
      <c r="J32" s="176">
        <v>5.5599999999999997E-2</v>
      </c>
      <c r="K32" s="72">
        <f>J32</f>
        <v>5.5599999999999997E-2</v>
      </c>
      <c r="L32" s="72">
        <f t="shared" ref="L32:BG32" si="5">K32</f>
        <v>5.5599999999999997E-2</v>
      </c>
      <c r="M32" s="72">
        <f t="shared" si="5"/>
        <v>5.5599999999999997E-2</v>
      </c>
      <c r="N32" s="72">
        <f t="shared" si="5"/>
        <v>5.5599999999999997E-2</v>
      </c>
      <c r="O32" s="72">
        <f t="shared" si="5"/>
        <v>5.5599999999999997E-2</v>
      </c>
      <c r="P32" s="72">
        <f t="shared" si="5"/>
        <v>5.5599999999999997E-2</v>
      </c>
      <c r="Q32" s="72">
        <f t="shared" si="5"/>
        <v>5.5599999999999997E-2</v>
      </c>
      <c r="R32" s="72">
        <f t="shared" si="5"/>
        <v>5.5599999999999997E-2</v>
      </c>
      <c r="S32" s="72">
        <f t="shared" si="5"/>
        <v>5.5599999999999997E-2</v>
      </c>
      <c r="T32" s="72">
        <f t="shared" si="5"/>
        <v>5.5599999999999997E-2</v>
      </c>
      <c r="U32" s="72">
        <f t="shared" si="5"/>
        <v>5.5599999999999997E-2</v>
      </c>
      <c r="V32" s="72">
        <f t="shared" si="5"/>
        <v>5.5599999999999997E-2</v>
      </c>
      <c r="W32" s="72">
        <f t="shared" si="5"/>
        <v>5.5599999999999997E-2</v>
      </c>
      <c r="X32" s="72">
        <f t="shared" si="5"/>
        <v>5.5599999999999997E-2</v>
      </c>
      <c r="Y32" s="72">
        <f t="shared" si="5"/>
        <v>5.5599999999999997E-2</v>
      </c>
      <c r="Z32" s="72">
        <f t="shared" si="5"/>
        <v>5.5599999999999997E-2</v>
      </c>
      <c r="AA32" s="72">
        <f t="shared" si="5"/>
        <v>5.5599999999999997E-2</v>
      </c>
      <c r="AB32" s="72">
        <f t="shared" si="5"/>
        <v>5.5599999999999997E-2</v>
      </c>
      <c r="AC32" s="72">
        <f t="shared" si="5"/>
        <v>5.5599999999999997E-2</v>
      </c>
      <c r="AD32" s="72">
        <f t="shared" si="5"/>
        <v>5.5599999999999997E-2</v>
      </c>
      <c r="AE32" s="72">
        <f t="shared" si="5"/>
        <v>5.5599999999999997E-2</v>
      </c>
      <c r="AF32" s="72">
        <f t="shared" si="5"/>
        <v>5.5599999999999997E-2</v>
      </c>
      <c r="AG32" s="72">
        <f t="shared" si="5"/>
        <v>5.5599999999999997E-2</v>
      </c>
      <c r="AH32" s="72">
        <f t="shared" si="5"/>
        <v>5.5599999999999997E-2</v>
      </c>
      <c r="AI32" s="72">
        <f t="shared" si="5"/>
        <v>5.5599999999999997E-2</v>
      </c>
      <c r="AJ32" s="72">
        <f t="shared" si="5"/>
        <v>5.5599999999999997E-2</v>
      </c>
      <c r="AK32" s="72">
        <f t="shared" si="5"/>
        <v>5.5599999999999997E-2</v>
      </c>
      <c r="AL32" s="72">
        <f t="shared" si="5"/>
        <v>5.5599999999999997E-2</v>
      </c>
      <c r="AM32" s="72">
        <f t="shared" si="5"/>
        <v>5.5599999999999997E-2</v>
      </c>
      <c r="AN32" s="72">
        <f t="shared" si="5"/>
        <v>5.5599999999999997E-2</v>
      </c>
      <c r="AO32" s="72">
        <f t="shared" si="5"/>
        <v>5.5599999999999997E-2</v>
      </c>
      <c r="AP32" s="72">
        <f t="shared" si="5"/>
        <v>5.5599999999999997E-2</v>
      </c>
      <c r="AQ32" s="72">
        <f t="shared" si="5"/>
        <v>5.5599999999999997E-2</v>
      </c>
      <c r="AR32" s="72">
        <f t="shared" si="5"/>
        <v>5.5599999999999997E-2</v>
      </c>
      <c r="AS32" s="72">
        <f t="shared" si="5"/>
        <v>5.5599999999999997E-2</v>
      </c>
      <c r="AT32" s="72">
        <f t="shared" si="5"/>
        <v>5.5599999999999997E-2</v>
      </c>
      <c r="AU32" s="72">
        <f t="shared" si="5"/>
        <v>5.5599999999999997E-2</v>
      </c>
      <c r="AV32" s="72">
        <f t="shared" si="5"/>
        <v>5.5599999999999997E-2</v>
      </c>
      <c r="AW32" s="72">
        <f t="shared" si="5"/>
        <v>5.5599999999999997E-2</v>
      </c>
      <c r="AX32" s="72">
        <f t="shared" si="5"/>
        <v>5.5599999999999997E-2</v>
      </c>
      <c r="AY32" s="72">
        <f t="shared" si="5"/>
        <v>5.5599999999999997E-2</v>
      </c>
      <c r="AZ32" s="72">
        <f t="shared" si="5"/>
        <v>5.5599999999999997E-2</v>
      </c>
      <c r="BA32" s="72">
        <f t="shared" si="5"/>
        <v>5.5599999999999997E-2</v>
      </c>
      <c r="BB32" s="72">
        <f t="shared" si="5"/>
        <v>5.5599999999999997E-2</v>
      </c>
      <c r="BC32" s="72">
        <f t="shared" si="5"/>
        <v>5.5599999999999997E-2</v>
      </c>
      <c r="BD32" s="72">
        <f t="shared" si="5"/>
        <v>5.5599999999999997E-2</v>
      </c>
      <c r="BE32" s="72">
        <f t="shared" si="5"/>
        <v>5.5599999999999997E-2</v>
      </c>
      <c r="BF32" s="72">
        <f t="shared" si="5"/>
        <v>5.5599999999999997E-2</v>
      </c>
      <c r="BG32" s="72">
        <f t="shared" si="5"/>
        <v>5.5599999999999997E-2</v>
      </c>
    </row>
    <row r="33" spans="1:22" s="63" customFormat="1" ht="11.4" customHeight="1" x14ac:dyDescent="0.25"/>
    <row r="34" spans="1:22" s="133" customFormat="1" ht="11.4" customHeight="1" x14ac:dyDescent="0.25">
      <c r="A34" s="137"/>
      <c r="B34" s="133" t="s">
        <v>51</v>
      </c>
    </row>
    <row r="35" spans="1:22" s="63" customFormat="1" ht="11.4" customHeight="1" x14ac:dyDescent="0.25">
      <c r="D35" s="102"/>
      <c r="E35" s="102"/>
      <c r="F35" s="102"/>
      <c r="G35" s="102"/>
      <c r="H35" s="102"/>
      <c r="I35" s="102"/>
      <c r="J35" s="64"/>
    </row>
    <row r="36" spans="1:22" s="63" customFormat="1" ht="11.4" customHeight="1" x14ac:dyDescent="0.25">
      <c r="D36" s="183" t="s">
        <v>52</v>
      </c>
      <c r="E36" s="183"/>
      <c r="F36" s="183"/>
      <c r="G36" s="184"/>
      <c r="H36" s="105"/>
      <c r="I36" s="63" t="s">
        <v>53</v>
      </c>
      <c r="O36" s="80"/>
    </row>
    <row r="37" spans="1:22" s="63" customFormat="1" ht="11.4" customHeight="1" x14ac:dyDescent="0.25">
      <c r="D37" s="183" t="s">
        <v>54</v>
      </c>
      <c r="E37" s="183"/>
      <c r="F37" s="183"/>
      <c r="G37" s="184"/>
      <c r="H37" s="73"/>
      <c r="I37" s="63" t="s">
        <v>55</v>
      </c>
    </row>
    <row r="38" spans="1:22" s="63" customFormat="1" ht="11.4" customHeight="1" x14ac:dyDescent="0.25"/>
    <row r="39" spans="1:22" s="133" customFormat="1" ht="11.4" customHeight="1" x14ac:dyDescent="0.25">
      <c r="A39" s="137"/>
      <c r="B39" s="133" t="s">
        <v>56</v>
      </c>
    </row>
    <row r="40" spans="1:22" s="36" customFormat="1" ht="11.4" customHeight="1" x14ac:dyDescent="0.25">
      <c r="A40" s="76"/>
    </row>
    <row r="41" spans="1:22" s="63" customFormat="1" ht="11.4" customHeight="1" x14ac:dyDescent="0.25">
      <c r="D41" s="75" t="s">
        <v>57</v>
      </c>
    </row>
    <row r="42" spans="1:22" s="63" customFormat="1" ht="11.4" customHeight="1" x14ac:dyDescent="0.25">
      <c r="D42" s="185" t="s">
        <v>58</v>
      </c>
      <c r="E42" s="185"/>
      <c r="F42" s="185"/>
      <c r="G42" s="186"/>
      <c r="H42" s="105"/>
      <c r="I42" s="63" t="s">
        <v>53</v>
      </c>
      <c r="V42" s="74"/>
    </row>
    <row r="43" spans="1:22" s="63" customFormat="1" ht="11.4" customHeight="1" x14ac:dyDescent="0.25">
      <c r="D43" s="183" t="s">
        <v>54</v>
      </c>
      <c r="E43" s="183"/>
      <c r="F43" s="183"/>
      <c r="G43" s="184"/>
      <c r="H43" s="73"/>
      <c r="I43" s="63" t="s">
        <v>55</v>
      </c>
      <c r="V43" s="74"/>
    </row>
    <row r="44" spans="1:22" s="63" customFormat="1" ht="11.4" customHeight="1" x14ac:dyDescent="0.25">
      <c r="D44" s="103"/>
      <c r="G44" s="74"/>
      <c r="H44" s="74"/>
      <c r="O44" s="74"/>
      <c r="P44" s="74"/>
      <c r="Q44" s="74"/>
    </row>
    <row r="45" spans="1:22" s="63" customFormat="1" ht="11.4" customHeight="1" x14ac:dyDescent="0.25">
      <c r="D45" s="106" t="s">
        <v>59</v>
      </c>
      <c r="G45" s="74"/>
      <c r="H45" s="74"/>
      <c r="L45" s="74"/>
      <c r="M45" s="74"/>
      <c r="N45" s="74"/>
      <c r="O45" s="74"/>
      <c r="P45" s="74"/>
      <c r="Q45" s="74"/>
    </row>
    <row r="46" spans="1:22" s="63" customFormat="1" ht="11.4" customHeight="1" x14ac:dyDescent="0.25">
      <c r="D46" s="185" t="s">
        <v>58</v>
      </c>
      <c r="E46" s="185"/>
      <c r="F46" s="185"/>
      <c r="G46" s="186"/>
      <c r="H46" s="105"/>
      <c r="I46" s="63" t="s">
        <v>53</v>
      </c>
      <c r="L46" s="74"/>
      <c r="M46" s="74"/>
      <c r="N46" s="74"/>
      <c r="O46" s="74"/>
      <c r="P46" s="74"/>
      <c r="Q46" s="74"/>
    </row>
    <row r="47" spans="1:22" s="63" customFormat="1" ht="11.4" customHeight="1" x14ac:dyDescent="0.25">
      <c r="D47" s="183" t="s">
        <v>54</v>
      </c>
      <c r="E47" s="183"/>
      <c r="F47" s="183"/>
      <c r="G47" s="184"/>
      <c r="H47" s="73"/>
      <c r="I47" s="63" t="s">
        <v>55</v>
      </c>
      <c r="L47" s="74"/>
      <c r="M47" s="74"/>
      <c r="N47" s="74"/>
      <c r="O47" s="74"/>
      <c r="P47" s="74"/>
      <c r="Q47" s="74"/>
    </row>
    <row r="48" spans="1:22" s="63" customFormat="1" ht="11.4" customHeight="1" x14ac:dyDescent="0.25">
      <c r="D48" s="103"/>
      <c r="G48" s="74"/>
      <c r="H48" s="74"/>
      <c r="L48" s="74"/>
      <c r="M48" s="74"/>
      <c r="N48" s="74"/>
      <c r="O48" s="74"/>
      <c r="P48" s="74"/>
      <c r="Q48" s="74"/>
    </row>
    <row r="49" spans="1:16" s="133" customFormat="1" ht="11.4" customHeight="1" x14ac:dyDescent="0.25">
      <c r="A49" s="137"/>
      <c r="B49" s="133" t="s">
        <v>60</v>
      </c>
    </row>
    <row r="50" spans="1:16" s="36" customFormat="1" ht="11.4" customHeight="1" x14ac:dyDescent="0.25">
      <c r="A50" s="76"/>
    </row>
    <row r="51" spans="1:16" s="36" customFormat="1" ht="11.4" customHeight="1" x14ac:dyDescent="0.25">
      <c r="A51" s="76"/>
      <c r="D51" s="75" t="s">
        <v>61</v>
      </c>
      <c r="E51" s="63"/>
      <c r="F51" s="63"/>
    </row>
    <row r="52" spans="1:16" s="63" customFormat="1" ht="11.4" customHeight="1" x14ac:dyDescent="0.25">
      <c r="D52" s="185" t="s">
        <v>58</v>
      </c>
      <c r="E52" s="185"/>
      <c r="F52" s="185"/>
      <c r="G52" s="186"/>
      <c r="H52" s="105"/>
      <c r="I52" s="63" t="s">
        <v>53</v>
      </c>
      <c r="J52" s="36"/>
      <c r="K52" s="36"/>
      <c r="L52" s="36"/>
      <c r="M52" s="36"/>
      <c r="N52" s="36"/>
      <c r="O52" s="36"/>
      <c r="P52" s="36"/>
    </row>
    <row r="53" spans="1:16" s="63" customFormat="1" ht="11.4" customHeight="1" x14ac:dyDescent="0.25">
      <c r="D53" s="183" t="s">
        <v>54</v>
      </c>
      <c r="E53" s="183"/>
      <c r="F53" s="183"/>
      <c r="G53" s="184"/>
      <c r="H53" s="73"/>
      <c r="I53" s="63" t="s">
        <v>55</v>
      </c>
      <c r="J53" s="36"/>
      <c r="K53" s="36"/>
      <c r="L53" s="36"/>
      <c r="M53" s="36"/>
      <c r="N53" s="36"/>
      <c r="O53" s="36"/>
      <c r="P53" s="36"/>
    </row>
    <row r="54" spans="1:16" s="63" customFormat="1" ht="11.4" customHeight="1" x14ac:dyDescent="0.25"/>
    <row r="55" spans="1:16" s="63" customFormat="1" ht="11.4" customHeight="1" x14ac:dyDescent="0.25">
      <c r="D55" s="75" t="s">
        <v>62</v>
      </c>
    </row>
    <row r="56" spans="1:16" s="63" customFormat="1" ht="11.4" customHeight="1" x14ac:dyDescent="0.25">
      <c r="D56" s="185" t="s">
        <v>58</v>
      </c>
      <c r="E56" s="185"/>
      <c r="F56" s="185"/>
      <c r="G56" s="186"/>
      <c r="H56" s="105"/>
      <c r="I56" s="63" t="s">
        <v>53</v>
      </c>
    </row>
    <row r="57" spans="1:16" s="63" customFormat="1" ht="11.4" customHeight="1" x14ac:dyDescent="0.25">
      <c r="D57" s="183" t="s">
        <v>54</v>
      </c>
      <c r="E57" s="183"/>
      <c r="F57" s="183"/>
      <c r="G57" s="184"/>
      <c r="H57" s="73"/>
      <c r="I57" s="63" t="s">
        <v>55</v>
      </c>
    </row>
    <row r="58" spans="1:16" s="63" customFormat="1" ht="11.4" customHeight="1" x14ac:dyDescent="0.25"/>
    <row r="59" spans="1:16" s="63" customFormat="1" ht="11.4" customHeight="1" x14ac:dyDescent="0.25">
      <c r="D59" s="75" t="s">
        <v>63</v>
      </c>
    </row>
    <row r="60" spans="1:16" s="63" customFormat="1" ht="11.4" customHeight="1" x14ac:dyDescent="0.25">
      <c r="D60" s="185" t="s">
        <v>58</v>
      </c>
      <c r="E60" s="185"/>
      <c r="F60" s="185"/>
      <c r="G60" s="186"/>
      <c r="H60" s="105"/>
      <c r="I60" s="63" t="s">
        <v>53</v>
      </c>
    </row>
    <row r="61" spans="1:16" s="63" customFormat="1" ht="11.4" customHeight="1" x14ac:dyDescent="0.25">
      <c r="D61" s="183" t="s">
        <v>54</v>
      </c>
      <c r="E61" s="183"/>
      <c r="F61" s="183"/>
      <c r="G61" s="184"/>
      <c r="H61" s="73"/>
      <c r="I61" s="63" t="s">
        <v>55</v>
      </c>
    </row>
    <row r="62" spans="1:16" s="63" customFormat="1" ht="11.4" customHeight="1" x14ac:dyDescent="0.25">
      <c r="D62" s="79"/>
      <c r="E62" s="79"/>
      <c r="F62" s="79"/>
    </row>
    <row r="63" spans="1:16" s="133" customFormat="1" ht="11.4" customHeight="1" x14ac:dyDescent="0.25">
      <c r="A63" s="137"/>
      <c r="B63" s="133" t="s">
        <v>64</v>
      </c>
    </row>
    <row r="64" spans="1:16" s="63" customFormat="1" ht="11.4" customHeight="1" x14ac:dyDescent="0.25"/>
    <row r="65" spans="1:9" s="63" customFormat="1" ht="11.4" customHeight="1" x14ac:dyDescent="0.25">
      <c r="D65" s="75" t="s">
        <v>65</v>
      </c>
    </row>
    <row r="66" spans="1:9" s="63" customFormat="1" ht="11.4" customHeight="1" x14ac:dyDescent="0.25">
      <c r="D66" s="185" t="s">
        <v>58</v>
      </c>
      <c r="E66" s="185"/>
      <c r="F66" s="185"/>
      <c r="G66" s="186"/>
      <c r="H66" s="105"/>
      <c r="I66" s="63" t="s">
        <v>53</v>
      </c>
    </row>
    <row r="67" spans="1:9" s="63" customFormat="1" ht="11.4" customHeight="1" x14ac:dyDescent="0.25">
      <c r="D67" s="183" t="s">
        <v>54</v>
      </c>
      <c r="E67" s="183"/>
      <c r="F67" s="183"/>
      <c r="G67" s="184"/>
      <c r="H67" s="73"/>
      <c r="I67" s="63" t="s">
        <v>55</v>
      </c>
    </row>
    <row r="68" spans="1:9" s="63" customFormat="1" ht="11.4" customHeight="1" x14ac:dyDescent="0.25"/>
    <row r="69" spans="1:9" s="63" customFormat="1" ht="11.4" customHeight="1" x14ac:dyDescent="0.25">
      <c r="D69" s="75" t="s">
        <v>66</v>
      </c>
    </row>
    <row r="70" spans="1:9" s="63" customFormat="1" ht="11.4" customHeight="1" x14ac:dyDescent="0.25">
      <c r="D70" s="185" t="s">
        <v>58</v>
      </c>
      <c r="E70" s="185"/>
      <c r="F70" s="185"/>
      <c r="G70" s="186"/>
      <c r="H70" s="105"/>
      <c r="I70" s="63" t="s">
        <v>53</v>
      </c>
    </row>
    <row r="71" spans="1:9" s="63" customFormat="1" ht="11.4" customHeight="1" x14ac:dyDescent="0.25">
      <c r="D71" s="183" t="s">
        <v>54</v>
      </c>
      <c r="E71" s="183"/>
      <c r="F71" s="183"/>
      <c r="G71" s="184"/>
      <c r="H71" s="73"/>
      <c r="I71" s="63" t="s">
        <v>55</v>
      </c>
    </row>
    <row r="72" spans="1:9" s="63" customFormat="1" ht="11.4" customHeight="1" x14ac:dyDescent="0.25"/>
    <row r="73" spans="1:9" s="133" customFormat="1" ht="11.4" customHeight="1" x14ac:dyDescent="0.25">
      <c r="A73" s="137"/>
      <c r="B73" s="133" t="s">
        <v>67</v>
      </c>
    </row>
    <row r="74" spans="1:9" s="63" customFormat="1" ht="11.4" customHeight="1" x14ac:dyDescent="0.25">
      <c r="D74" s="21"/>
      <c r="H74" s="104"/>
    </row>
    <row r="75" spans="1:9" s="63" customFormat="1" ht="11.4" customHeight="1" x14ac:dyDescent="0.25">
      <c r="D75" s="75" t="s">
        <v>68</v>
      </c>
    </row>
    <row r="76" spans="1:9" s="63" customFormat="1" ht="11.4" customHeight="1" x14ac:dyDescent="0.25">
      <c r="D76" s="185" t="s">
        <v>69</v>
      </c>
      <c r="E76" s="185"/>
      <c r="F76" s="185"/>
      <c r="G76" s="186"/>
      <c r="H76" s="105"/>
      <c r="I76" s="63" t="s">
        <v>53</v>
      </c>
    </row>
    <row r="77" spans="1:9" s="63" customFormat="1" ht="11.4" customHeight="1" x14ac:dyDescent="0.25">
      <c r="D77" s="183" t="s">
        <v>54</v>
      </c>
      <c r="E77" s="183"/>
      <c r="F77" s="183"/>
      <c r="G77" s="184"/>
      <c r="H77" s="73">
        <v>45016</v>
      </c>
      <c r="I77" s="63" t="s">
        <v>55</v>
      </c>
    </row>
    <row r="78" spans="1:9" s="63" customFormat="1" ht="11.4" customHeight="1" x14ac:dyDescent="0.25">
      <c r="D78" s="81"/>
      <c r="E78" s="81"/>
      <c r="F78" s="81"/>
    </row>
    <row r="79" spans="1:9" s="133" customFormat="1" ht="11.4" customHeight="1" x14ac:dyDescent="0.25">
      <c r="A79" s="137"/>
      <c r="B79" s="133" t="s">
        <v>70</v>
      </c>
    </row>
    <row r="80" spans="1:9" s="63" customFormat="1" ht="11.4" customHeight="1" x14ac:dyDescent="0.25"/>
    <row r="81" spans="4:22" s="63" customFormat="1" ht="11.4" customHeight="1" x14ac:dyDescent="0.25">
      <c r="D81" s="107" t="s">
        <v>71</v>
      </c>
      <c r="E81" s="108"/>
      <c r="F81" s="108"/>
    </row>
    <row r="82" spans="4:22" s="63" customFormat="1" ht="11.4" customHeight="1" x14ac:dyDescent="0.25">
      <c r="D82" s="185" t="s">
        <v>58</v>
      </c>
      <c r="E82" s="185"/>
      <c r="F82" s="185"/>
      <c r="G82" s="186"/>
      <c r="H82" s="105"/>
      <c r="I82" s="63" t="s">
        <v>53</v>
      </c>
    </row>
    <row r="83" spans="4:22" s="63" customFormat="1" ht="11.4" customHeight="1" x14ac:dyDescent="0.25">
      <c r="D83" s="183" t="s">
        <v>54</v>
      </c>
      <c r="E83" s="183"/>
      <c r="F83" s="183"/>
      <c r="G83" s="184"/>
      <c r="H83" s="73">
        <v>45016</v>
      </c>
      <c r="I83" s="63" t="s">
        <v>55</v>
      </c>
    </row>
    <row r="84" spans="4:22" s="63" customFormat="1" ht="11.4" customHeight="1" x14ac:dyDescent="0.25"/>
    <row r="85" spans="4:22" s="63" customFormat="1" ht="11.4" customHeight="1" x14ac:dyDescent="0.25">
      <c r="D85" s="107" t="s">
        <v>71</v>
      </c>
      <c r="E85" s="108"/>
      <c r="F85" s="108"/>
    </row>
    <row r="86" spans="4:22" s="63" customFormat="1" ht="11.4" customHeight="1" x14ac:dyDescent="0.25">
      <c r="D86" s="185" t="s">
        <v>58</v>
      </c>
      <c r="E86" s="185"/>
      <c r="F86" s="185"/>
      <c r="G86" s="186"/>
      <c r="H86" s="105"/>
      <c r="I86" s="63" t="s">
        <v>53</v>
      </c>
    </row>
    <row r="87" spans="4:22" s="63" customFormat="1" ht="11.4" customHeight="1" x14ac:dyDescent="0.25">
      <c r="D87" s="183" t="s">
        <v>54</v>
      </c>
      <c r="E87" s="183"/>
      <c r="F87" s="183"/>
      <c r="G87" s="184"/>
      <c r="H87" s="73">
        <v>45016</v>
      </c>
      <c r="I87" s="63" t="s">
        <v>55</v>
      </c>
    </row>
    <row r="88" spans="4:22" s="63" customFormat="1" ht="11.4" customHeight="1" x14ac:dyDescent="0.25"/>
    <row r="89" spans="4:22" s="63" customFormat="1" ht="11.4" customHeight="1" x14ac:dyDescent="0.25">
      <c r="D89" s="107" t="s">
        <v>71</v>
      </c>
      <c r="E89" s="108"/>
      <c r="F89" s="108"/>
    </row>
    <row r="90" spans="4:22" s="63" customFormat="1" ht="11.4" customHeight="1" x14ac:dyDescent="0.25">
      <c r="D90" s="185" t="s">
        <v>58</v>
      </c>
      <c r="E90" s="185"/>
      <c r="F90" s="185"/>
      <c r="G90" s="186"/>
      <c r="H90" s="105"/>
      <c r="I90" s="63" t="s">
        <v>53</v>
      </c>
    </row>
    <row r="91" spans="4:22" s="63" customFormat="1" ht="11.4" customHeight="1" x14ac:dyDescent="0.25">
      <c r="D91" s="183" t="s">
        <v>54</v>
      </c>
      <c r="E91" s="183"/>
      <c r="F91" s="183"/>
      <c r="G91" s="184"/>
      <c r="H91" s="73">
        <v>45016</v>
      </c>
      <c r="I91" s="63" t="s">
        <v>55</v>
      </c>
    </row>
    <row r="92" spans="4:22" s="63" customFormat="1" ht="11.4" customHeight="1" x14ac:dyDescent="0.25">
      <c r="D92" s="103"/>
      <c r="G92" s="74"/>
      <c r="H92" s="74"/>
    </row>
    <row r="93" spans="4:22" s="63" customFormat="1" ht="11.4" customHeight="1" x14ac:dyDescent="0.25"/>
    <row r="94" spans="4:22" s="63" customFormat="1" ht="11.4" customHeight="1" x14ac:dyDescent="0.25">
      <c r="F94" s="99"/>
      <c r="G94" s="99"/>
      <c r="H94" s="75"/>
      <c r="I94" s="101"/>
      <c r="J94" s="78"/>
      <c r="K94" s="78"/>
      <c r="L94" s="78"/>
      <c r="M94" s="78"/>
      <c r="N94" s="78"/>
      <c r="O94" s="98"/>
      <c r="P94" s="100"/>
      <c r="Q94" s="100"/>
      <c r="R94" s="100"/>
      <c r="S94" s="98"/>
      <c r="T94" s="100"/>
      <c r="U94" s="100"/>
      <c r="V94" s="100"/>
    </row>
    <row r="95" spans="4:22" s="63" customFormat="1" ht="11.4" customHeight="1" x14ac:dyDescent="0.25">
      <c r="F95" s="99"/>
      <c r="G95" s="99"/>
      <c r="H95" s="75"/>
      <c r="I95" s="101"/>
      <c r="J95" s="78"/>
      <c r="K95" s="78"/>
      <c r="L95" s="78"/>
      <c r="M95" s="78"/>
      <c r="N95" s="78"/>
      <c r="O95" s="98"/>
      <c r="P95" s="100"/>
      <c r="Q95" s="100"/>
      <c r="R95" s="100"/>
      <c r="S95" s="98"/>
      <c r="T95" s="100"/>
      <c r="U95" s="100"/>
      <c r="V95" s="100"/>
    </row>
    <row r="96" spans="4:22" s="63" customFormat="1" ht="11.4" customHeight="1" x14ac:dyDescent="0.25">
      <c r="F96" s="99"/>
      <c r="G96" s="99"/>
      <c r="H96" s="75"/>
      <c r="I96" s="101"/>
      <c r="J96" s="78"/>
      <c r="K96" s="78"/>
      <c r="L96" s="78"/>
      <c r="M96" s="78"/>
      <c r="N96" s="78"/>
      <c r="O96" s="98"/>
      <c r="P96" s="100"/>
      <c r="Q96" s="100"/>
      <c r="R96" s="100"/>
      <c r="S96" s="98"/>
      <c r="T96" s="100"/>
      <c r="U96" s="100"/>
      <c r="V96" s="100"/>
    </row>
    <row r="97" spans="6:22" s="63" customFormat="1" ht="11.4" customHeight="1" x14ac:dyDescent="0.25">
      <c r="F97" s="99"/>
      <c r="G97" s="99"/>
      <c r="H97" s="75"/>
      <c r="I97" s="101"/>
      <c r="J97" s="78"/>
      <c r="K97" s="78"/>
      <c r="L97" s="78"/>
      <c r="M97" s="78"/>
      <c r="N97" s="78"/>
      <c r="O97" s="98"/>
      <c r="P97" s="100"/>
      <c r="Q97" s="100"/>
      <c r="R97" s="100"/>
      <c r="S97" s="98"/>
      <c r="T97" s="100"/>
      <c r="U97" s="100"/>
      <c r="V97" s="100"/>
    </row>
    <row r="98" spans="6:22" s="63" customFormat="1" ht="11.4" customHeight="1" x14ac:dyDescent="0.25"/>
  </sheetData>
  <mergeCells count="46">
    <mergeCell ref="D36:G36"/>
    <mergeCell ref="D42:G42"/>
    <mergeCell ref="D43:G43"/>
    <mergeCell ref="D56:G56"/>
    <mergeCell ref="D57:G57"/>
    <mergeCell ref="D12:F12"/>
    <mergeCell ref="G12:L12"/>
    <mergeCell ref="D13:F13"/>
    <mergeCell ref="G13:L13"/>
    <mergeCell ref="H19:I19"/>
    <mergeCell ref="D7:K7"/>
    <mergeCell ref="D11:F11"/>
    <mergeCell ref="D10:F10"/>
    <mergeCell ref="D8:F8"/>
    <mergeCell ref="D9:F9"/>
    <mergeCell ref="G8:I8"/>
    <mergeCell ref="G9:L9"/>
    <mergeCell ref="G10:L10"/>
    <mergeCell ref="G11:L11"/>
    <mergeCell ref="D66:G66"/>
    <mergeCell ref="D60:G60"/>
    <mergeCell ref="D61:G61"/>
    <mergeCell ref="D14:F14"/>
    <mergeCell ref="G14:L14"/>
    <mergeCell ref="H23:I23"/>
    <mergeCell ref="H20:I20"/>
    <mergeCell ref="H22:I22"/>
    <mergeCell ref="H18:I18"/>
    <mergeCell ref="H24:I24"/>
    <mergeCell ref="D52:G52"/>
    <mergeCell ref="D53:G53"/>
    <mergeCell ref="D47:G47"/>
    <mergeCell ref="D46:G46"/>
    <mergeCell ref="H21:I21"/>
    <mergeCell ref="D37:G37"/>
    <mergeCell ref="D76:G76"/>
    <mergeCell ref="D77:G77"/>
    <mergeCell ref="D70:G70"/>
    <mergeCell ref="D71:G71"/>
    <mergeCell ref="D67:G67"/>
    <mergeCell ref="D91:G91"/>
    <mergeCell ref="D90:G90"/>
    <mergeCell ref="D86:G86"/>
    <mergeCell ref="D87:G87"/>
    <mergeCell ref="D82:G82"/>
    <mergeCell ref="D83:G83"/>
  </mergeCells>
  <phoneticPr fontId="38" type="noConversion"/>
  <conditionalFormatting sqref="D9:D14">
    <cfRule type="expression" dxfId="112" priority="146">
      <formula>#REF!="BAU"</formula>
    </cfRule>
  </conditionalFormatting>
  <conditionalFormatting sqref="E9:F14">
    <cfRule type="expression" dxfId="111" priority="3">
      <formula>G9="BAU"</formula>
    </cfRule>
  </conditionalFormatting>
  <conditionalFormatting sqref="J27:BG27">
    <cfRule type="cellIs" dxfId="110" priority="2" operator="equal">
      <formula>1</formula>
    </cfRule>
  </conditionalFormatting>
  <dataValidations count="2">
    <dataValidation type="list" allowBlank="1" showInputMessage="1" showErrorMessage="1" sqref="H37 H87 H43 H47 H53 H57 H67 H71 H61 H77 H83 H91" xr:uid="{5A486BF2-EBAC-4923-9220-592428637BC7}">
      <formula1>ConvertFromDates</formula1>
    </dataValidation>
    <dataValidation type="list" allowBlank="1" showInputMessage="1" showErrorMessage="1" sqref="H18:I18" xr:uid="{F5BC63BA-207E-4763-8C2F-DD8775A546EA}">
      <formula1>#REF!</formula1>
    </dataValidation>
  </dataValidations>
  <pageMargins left="0.39370078740157499" right="0.39370078740157499" top="0.59055118110236204" bottom="0.98425196850393704" header="0" footer="0.31496062992126"/>
  <pageSetup paperSize="9" orientation="landscape" r:id="rId1"/>
  <headerFooter>
    <oddFooter>&amp;L&amp;F
&amp;A
Printed: &amp;T on &amp;D&amp;CPage &amp;P of &amp;N_x000D_&amp;1#&amp;"Century Gothic"&amp;7&amp;K7F7F7F PUBLIC</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pageSetUpPr autoPageBreaks="0" fitToPage="1"/>
  </sheetPr>
  <dimension ref="C6:G20"/>
  <sheetViews>
    <sheetView showGridLines="0" zoomScaleNormal="100" workbookViewId="0">
      <selection activeCell="C11" sqref="C11"/>
    </sheetView>
  </sheetViews>
  <sheetFormatPr defaultColWidth="11.69921875" defaultRowHeight="11.4" customHeight="1" x14ac:dyDescent="0.25"/>
  <cols>
    <col min="3" max="6" width="3.69921875" customWidth="1"/>
  </cols>
  <sheetData>
    <row r="6" spans="3:7" ht="11.4" customHeight="1" x14ac:dyDescent="0.25">
      <c r="C6" s="82" t="s">
        <v>72</v>
      </c>
    </row>
    <row r="7" spans="3:7" ht="11.4" customHeight="1" x14ac:dyDescent="0.25">
      <c r="C7" s="16" t="s">
        <v>73</v>
      </c>
    </row>
    <row r="8" spans="3:7" ht="11.4" customHeight="1" x14ac:dyDescent="0.25">
      <c r="C8" s="83"/>
    </row>
    <row r="9" spans="3:7" ht="11.4" customHeight="1" x14ac:dyDescent="0.25">
      <c r="C9" s="33" t="str">
        <f>Cover!$C$9</f>
        <v>AusNet Services</v>
      </c>
      <c r="D9" s="33"/>
      <c r="E9" s="33"/>
      <c r="F9" s="33"/>
      <c r="G9" s="33"/>
    </row>
    <row r="10" spans="3:7" ht="11.4" customHeight="1" x14ac:dyDescent="0.25">
      <c r="C10" s="33" t="str">
        <f>Cover!$C$10</f>
        <v>Business Case Evaluation</v>
      </c>
      <c r="D10" s="33"/>
      <c r="E10" s="33"/>
      <c r="F10" s="33"/>
      <c r="G10" s="33"/>
    </row>
    <row r="11" spans="3:7" ht="11.4" customHeight="1" x14ac:dyDescent="0.25">
      <c r="C11" s="33" t="str">
        <f>Cover!$C$11</f>
        <v>Demand Driven Augmentation in the LV Network &amp; Flexible Services</v>
      </c>
      <c r="D11" s="33"/>
      <c r="E11" s="33"/>
      <c r="F11" s="33"/>
      <c r="G11" s="33"/>
    </row>
    <row r="12" spans="3:7" ht="11.4" customHeight="1" x14ac:dyDescent="0.25">
      <c r="C12" s="195"/>
      <c r="D12" s="195"/>
      <c r="E12" s="195"/>
      <c r="F12" s="195"/>
      <c r="G12" s="195"/>
    </row>
    <row r="13" spans="3:7" ht="11.4" customHeight="1" x14ac:dyDescent="0.25">
      <c r="C13" s="2"/>
      <c r="D13" s="3"/>
    </row>
    <row r="17" spans="3:3" ht="11.4" customHeight="1" x14ac:dyDescent="0.25">
      <c r="C17" s="15"/>
    </row>
    <row r="18" spans="3:3" ht="11.4" customHeight="1" x14ac:dyDescent="0.25">
      <c r="C18" s="12"/>
    </row>
    <row r="19" spans="3:3" ht="11.4" customHeight="1" x14ac:dyDescent="0.25">
      <c r="C19" s="12"/>
    </row>
    <row r="20" spans="3:3" ht="11.4" customHeight="1" x14ac:dyDescent="0.25">
      <c r="C20" s="12"/>
    </row>
  </sheetData>
  <mergeCells count="1">
    <mergeCell ref="C12:G12"/>
  </mergeCells>
  <pageMargins left="0.39370078740157499" right="0.39370078740157499" top="0.59055118110236204" bottom="0.98425196850393704" header="0" footer="0.31496062992126"/>
  <pageSetup paperSize="9" orientation="landscape" r:id="rId1"/>
  <headerFooter>
    <oddFooter>&amp;L&amp;F
&amp;A
Printed: &amp;T on &amp;D&amp;CPage &amp;P of &amp;N_x000D_&amp;1#&amp;"Century Gothic"&amp;7&amp;K7F7F7F PUBLIC</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0"/>
    <pageSetUpPr autoPageBreaks="0"/>
  </sheetPr>
  <dimension ref="A1:BI124"/>
  <sheetViews>
    <sheetView showGridLines="0" zoomScaleNormal="100" workbookViewId="0">
      <pane xSplit="1" ySplit="4" topLeftCell="B5" activePane="bottomRight" state="frozen"/>
      <selection pane="topRight" activeCell="I118" sqref="I118"/>
      <selection pane="bottomLeft" activeCell="I118" sqref="I118"/>
      <selection pane="bottomRight" activeCell="J36" sqref="J36"/>
    </sheetView>
  </sheetViews>
  <sheetFormatPr defaultColWidth="11.69921875" defaultRowHeight="11.4" customHeight="1" x14ac:dyDescent="0.25"/>
  <cols>
    <col min="1" max="5" width="3.69921875" style="11" customWidth="1"/>
    <col min="6" max="6" width="35.69921875" style="11" customWidth="1"/>
    <col min="7" max="7" width="12.69921875" style="11" customWidth="1"/>
    <col min="8" max="8" width="14.69921875" style="11" customWidth="1"/>
    <col min="9" max="9" width="18.69921875" style="11" customWidth="1"/>
    <col min="10" max="16" width="13.3984375" style="11" customWidth="1"/>
    <col min="17" max="59" width="11.69921875" style="11" customWidth="1"/>
    <col min="60" max="60" width="2.69921875" style="11" customWidth="1"/>
    <col min="61" max="16384" width="11.69921875" style="11"/>
  </cols>
  <sheetData>
    <row r="1" spans="1:61" s="59" customFormat="1" ht="13" x14ac:dyDescent="0.25">
      <c r="B1" s="59" t="s">
        <v>74</v>
      </c>
      <c r="I1" s="170"/>
    </row>
    <row r="2" spans="1:61" s="85" customFormat="1" ht="13" x14ac:dyDescent="0.25">
      <c r="B2" s="61" t="str">
        <f>Cover!$C$9</f>
        <v>AusNet Services</v>
      </c>
      <c r="G2" s="96"/>
      <c r="I2" s="172"/>
      <c r="J2" s="172"/>
      <c r="K2" s="172"/>
      <c r="L2" s="172"/>
      <c r="M2" s="172"/>
      <c r="N2" s="172"/>
      <c r="O2" s="172"/>
      <c r="P2" s="171"/>
    </row>
    <row r="3" spans="1:61" s="85" customFormat="1" ht="11.4" customHeight="1" x14ac:dyDescent="0.25">
      <c r="B3" s="61" t="str">
        <f>Cover!$C$10</f>
        <v>Business Case Evaluation</v>
      </c>
      <c r="C3" s="86"/>
      <c r="D3" s="86"/>
      <c r="E3" s="86"/>
      <c r="F3" s="86"/>
      <c r="K3" s="171"/>
      <c r="L3" s="171"/>
      <c r="M3" s="171"/>
      <c r="N3" s="171"/>
      <c r="O3" s="171"/>
      <c r="P3" s="171"/>
    </row>
    <row r="4" spans="1:61" s="85" customFormat="1" ht="11.4" customHeight="1" x14ac:dyDescent="0.25">
      <c r="A4" s="84"/>
      <c r="B4" s="61" t="str">
        <f>Cover!$C$11</f>
        <v>Demand Driven Augmentation in the LV Network &amp; Flexible Services</v>
      </c>
      <c r="C4" s="87"/>
      <c r="D4" s="88"/>
      <c r="E4" s="89"/>
      <c r="F4" s="90"/>
    </row>
    <row r="5" spans="1:61" ht="11.4" customHeight="1" x14ac:dyDescent="0.25">
      <c r="B5" s="17"/>
      <c r="C5" s="18"/>
      <c r="D5" s="18"/>
      <c r="E5" s="18"/>
      <c r="F5" s="18"/>
      <c r="G5" s="18"/>
      <c r="H5" s="18"/>
      <c r="I5" s="18"/>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I5" s="20"/>
    </row>
    <row r="6" spans="1:61" ht="11.4" customHeight="1" x14ac:dyDescent="0.25">
      <c r="B6" s="121" t="s">
        <v>46</v>
      </c>
      <c r="C6" s="121"/>
      <c r="D6" s="121"/>
      <c r="E6" s="121"/>
      <c r="F6" s="121"/>
      <c r="G6" s="18"/>
      <c r="H6" s="18"/>
      <c r="I6" s="18"/>
      <c r="J6" s="97">
        <f>IF(AND(J$7&gt;=General!$H$20,J$8&lt;=General!$H$21),1,0)</f>
        <v>0</v>
      </c>
      <c r="K6" s="97">
        <f>IF(AND(K$7&gt;=General!$H$20,K$8&lt;=General!$H$21),1,0)</f>
        <v>1</v>
      </c>
      <c r="L6" s="97">
        <f>IF(AND(L$7&gt;=General!$H$20,L$8&lt;=General!$H$21),1,0)</f>
        <v>1</v>
      </c>
      <c r="M6" s="97">
        <f>IF(AND(M$7&gt;=General!$H$20,M$8&lt;=General!$H$21),1,0)</f>
        <v>1</v>
      </c>
      <c r="N6" s="97">
        <f>IF(AND(N$7&gt;=General!$H$20,N$8&lt;=General!$H$21),1,0)</f>
        <v>1</v>
      </c>
      <c r="O6" s="97">
        <f>IF(AND(O$7&gt;=General!$H$20,O$8&lt;=General!$H$21),1,0)</f>
        <v>1</v>
      </c>
      <c r="P6" s="97">
        <f>IF(AND(P$7&gt;=General!$H$20,P$8&lt;=General!$H$21),1,0)</f>
        <v>0</v>
      </c>
      <c r="Q6" s="97">
        <f>IF(AND(Q$7&gt;=General!$H$20,Q$8&lt;=General!$H$21),1,0)</f>
        <v>0</v>
      </c>
      <c r="R6" s="97">
        <f>IF(AND(R$7&gt;=General!$H$20,R$8&lt;=General!$H$21),1,0)</f>
        <v>0</v>
      </c>
      <c r="S6" s="97">
        <f>IF(AND(S$7&gt;=General!$H$20,S$8&lt;=General!$H$21),1,0)</f>
        <v>0</v>
      </c>
      <c r="T6" s="97">
        <f>IF(AND(T$7&gt;=General!$H$20,T$8&lt;=General!$H$21),1,0)</f>
        <v>0</v>
      </c>
      <c r="U6" s="97">
        <f>IF(AND(U$7&gt;=General!$H$20,U$8&lt;=General!$H$21),1,0)</f>
        <v>0</v>
      </c>
      <c r="V6" s="97">
        <f>IF(AND(V$7&gt;=General!$H$20,V$8&lt;=General!$H$21),1,0)</f>
        <v>0</v>
      </c>
      <c r="W6" s="97">
        <f>IF(AND(W$7&gt;=General!$H$20,W$8&lt;=General!$H$21),1,0)</f>
        <v>0</v>
      </c>
      <c r="X6" s="97">
        <f>IF(AND(X$7&gt;=General!$H$20,X$8&lt;=General!$H$21),1,0)</f>
        <v>0</v>
      </c>
      <c r="Y6" s="97">
        <f>IF(AND(Y$7&gt;=General!$H$20,Y$8&lt;=General!$H$21),1,0)</f>
        <v>0</v>
      </c>
      <c r="Z6" s="97">
        <f>IF(AND(Z$7&gt;=General!$H$20,Z$8&lt;=General!$H$21),1,0)</f>
        <v>0</v>
      </c>
      <c r="AA6" s="97">
        <f>IF(AND(AA$7&gt;=General!$H$20,AA$8&lt;=General!$H$21),1,0)</f>
        <v>0</v>
      </c>
      <c r="AB6" s="97">
        <f>IF(AND(AB$7&gt;=General!$H$20,AB$8&lt;=General!$H$21),1,0)</f>
        <v>0</v>
      </c>
      <c r="AC6" s="97">
        <f>IF(AND(AC$7&gt;=General!$H$20,AC$8&lt;=General!$H$21),1,0)</f>
        <v>0</v>
      </c>
      <c r="AD6" s="97">
        <f>IF(AND(AD$7&gt;=General!$H$20,AD$8&lt;=General!$H$21),1,0)</f>
        <v>0</v>
      </c>
      <c r="AE6" s="97">
        <f>IF(AND(AE$7&gt;=General!$H$20,AE$8&lt;=General!$H$21),1,0)</f>
        <v>0</v>
      </c>
      <c r="AF6" s="97">
        <f>IF(AND(AF$7&gt;=General!$H$20,AF$8&lt;=General!$H$21),1,0)</f>
        <v>0</v>
      </c>
      <c r="AG6" s="97">
        <f>IF(AND(AG$7&gt;=General!$H$20,AG$8&lt;=General!$H$21),1,0)</f>
        <v>0</v>
      </c>
      <c r="AH6" s="97">
        <f>IF(AND(AH$7&gt;=General!$H$20,AH$8&lt;=General!$H$21),1,0)</f>
        <v>0</v>
      </c>
      <c r="AI6" s="97">
        <f>IF(AND(AI$7&gt;=General!$H$20,AI$8&lt;=General!$H$21),1,0)</f>
        <v>0</v>
      </c>
      <c r="AJ6" s="97">
        <f>IF(AND(AJ$7&gt;=General!$H$20,AJ$8&lt;=General!$H$21),1,0)</f>
        <v>0</v>
      </c>
      <c r="AK6" s="97">
        <f>IF(AND(AK$7&gt;=General!$H$20,AK$8&lt;=General!$H$21),1,0)</f>
        <v>0</v>
      </c>
      <c r="AL6" s="97">
        <f>IF(AND(AL$7&gt;=General!$H$20,AL$8&lt;=General!$H$21),1,0)</f>
        <v>0</v>
      </c>
      <c r="AM6" s="97">
        <f>IF(AND(AM$7&gt;=General!$H$20,AM$8&lt;=General!$H$21),1,0)</f>
        <v>0</v>
      </c>
      <c r="AN6" s="97">
        <f>IF(AND(AN$7&gt;=General!$H$20,AN$8&lt;=General!$H$21),1,0)</f>
        <v>0</v>
      </c>
      <c r="AO6" s="97">
        <f>IF(AND(AO$7&gt;=General!$H$20,AO$8&lt;=General!$H$21),1,0)</f>
        <v>0</v>
      </c>
      <c r="AP6" s="97">
        <f>IF(AND(AP$7&gt;=General!$H$20,AP$8&lt;=General!$H$21),1,0)</f>
        <v>0</v>
      </c>
      <c r="AQ6" s="97">
        <f>IF(AND(AQ$7&gt;=General!$H$20,AQ$8&lt;=General!$H$21),1,0)</f>
        <v>0</v>
      </c>
      <c r="AR6" s="97">
        <f>IF(AND(AR$7&gt;=General!$H$20,AR$8&lt;=General!$H$21),1,0)</f>
        <v>0</v>
      </c>
      <c r="AS6" s="97">
        <f>IF(AND(AS$7&gt;=General!$H$20,AS$8&lt;=General!$H$21),1,0)</f>
        <v>0</v>
      </c>
      <c r="AT6" s="97">
        <f>IF(AND(AT$7&gt;=General!$H$20,AT$8&lt;=General!$H$21),1,0)</f>
        <v>0</v>
      </c>
      <c r="AU6" s="97">
        <f>IF(AND(AU$7&gt;=General!$H$20,AU$8&lt;=General!$H$21),1,0)</f>
        <v>0</v>
      </c>
      <c r="AV6" s="97">
        <f>IF(AND(AV$7&gt;=General!$H$20,AV$8&lt;=General!$H$21),1,0)</f>
        <v>0</v>
      </c>
      <c r="AW6" s="97">
        <f>IF(AND(AW$7&gt;=General!$H$20,AW$8&lt;=General!$H$21),1,0)</f>
        <v>0</v>
      </c>
      <c r="AX6" s="97">
        <f>IF(AND(AX$7&gt;=General!$H$20,AX$8&lt;=General!$H$21),1,0)</f>
        <v>0</v>
      </c>
      <c r="AY6" s="97">
        <f>IF(AND(AY$7&gt;=General!$H$20,AY$8&lt;=General!$H$21),1,0)</f>
        <v>0</v>
      </c>
      <c r="AZ6" s="97">
        <f>IF(AND(AZ$7&gt;=General!$H$20,AZ$8&lt;=General!$H$21),1,0)</f>
        <v>0</v>
      </c>
      <c r="BA6" s="97">
        <f>IF(AND(BA$7&gt;=General!$H$20,BA$8&lt;=General!$H$21),1,0)</f>
        <v>0</v>
      </c>
      <c r="BB6" s="97">
        <f>IF(AND(BB$7&gt;=General!$H$20,BB$8&lt;=General!$H$21),1,0)</f>
        <v>0</v>
      </c>
      <c r="BC6" s="97">
        <f>IF(AND(BC$7&gt;=General!$H$20,BC$8&lt;=General!$H$21),1,0)</f>
        <v>0</v>
      </c>
      <c r="BD6" s="97">
        <f>IF(AND(BD$7&gt;=General!$H$20,BD$8&lt;=General!$H$21),1,0)</f>
        <v>0</v>
      </c>
      <c r="BE6" s="97">
        <f>IF(AND(BE$7&gt;=General!$H$20,BE$8&lt;=General!$H$21),1,0)</f>
        <v>0</v>
      </c>
      <c r="BF6" s="97">
        <f>IF(AND(BF$7&gt;=General!$H$20,BF$8&lt;=General!$H$21),1,0)</f>
        <v>0</v>
      </c>
      <c r="BG6" s="97">
        <f>IF(AND(BG$7&gt;=General!$H$20,BG$8&lt;=General!$H$21),1,0)</f>
        <v>0</v>
      </c>
      <c r="BI6" s="20"/>
    </row>
    <row r="7" spans="1:61" s="23" customFormat="1" ht="11.4" customHeight="1" x14ac:dyDescent="0.25">
      <c r="B7" s="121" t="s">
        <v>47</v>
      </c>
      <c r="J7" s="122">
        <f>EDATE(General!$H$18,(J9-1)*12)</f>
        <v>45839</v>
      </c>
      <c r="K7" s="122">
        <f>EDATE(General!$H$18,(K9-1)*12)</f>
        <v>46204</v>
      </c>
      <c r="L7" s="122">
        <f>EDATE(General!$H$18,(L9-1)*12)</f>
        <v>46569</v>
      </c>
      <c r="M7" s="122">
        <f>EDATE(General!$H$18,(M9-1)*12)</f>
        <v>46935</v>
      </c>
      <c r="N7" s="122">
        <f>EDATE(General!$H$18,(N9-1)*12)</f>
        <v>47300</v>
      </c>
      <c r="O7" s="122">
        <f>EDATE(General!$H$18,(O9-1)*12)</f>
        <v>47665</v>
      </c>
      <c r="P7" s="122">
        <f>EDATE(General!$H$18,(P9-1)*12)</f>
        <v>48030</v>
      </c>
      <c r="Q7" s="122">
        <f>EDATE(General!$H$18,(Q9-1)*12)</f>
        <v>48396</v>
      </c>
      <c r="R7" s="122">
        <f>EDATE(General!$H$18,(R9-1)*12)</f>
        <v>48761</v>
      </c>
      <c r="S7" s="122">
        <f>EDATE(General!$H$18,(S9-1)*12)</f>
        <v>49126</v>
      </c>
      <c r="T7" s="122">
        <f>EDATE(General!$H$18,(T9-1)*12)</f>
        <v>49491</v>
      </c>
      <c r="U7" s="122">
        <f>EDATE(General!$H$18,(U9-1)*12)</f>
        <v>49857</v>
      </c>
      <c r="V7" s="122">
        <f>EDATE(General!$H$18,(V9-1)*12)</f>
        <v>50222</v>
      </c>
      <c r="W7" s="122">
        <f>EDATE(General!$H$18,(W9-1)*12)</f>
        <v>50587</v>
      </c>
      <c r="X7" s="122">
        <f>EDATE(General!$H$18,(X9-1)*12)</f>
        <v>50952</v>
      </c>
      <c r="Y7" s="122">
        <f>EDATE(General!$H$18,(Y9-1)*12)</f>
        <v>51318</v>
      </c>
      <c r="Z7" s="122">
        <f>EDATE(General!$H$18,(Z9-1)*12)</f>
        <v>51683</v>
      </c>
      <c r="AA7" s="122">
        <f>EDATE(General!$H$18,(AA9-1)*12)</f>
        <v>52048</v>
      </c>
      <c r="AB7" s="122">
        <f>EDATE(General!$H$18,(AB9-1)*12)</f>
        <v>52413</v>
      </c>
      <c r="AC7" s="122">
        <f>EDATE(General!$H$18,(AC9-1)*12)</f>
        <v>52779</v>
      </c>
      <c r="AD7" s="122">
        <f>EDATE(General!$H$18,(AD9-1)*12)</f>
        <v>53144</v>
      </c>
      <c r="AE7" s="122">
        <f>EDATE(General!$H$18,(AE9-1)*12)</f>
        <v>53509</v>
      </c>
      <c r="AF7" s="122">
        <f>EDATE(General!$H$18,(AF9-1)*12)</f>
        <v>53874</v>
      </c>
      <c r="AG7" s="122">
        <f>EDATE(General!$H$18,(AG9-1)*12)</f>
        <v>54240</v>
      </c>
      <c r="AH7" s="122">
        <f>EDATE(General!$H$18,(AH9-1)*12)</f>
        <v>54605</v>
      </c>
      <c r="AI7" s="122">
        <f>EDATE(General!$H$18,(AI9-1)*12)</f>
        <v>54970</v>
      </c>
      <c r="AJ7" s="122">
        <f>EDATE(General!$H$18,(AJ9-1)*12)</f>
        <v>55335</v>
      </c>
      <c r="AK7" s="122">
        <f>EDATE(General!$H$18,(AK9-1)*12)</f>
        <v>55701</v>
      </c>
      <c r="AL7" s="122">
        <f>EDATE(General!$H$18,(AL9-1)*12)</f>
        <v>56066</v>
      </c>
      <c r="AM7" s="122">
        <f>EDATE(General!$H$18,(AM9-1)*12)</f>
        <v>56431</v>
      </c>
      <c r="AN7" s="122">
        <f>EDATE(General!$H$18,(AN9-1)*12)</f>
        <v>56796</v>
      </c>
      <c r="AO7" s="122">
        <f>EDATE(General!$H$18,(AO9-1)*12)</f>
        <v>57162</v>
      </c>
      <c r="AP7" s="122">
        <f>EDATE(General!$H$18,(AP9-1)*12)</f>
        <v>57527</v>
      </c>
      <c r="AQ7" s="122">
        <f>EDATE(General!$H$18,(AQ9-1)*12)</f>
        <v>57892</v>
      </c>
      <c r="AR7" s="122">
        <f>EDATE(General!$H$18,(AR9-1)*12)</f>
        <v>58257</v>
      </c>
      <c r="AS7" s="122">
        <f>EDATE(General!$H$18,(AS9-1)*12)</f>
        <v>58623</v>
      </c>
      <c r="AT7" s="122">
        <f>EDATE(General!$H$18,(AT9-1)*12)</f>
        <v>58988</v>
      </c>
      <c r="AU7" s="122">
        <f>EDATE(General!$H$18,(AU9-1)*12)</f>
        <v>59353</v>
      </c>
      <c r="AV7" s="122">
        <f>EDATE(General!$H$18,(AV9-1)*12)</f>
        <v>59718</v>
      </c>
      <c r="AW7" s="122">
        <f>EDATE(General!$H$18,(AW9-1)*12)</f>
        <v>60084</v>
      </c>
      <c r="AX7" s="122">
        <f>EDATE(General!$H$18,(AX9-1)*12)</f>
        <v>60449</v>
      </c>
      <c r="AY7" s="122">
        <f>EDATE(General!$H$18,(AY9-1)*12)</f>
        <v>60814</v>
      </c>
      <c r="AZ7" s="122">
        <f>EDATE(General!$H$18,(AZ9-1)*12)</f>
        <v>61179</v>
      </c>
      <c r="BA7" s="122">
        <f>EDATE(General!$H$18,(BA9-1)*12)</f>
        <v>61545</v>
      </c>
      <c r="BB7" s="122">
        <f>EDATE(General!$H$18,(BB9-1)*12)</f>
        <v>61910</v>
      </c>
      <c r="BC7" s="122">
        <f>EDATE(General!$H$18,(BC9-1)*12)</f>
        <v>62275</v>
      </c>
      <c r="BD7" s="122">
        <f>EDATE(General!$H$18,(BD9-1)*12)</f>
        <v>62640</v>
      </c>
      <c r="BE7" s="122">
        <f>EDATE(General!$H$18,(BE9-1)*12)</f>
        <v>63006</v>
      </c>
      <c r="BF7" s="122">
        <f>EDATE(General!$H$18,(BF9-1)*12)</f>
        <v>63371</v>
      </c>
      <c r="BG7" s="122">
        <f>EDATE(General!$H$18,(BG9-1)*12)</f>
        <v>63736</v>
      </c>
    </row>
    <row r="8" spans="1:61" s="23" customFormat="1" ht="11.4" customHeight="1" x14ac:dyDescent="0.25">
      <c r="B8" s="121" t="s">
        <v>48</v>
      </c>
      <c r="J8" s="122">
        <f>EDATE(J7,12)-1</f>
        <v>46203</v>
      </c>
      <c r="K8" s="122">
        <f t="shared" ref="K8:BG8" si="0">EDATE(K7,12)-1</f>
        <v>46568</v>
      </c>
      <c r="L8" s="122">
        <f t="shared" si="0"/>
        <v>46934</v>
      </c>
      <c r="M8" s="122">
        <f t="shared" si="0"/>
        <v>47299</v>
      </c>
      <c r="N8" s="122">
        <f t="shared" si="0"/>
        <v>47664</v>
      </c>
      <c r="O8" s="122">
        <f t="shared" si="0"/>
        <v>48029</v>
      </c>
      <c r="P8" s="122">
        <f t="shared" si="0"/>
        <v>48395</v>
      </c>
      <c r="Q8" s="122">
        <f t="shared" si="0"/>
        <v>48760</v>
      </c>
      <c r="R8" s="122">
        <f t="shared" si="0"/>
        <v>49125</v>
      </c>
      <c r="S8" s="122">
        <f t="shared" si="0"/>
        <v>49490</v>
      </c>
      <c r="T8" s="122">
        <f t="shared" si="0"/>
        <v>49856</v>
      </c>
      <c r="U8" s="122">
        <f t="shared" si="0"/>
        <v>50221</v>
      </c>
      <c r="V8" s="122">
        <f t="shared" si="0"/>
        <v>50586</v>
      </c>
      <c r="W8" s="122">
        <f t="shared" si="0"/>
        <v>50951</v>
      </c>
      <c r="X8" s="122">
        <f t="shared" si="0"/>
        <v>51317</v>
      </c>
      <c r="Y8" s="122">
        <f t="shared" si="0"/>
        <v>51682</v>
      </c>
      <c r="Z8" s="122">
        <f t="shared" si="0"/>
        <v>52047</v>
      </c>
      <c r="AA8" s="122">
        <f t="shared" si="0"/>
        <v>52412</v>
      </c>
      <c r="AB8" s="122">
        <f t="shared" si="0"/>
        <v>52778</v>
      </c>
      <c r="AC8" s="122">
        <f t="shared" si="0"/>
        <v>53143</v>
      </c>
      <c r="AD8" s="122">
        <f t="shared" si="0"/>
        <v>53508</v>
      </c>
      <c r="AE8" s="122">
        <f t="shared" si="0"/>
        <v>53873</v>
      </c>
      <c r="AF8" s="122">
        <f t="shared" si="0"/>
        <v>54239</v>
      </c>
      <c r="AG8" s="122">
        <f t="shared" si="0"/>
        <v>54604</v>
      </c>
      <c r="AH8" s="122">
        <f t="shared" si="0"/>
        <v>54969</v>
      </c>
      <c r="AI8" s="122">
        <f t="shared" si="0"/>
        <v>55334</v>
      </c>
      <c r="AJ8" s="122">
        <f t="shared" si="0"/>
        <v>55700</v>
      </c>
      <c r="AK8" s="122">
        <f t="shared" si="0"/>
        <v>56065</v>
      </c>
      <c r="AL8" s="122">
        <f t="shared" si="0"/>
        <v>56430</v>
      </c>
      <c r="AM8" s="122">
        <f t="shared" si="0"/>
        <v>56795</v>
      </c>
      <c r="AN8" s="122">
        <f t="shared" si="0"/>
        <v>57161</v>
      </c>
      <c r="AO8" s="122">
        <f t="shared" si="0"/>
        <v>57526</v>
      </c>
      <c r="AP8" s="122">
        <f t="shared" si="0"/>
        <v>57891</v>
      </c>
      <c r="AQ8" s="122">
        <f t="shared" si="0"/>
        <v>58256</v>
      </c>
      <c r="AR8" s="122">
        <f t="shared" si="0"/>
        <v>58622</v>
      </c>
      <c r="AS8" s="122">
        <f t="shared" si="0"/>
        <v>58987</v>
      </c>
      <c r="AT8" s="122">
        <f t="shared" si="0"/>
        <v>59352</v>
      </c>
      <c r="AU8" s="122">
        <f t="shared" si="0"/>
        <v>59717</v>
      </c>
      <c r="AV8" s="122">
        <f t="shared" si="0"/>
        <v>60083</v>
      </c>
      <c r="AW8" s="122">
        <f t="shared" si="0"/>
        <v>60448</v>
      </c>
      <c r="AX8" s="122">
        <f t="shared" si="0"/>
        <v>60813</v>
      </c>
      <c r="AY8" s="122">
        <f t="shared" si="0"/>
        <v>61178</v>
      </c>
      <c r="AZ8" s="122">
        <f t="shared" si="0"/>
        <v>61544</v>
      </c>
      <c r="BA8" s="122">
        <f t="shared" si="0"/>
        <v>61909</v>
      </c>
      <c r="BB8" s="122">
        <f t="shared" si="0"/>
        <v>62274</v>
      </c>
      <c r="BC8" s="122">
        <f t="shared" si="0"/>
        <v>62639</v>
      </c>
      <c r="BD8" s="122">
        <f t="shared" si="0"/>
        <v>63005</v>
      </c>
      <c r="BE8" s="122">
        <f t="shared" si="0"/>
        <v>63370</v>
      </c>
      <c r="BF8" s="122">
        <f t="shared" si="0"/>
        <v>63735</v>
      </c>
      <c r="BG8" s="122">
        <f t="shared" si="0"/>
        <v>64100</v>
      </c>
    </row>
    <row r="9" spans="1:61" s="23" customFormat="1" ht="11.4" customHeight="1" x14ac:dyDescent="0.25">
      <c r="B9" s="121" t="str">
        <f>"Project Year"</f>
        <v>Project Year</v>
      </c>
      <c r="J9" s="123">
        <f>COLUMNS($J9:J9)</f>
        <v>1</v>
      </c>
      <c r="K9" s="123">
        <f>COLUMNS($J9:K9)</f>
        <v>2</v>
      </c>
      <c r="L9" s="123">
        <f>COLUMNS($J9:L9)</f>
        <v>3</v>
      </c>
      <c r="M9" s="123">
        <f>COLUMNS($J9:M9)</f>
        <v>4</v>
      </c>
      <c r="N9" s="123">
        <f>COLUMNS($J9:N9)</f>
        <v>5</v>
      </c>
      <c r="O9" s="123">
        <f>COLUMNS($J9:O9)</f>
        <v>6</v>
      </c>
      <c r="P9" s="123">
        <f>COLUMNS($J9:P9)</f>
        <v>7</v>
      </c>
      <c r="Q9" s="123">
        <f>COLUMNS($J9:Q9)</f>
        <v>8</v>
      </c>
      <c r="R9" s="123">
        <f>COLUMNS($J9:R9)</f>
        <v>9</v>
      </c>
      <c r="S9" s="123">
        <f>COLUMNS($J9:S9)</f>
        <v>10</v>
      </c>
      <c r="T9" s="123">
        <f>COLUMNS($J9:T9)</f>
        <v>11</v>
      </c>
      <c r="U9" s="123">
        <f>COLUMNS($J9:U9)</f>
        <v>12</v>
      </c>
      <c r="V9" s="123">
        <f>COLUMNS($J9:V9)</f>
        <v>13</v>
      </c>
      <c r="W9" s="123">
        <f>COLUMNS($J9:W9)</f>
        <v>14</v>
      </c>
      <c r="X9" s="123">
        <f>COLUMNS($J9:X9)</f>
        <v>15</v>
      </c>
      <c r="Y9" s="123">
        <f>COLUMNS($J9:Y9)</f>
        <v>16</v>
      </c>
      <c r="Z9" s="123">
        <f>COLUMNS($J9:Z9)</f>
        <v>17</v>
      </c>
      <c r="AA9" s="123">
        <f>COLUMNS($J9:AA9)</f>
        <v>18</v>
      </c>
      <c r="AB9" s="123">
        <f>COLUMNS($J9:AB9)</f>
        <v>19</v>
      </c>
      <c r="AC9" s="123">
        <f>COLUMNS($J9:AC9)</f>
        <v>20</v>
      </c>
      <c r="AD9" s="123">
        <f>COLUMNS($J9:AD9)</f>
        <v>21</v>
      </c>
      <c r="AE9" s="123">
        <f>COLUMNS($J9:AE9)</f>
        <v>22</v>
      </c>
      <c r="AF9" s="123">
        <f>COLUMNS($J9:AF9)</f>
        <v>23</v>
      </c>
      <c r="AG9" s="123">
        <f>COLUMNS($J9:AG9)</f>
        <v>24</v>
      </c>
      <c r="AH9" s="123">
        <f>COLUMNS($J9:AH9)</f>
        <v>25</v>
      </c>
      <c r="AI9" s="123">
        <f>COLUMNS($J9:AI9)</f>
        <v>26</v>
      </c>
      <c r="AJ9" s="123">
        <f>COLUMNS($J9:AJ9)</f>
        <v>27</v>
      </c>
      <c r="AK9" s="123">
        <f>COLUMNS($J9:AK9)</f>
        <v>28</v>
      </c>
      <c r="AL9" s="123">
        <f>COLUMNS($J9:AL9)</f>
        <v>29</v>
      </c>
      <c r="AM9" s="123">
        <f>COLUMNS($J9:AM9)</f>
        <v>30</v>
      </c>
      <c r="AN9" s="123">
        <f>COLUMNS($J9:AN9)</f>
        <v>31</v>
      </c>
      <c r="AO9" s="123">
        <f>COLUMNS($J9:AO9)</f>
        <v>32</v>
      </c>
      <c r="AP9" s="123">
        <f>COLUMNS($J9:AP9)</f>
        <v>33</v>
      </c>
      <c r="AQ9" s="123">
        <f>COLUMNS($J9:AQ9)</f>
        <v>34</v>
      </c>
      <c r="AR9" s="123">
        <f>COLUMNS($J9:AR9)</f>
        <v>35</v>
      </c>
      <c r="AS9" s="123">
        <f>COLUMNS($J9:AS9)</f>
        <v>36</v>
      </c>
      <c r="AT9" s="123">
        <f>COLUMNS($J9:AT9)</f>
        <v>37</v>
      </c>
      <c r="AU9" s="123">
        <f>COLUMNS($J9:AU9)</f>
        <v>38</v>
      </c>
      <c r="AV9" s="123">
        <f>COLUMNS($J9:AV9)</f>
        <v>39</v>
      </c>
      <c r="AW9" s="123">
        <f>COLUMNS($J9:AW9)</f>
        <v>40</v>
      </c>
      <c r="AX9" s="123">
        <f>COLUMNS($J9:AX9)</f>
        <v>41</v>
      </c>
      <c r="AY9" s="123">
        <f>COLUMNS($J9:AY9)</f>
        <v>42</v>
      </c>
      <c r="AZ9" s="123">
        <f>COLUMNS($J9:AZ9)</f>
        <v>43</v>
      </c>
      <c r="BA9" s="123">
        <f>COLUMNS($J9:BA9)</f>
        <v>44</v>
      </c>
      <c r="BB9" s="123">
        <f>COLUMNS($J9:BB9)</f>
        <v>45</v>
      </c>
      <c r="BC9" s="123">
        <f>COLUMNS($J9:BC9)</f>
        <v>46</v>
      </c>
      <c r="BD9" s="123">
        <f>COLUMNS($J9:BD9)</f>
        <v>47</v>
      </c>
      <c r="BE9" s="123">
        <f>COLUMNS($J9:BE9)</f>
        <v>48</v>
      </c>
      <c r="BF9" s="123">
        <f>COLUMNS($J9:BF9)</f>
        <v>49</v>
      </c>
      <c r="BG9" s="123">
        <f>COLUMNS($J9:BG9)</f>
        <v>50</v>
      </c>
    </row>
    <row r="10" spans="1:61" s="23" customFormat="1" ht="11.4" customHeight="1" x14ac:dyDescent="0.25">
      <c r="B10" s="124" t="s">
        <v>49</v>
      </c>
      <c r="C10" s="77"/>
      <c r="D10" s="77"/>
      <c r="E10" s="77"/>
      <c r="F10" s="77"/>
      <c r="G10" s="77"/>
      <c r="H10" s="77"/>
      <c r="I10" s="77"/>
      <c r="J10" s="125">
        <f>YEAR(J8)</f>
        <v>2026</v>
      </c>
      <c r="K10" s="125">
        <f t="shared" ref="K10:BG10" si="1">YEAR(K8)</f>
        <v>2027</v>
      </c>
      <c r="L10" s="125">
        <f t="shared" si="1"/>
        <v>2028</v>
      </c>
      <c r="M10" s="125">
        <f t="shared" si="1"/>
        <v>2029</v>
      </c>
      <c r="N10" s="125">
        <f t="shared" si="1"/>
        <v>2030</v>
      </c>
      <c r="O10" s="125">
        <f t="shared" si="1"/>
        <v>2031</v>
      </c>
      <c r="P10" s="125">
        <f t="shared" si="1"/>
        <v>2032</v>
      </c>
      <c r="Q10" s="125">
        <f t="shared" si="1"/>
        <v>2033</v>
      </c>
      <c r="R10" s="125">
        <f t="shared" si="1"/>
        <v>2034</v>
      </c>
      <c r="S10" s="125">
        <f t="shared" si="1"/>
        <v>2035</v>
      </c>
      <c r="T10" s="125">
        <f t="shared" si="1"/>
        <v>2036</v>
      </c>
      <c r="U10" s="125">
        <f t="shared" si="1"/>
        <v>2037</v>
      </c>
      <c r="V10" s="125">
        <f t="shared" si="1"/>
        <v>2038</v>
      </c>
      <c r="W10" s="125">
        <f t="shared" si="1"/>
        <v>2039</v>
      </c>
      <c r="X10" s="125">
        <f t="shared" si="1"/>
        <v>2040</v>
      </c>
      <c r="Y10" s="125">
        <f t="shared" si="1"/>
        <v>2041</v>
      </c>
      <c r="Z10" s="125">
        <f t="shared" si="1"/>
        <v>2042</v>
      </c>
      <c r="AA10" s="125">
        <f t="shared" si="1"/>
        <v>2043</v>
      </c>
      <c r="AB10" s="125">
        <f t="shared" si="1"/>
        <v>2044</v>
      </c>
      <c r="AC10" s="125">
        <f t="shared" si="1"/>
        <v>2045</v>
      </c>
      <c r="AD10" s="125">
        <f t="shared" si="1"/>
        <v>2046</v>
      </c>
      <c r="AE10" s="125">
        <f t="shared" si="1"/>
        <v>2047</v>
      </c>
      <c r="AF10" s="125">
        <f t="shared" si="1"/>
        <v>2048</v>
      </c>
      <c r="AG10" s="125">
        <f t="shared" si="1"/>
        <v>2049</v>
      </c>
      <c r="AH10" s="125">
        <f t="shared" si="1"/>
        <v>2050</v>
      </c>
      <c r="AI10" s="125">
        <f t="shared" si="1"/>
        <v>2051</v>
      </c>
      <c r="AJ10" s="125">
        <f t="shared" si="1"/>
        <v>2052</v>
      </c>
      <c r="AK10" s="125">
        <f t="shared" si="1"/>
        <v>2053</v>
      </c>
      <c r="AL10" s="125">
        <f t="shared" si="1"/>
        <v>2054</v>
      </c>
      <c r="AM10" s="125">
        <f t="shared" si="1"/>
        <v>2055</v>
      </c>
      <c r="AN10" s="125">
        <f t="shared" si="1"/>
        <v>2056</v>
      </c>
      <c r="AO10" s="125">
        <f t="shared" si="1"/>
        <v>2057</v>
      </c>
      <c r="AP10" s="125">
        <f t="shared" si="1"/>
        <v>2058</v>
      </c>
      <c r="AQ10" s="125">
        <f t="shared" si="1"/>
        <v>2059</v>
      </c>
      <c r="AR10" s="125">
        <f t="shared" si="1"/>
        <v>2060</v>
      </c>
      <c r="AS10" s="125">
        <f t="shared" si="1"/>
        <v>2061</v>
      </c>
      <c r="AT10" s="125">
        <f t="shared" si="1"/>
        <v>2062</v>
      </c>
      <c r="AU10" s="125">
        <f t="shared" si="1"/>
        <v>2063</v>
      </c>
      <c r="AV10" s="125">
        <f t="shared" si="1"/>
        <v>2064</v>
      </c>
      <c r="AW10" s="125">
        <f t="shared" si="1"/>
        <v>2065</v>
      </c>
      <c r="AX10" s="125">
        <f t="shared" si="1"/>
        <v>2066</v>
      </c>
      <c r="AY10" s="125">
        <f t="shared" si="1"/>
        <v>2067</v>
      </c>
      <c r="AZ10" s="125">
        <f t="shared" si="1"/>
        <v>2068</v>
      </c>
      <c r="BA10" s="125">
        <f t="shared" si="1"/>
        <v>2069</v>
      </c>
      <c r="BB10" s="125">
        <f t="shared" si="1"/>
        <v>2070</v>
      </c>
      <c r="BC10" s="125">
        <f t="shared" si="1"/>
        <v>2071</v>
      </c>
      <c r="BD10" s="125">
        <f t="shared" si="1"/>
        <v>2072</v>
      </c>
      <c r="BE10" s="125">
        <f t="shared" si="1"/>
        <v>2073</v>
      </c>
      <c r="BF10" s="125">
        <f t="shared" si="1"/>
        <v>2074</v>
      </c>
      <c r="BG10" s="125">
        <f t="shared" si="1"/>
        <v>2075</v>
      </c>
    </row>
    <row r="11" spans="1:61" s="167" customFormat="1" ht="11.4" customHeight="1" x14ac:dyDescent="0.25">
      <c r="B11" s="167" t="s">
        <v>75</v>
      </c>
      <c r="J11" s="168">
        <v>1</v>
      </c>
      <c r="K11" s="168">
        <f>J11*(1+IF(OR(ISBLANK(VLOOKUP(DATE(YEAR(K8),MONTH(K8),1),#REF!,4,FALSE)),ISERROR(VLOOKUP(DATE(YEAR(K8),MONTH(K8),1),#REF!,4,FALSE))),General!$H$24,VLOOKUP(DATE(YEAR(K8),MONTH(K8),1),#REF!,4,FALSE)))</f>
        <v>1</v>
      </c>
      <c r="L11" s="168">
        <f>K11*(1+IF(OR(ISBLANK(VLOOKUP(DATE(YEAR(L8),MONTH(L8),1),#REF!,4,FALSE)),ISERROR(VLOOKUP(DATE(YEAR(L8),MONTH(L8),1),#REF!,4,FALSE))),General!$H$24,VLOOKUP(DATE(YEAR(L8),MONTH(L8),1),#REF!,4,FALSE)))</f>
        <v>1</v>
      </c>
      <c r="M11" s="168">
        <f>L11*(1+IF(OR(ISBLANK(VLOOKUP(DATE(YEAR(M8),MONTH(M8),1),#REF!,4,FALSE)),ISERROR(VLOOKUP(DATE(YEAR(M8),MONTH(M8),1),#REF!,4,FALSE))),General!$H$24,VLOOKUP(DATE(YEAR(M8),MONTH(M8),1),#REF!,4,FALSE)))</f>
        <v>1</v>
      </c>
      <c r="N11" s="168">
        <f>M11*(1+IF(OR(ISBLANK(VLOOKUP(DATE(YEAR(N8),MONTH(N8),1),#REF!,4,FALSE)),ISERROR(VLOOKUP(DATE(YEAR(N8),MONTH(N8),1),#REF!,4,FALSE))),General!$H$24,VLOOKUP(DATE(YEAR(N8),MONTH(N8),1),#REF!,4,FALSE)))</f>
        <v>1</v>
      </c>
      <c r="O11" s="168">
        <f>N11*(1+IF(OR(ISBLANK(VLOOKUP(DATE(YEAR(O8),MONTH(O8),1),#REF!,4,FALSE)),ISERROR(VLOOKUP(DATE(YEAR(O8),MONTH(O8),1),#REF!,4,FALSE))),General!$H$24,VLOOKUP(DATE(YEAR(O8),MONTH(O8),1),#REF!,4,FALSE)))</f>
        <v>1</v>
      </c>
      <c r="P11" s="168">
        <f>O11*(1+IF(OR(ISBLANK(VLOOKUP(DATE(YEAR(P8),MONTH(P8),1),#REF!,4,FALSE)),ISERROR(VLOOKUP(DATE(YEAR(P8),MONTH(P8),1),#REF!,4,FALSE))),General!$H$24,VLOOKUP(DATE(YEAR(P8),MONTH(P8),1),#REF!,4,FALSE)))</f>
        <v>1</v>
      </c>
      <c r="Q11" s="168">
        <f>P11*(1+IF(OR(ISBLANK(VLOOKUP(DATE(YEAR(Q8),MONTH(Q8),1),#REF!,4,FALSE)),ISERROR(VLOOKUP(DATE(YEAR(Q8),MONTH(Q8),1),#REF!,4,FALSE))),General!$H$24,VLOOKUP(DATE(YEAR(Q8),MONTH(Q8),1),#REF!,4,FALSE)))</f>
        <v>1</v>
      </c>
      <c r="R11" s="168">
        <f>Q11*(1+IF(OR(ISBLANK(VLOOKUP(DATE(YEAR(R8),MONTH(R8),1),#REF!,4,FALSE)),ISERROR(VLOOKUP(DATE(YEAR(R8),MONTH(R8),1),#REF!,4,FALSE))),General!$H$24,VLOOKUP(DATE(YEAR(R8),MONTH(R8),1),#REF!,4,FALSE)))</f>
        <v>1</v>
      </c>
      <c r="S11" s="168">
        <f>R11*(1+IF(OR(ISBLANK(VLOOKUP(DATE(YEAR(S8),MONTH(S8),1),#REF!,4,FALSE)),ISERROR(VLOOKUP(DATE(YEAR(S8),MONTH(S8),1),#REF!,4,FALSE))),General!$H$24,VLOOKUP(DATE(YEAR(S8),MONTH(S8),1),#REF!,4,FALSE)))</f>
        <v>1</v>
      </c>
      <c r="T11" s="168">
        <f>S11*(1+IF(OR(ISBLANK(VLOOKUP(DATE(YEAR(T8),MONTH(T8),1),#REF!,4,FALSE)),ISERROR(VLOOKUP(DATE(YEAR(T8),MONTH(T8),1),#REF!,4,FALSE))),General!$H$24,VLOOKUP(DATE(YEAR(T8),MONTH(T8),1),#REF!,4,FALSE)))</f>
        <v>1</v>
      </c>
      <c r="U11" s="168">
        <f>T11*(1+IF(OR(ISBLANK(VLOOKUP(DATE(YEAR(U8),MONTH(U8),1),#REF!,4,FALSE)),ISERROR(VLOOKUP(DATE(YEAR(U8),MONTH(U8),1),#REF!,4,FALSE))),General!$H$24,VLOOKUP(DATE(YEAR(U8),MONTH(U8),1),#REF!,4,FALSE)))</f>
        <v>1</v>
      </c>
      <c r="V11" s="168">
        <f>U11*(1+IF(OR(ISBLANK(VLOOKUP(DATE(YEAR(V8),MONTH(V8),1),#REF!,4,FALSE)),ISERROR(VLOOKUP(DATE(YEAR(V8),MONTH(V8),1),#REF!,4,FALSE))),General!$H$24,VLOOKUP(DATE(YEAR(V8),MONTH(V8),1),#REF!,4,FALSE)))</f>
        <v>1</v>
      </c>
      <c r="W11" s="168">
        <f>V11*(1+IF(OR(ISBLANK(VLOOKUP(DATE(YEAR(W8),MONTH(W8),1),#REF!,4,FALSE)),ISERROR(VLOOKUP(DATE(YEAR(W8),MONTH(W8),1),#REF!,4,FALSE))),General!$H$24,VLOOKUP(DATE(YEAR(W8),MONTH(W8),1),#REF!,4,FALSE)))</f>
        <v>1</v>
      </c>
      <c r="X11" s="168">
        <f>W11*(1+IF(OR(ISBLANK(VLOOKUP(DATE(YEAR(X8),MONTH(X8),1),#REF!,4,FALSE)),ISERROR(VLOOKUP(DATE(YEAR(X8),MONTH(X8),1),#REF!,4,FALSE))),General!$H$24,VLOOKUP(DATE(YEAR(X8),MONTH(X8),1),#REF!,4,FALSE)))</f>
        <v>1</v>
      </c>
      <c r="Y11" s="168">
        <f>X11*(1+IF(OR(ISBLANK(VLOOKUP(DATE(YEAR(Y8),MONTH(Y8),1),#REF!,4,FALSE)),ISERROR(VLOOKUP(DATE(YEAR(Y8),MONTH(Y8),1),#REF!,4,FALSE))),General!$H$24,VLOOKUP(DATE(YEAR(Y8),MONTH(Y8),1),#REF!,4,FALSE)))</f>
        <v>1</v>
      </c>
      <c r="Z11" s="168">
        <f>Y11*(1+IF(OR(ISBLANK(VLOOKUP(DATE(YEAR(Z8),MONTH(Z8),1),#REF!,4,FALSE)),ISERROR(VLOOKUP(DATE(YEAR(Z8),MONTH(Z8),1),#REF!,4,FALSE))),General!$H$24,VLOOKUP(DATE(YEAR(Z8),MONTH(Z8),1),#REF!,4,FALSE)))</f>
        <v>1</v>
      </c>
      <c r="AA11" s="168">
        <f>Z11*(1+IF(OR(ISBLANK(VLOOKUP(DATE(YEAR(AA8),MONTH(AA8),1),#REF!,4,FALSE)),ISERROR(VLOOKUP(DATE(YEAR(AA8),MONTH(AA8),1),#REF!,4,FALSE))),General!$H$24,VLOOKUP(DATE(YEAR(AA8),MONTH(AA8),1),#REF!,4,FALSE)))</f>
        <v>1</v>
      </c>
      <c r="AB11" s="168">
        <f>AA11*(1+IF(OR(ISBLANK(VLOOKUP(DATE(YEAR(AB8),MONTH(AB8),1),#REF!,4,FALSE)),ISERROR(VLOOKUP(DATE(YEAR(AB8),MONTH(AB8),1),#REF!,4,FALSE))),General!$H$24,VLOOKUP(DATE(YEAR(AB8),MONTH(AB8),1),#REF!,4,FALSE)))</f>
        <v>1</v>
      </c>
      <c r="AC11" s="168">
        <f>AB11*(1+IF(OR(ISBLANK(VLOOKUP(DATE(YEAR(AC8),MONTH(AC8),1),#REF!,4,FALSE)),ISERROR(VLOOKUP(DATE(YEAR(AC8),MONTH(AC8),1),#REF!,4,FALSE))),General!$H$24,VLOOKUP(DATE(YEAR(AC8),MONTH(AC8),1),#REF!,4,FALSE)))</f>
        <v>1</v>
      </c>
      <c r="AD11" s="168">
        <f>AC11*(1+IF(OR(ISBLANK(VLOOKUP(DATE(YEAR(AD8),MONTH(AD8),1),#REF!,4,FALSE)),ISERROR(VLOOKUP(DATE(YEAR(AD8),MONTH(AD8),1),#REF!,4,FALSE))),General!$H$24,VLOOKUP(DATE(YEAR(AD8),MONTH(AD8),1),#REF!,4,FALSE)))</f>
        <v>1</v>
      </c>
      <c r="AE11" s="168">
        <f>AD11*(1+IF(OR(ISBLANK(VLOOKUP(DATE(YEAR(AE8),MONTH(AE8),1),#REF!,4,FALSE)),ISERROR(VLOOKUP(DATE(YEAR(AE8),MONTH(AE8),1),#REF!,4,FALSE))),General!$H$24,VLOOKUP(DATE(YEAR(AE8),MONTH(AE8),1),#REF!,4,FALSE)))</f>
        <v>1</v>
      </c>
      <c r="AF11" s="168">
        <f>AE11*(1+IF(OR(ISBLANK(VLOOKUP(DATE(YEAR(AF8),MONTH(AF8),1),#REF!,4,FALSE)),ISERROR(VLOOKUP(DATE(YEAR(AF8),MONTH(AF8),1),#REF!,4,FALSE))),General!$H$24,VLOOKUP(DATE(YEAR(AF8),MONTH(AF8),1),#REF!,4,FALSE)))</f>
        <v>1</v>
      </c>
      <c r="AG11" s="168">
        <f>AF11*(1+IF(OR(ISBLANK(VLOOKUP(DATE(YEAR(AG8),MONTH(AG8),1),#REF!,4,FALSE)),ISERROR(VLOOKUP(DATE(YEAR(AG8),MONTH(AG8),1),#REF!,4,FALSE))),General!$H$24,VLOOKUP(DATE(YEAR(AG8),MONTH(AG8),1),#REF!,4,FALSE)))</f>
        <v>1</v>
      </c>
      <c r="AH11" s="168">
        <f>AG11*(1+IF(OR(ISBLANK(VLOOKUP(DATE(YEAR(AH8),MONTH(AH8),1),#REF!,4,FALSE)),ISERROR(VLOOKUP(DATE(YEAR(AH8),MONTH(AH8),1),#REF!,4,FALSE))),General!$H$24,VLOOKUP(DATE(YEAR(AH8),MONTH(AH8),1),#REF!,4,FALSE)))</f>
        <v>1</v>
      </c>
      <c r="AI11" s="168">
        <f>AH11*(1+IF(OR(ISBLANK(VLOOKUP(DATE(YEAR(AI8),MONTH(AI8),1),#REF!,4,FALSE)),ISERROR(VLOOKUP(DATE(YEAR(AI8),MONTH(AI8),1),#REF!,4,FALSE))),General!$H$24,VLOOKUP(DATE(YEAR(AI8),MONTH(AI8),1),#REF!,4,FALSE)))</f>
        <v>1</v>
      </c>
      <c r="AJ11" s="168">
        <f>AI11*(1+IF(OR(ISBLANK(VLOOKUP(DATE(YEAR(AJ8),MONTH(AJ8),1),#REF!,4,FALSE)),ISERROR(VLOOKUP(DATE(YEAR(AJ8),MONTH(AJ8),1),#REF!,4,FALSE))),General!$H$24,VLOOKUP(DATE(YEAR(AJ8),MONTH(AJ8),1),#REF!,4,FALSE)))</f>
        <v>1</v>
      </c>
      <c r="AK11" s="168">
        <f>AJ11*(1+IF(OR(ISBLANK(VLOOKUP(DATE(YEAR(AK8),MONTH(AK8),1),#REF!,4,FALSE)),ISERROR(VLOOKUP(DATE(YEAR(AK8),MONTH(AK8),1),#REF!,4,FALSE))),General!$H$24,VLOOKUP(DATE(YEAR(AK8),MONTH(AK8),1),#REF!,4,FALSE)))</f>
        <v>1</v>
      </c>
      <c r="AL11" s="168">
        <f>AK11*(1+IF(OR(ISBLANK(VLOOKUP(DATE(YEAR(AL8),MONTH(AL8),1),#REF!,4,FALSE)),ISERROR(VLOOKUP(DATE(YEAR(AL8),MONTH(AL8),1),#REF!,4,FALSE))),General!$H$24,VLOOKUP(DATE(YEAR(AL8),MONTH(AL8),1),#REF!,4,FALSE)))</f>
        <v>1</v>
      </c>
      <c r="AM11" s="168">
        <f>AL11*(1+IF(OR(ISBLANK(VLOOKUP(DATE(YEAR(AM8),MONTH(AM8),1),#REF!,4,FALSE)),ISERROR(VLOOKUP(DATE(YEAR(AM8),MONTH(AM8),1),#REF!,4,FALSE))),General!$H$24,VLOOKUP(DATE(YEAR(AM8),MONTH(AM8),1),#REF!,4,FALSE)))</f>
        <v>1</v>
      </c>
      <c r="AN11" s="168">
        <f>AM11*(1+IF(OR(ISBLANK(VLOOKUP(DATE(YEAR(AN8),MONTH(AN8),1),#REF!,4,FALSE)),ISERROR(VLOOKUP(DATE(YEAR(AN8),MONTH(AN8),1),#REF!,4,FALSE))),General!$H$24,VLOOKUP(DATE(YEAR(AN8),MONTH(AN8),1),#REF!,4,FALSE)))</f>
        <v>1</v>
      </c>
      <c r="AO11" s="168">
        <f>AN11*(1+IF(OR(ISBLANK(VLOOKUP(DATE(YEAR(AO8),MONTH(AO8),1),#REF!,4,FALSE)),ISERROR(VLOOKUP(DATE(YEAR(AO8),MONTH(AO8),1),#REF!,4,FALSE))),General!$H$24,VLOOKUP(DATE(YEAR(AO8),MONTH(AO8),1),#REF!,4,FALSE)))</f>
        <v>1</v>
      </c>
      <c r="AP11" s="168">
        <f>AO11*(1+IF(OR(ISBLANK(VLOOKUP(DATE(YEAR(AP8),MONTH(AP8),1),#REF!,4,FALSE)),ISERROR(VLOOKUP(DATE(YEAR(AP8),MONTH(AP8),1),#REF!,4,FALSE))),General!$H$24,VLOOKUP(DATE(YEAR(AP8),MONTH(AP8),1),#REF!,4,FALSE)))</f>
        <v>1</v>
      </c>
      <c r="AQ11" s="168">
        <f>AP11*(1+IF(OR(ISBLANK(VLOOKUP(DATE(YEAR(AQ8),MONTH(AQ8),1),#REF!,4,FALSE)),ISERROR(VLOOKUP(DATE(YEAR(AQ8),MONTH(AQ8),1),#REF!,4,FALSE))),General!$H$24,VLOOKUP(DATE(YEAR(AQ8),MONTH(AQ8),1),#REF!,4,FALSE)))</f>
        <v>1</v>
      </c>
      <c r="AR11" s="168">
        <f>AQ11*(1+IF(OR(ISBLANK(VLOOKUP(DATE(YEAR(AR8),MONTH(AR8),1),#REF!,4,FALSE)),ISERROR(VLOOKUP(DATE(YEAR(AR8),MONTH(AR8),1),#REF!,4,FALSE))),General!$H$24,VLOOKUP(DATE(YEAR(AR8),MONTH(AR8),1),#REF!,4,FALSE)))</f>
        <v>1</v>
      </c>
      <c r="AS11" s="168">
        <f>AR11*(1+IF(OR(ISBLANK(VLOOKUP(DATE(YEAR(AS8),MONTH(AS8),1),#REF!,4,FALSE)),ISERROR(VLOOKUP(DATE(YEAR(AS8),MONTH(AS8),1),#REF!,4,FALSE))),General!$H$24,VLOOKUP(DATE(YEAR(AS8),MONTH(AS8),1),#REF!,4,FALSE)))</f>
        <v>1</v>
      </c>
      <c r="AT11" s="168">
        <f>AS11*(1+IF(OR(ISBLANK(VLOOKUP(DATE(YEAR(AT8),MONTH(AT8),1),#REF!,4,FALSE)),ISERROR(VLOOKUP(DATE(YEAR(AT8),MONTH(AT8),1),#REF!,4,FALSE))),General!$H$24,VLOOKUP(DATE(YEAR(AT8),MONTH(AT8),1),#REF!,4,FALSE)))</f>
        <v>1</v>
      </c>
      <c r="AU11" s="168">
        <f>AT11*(1+IF(OR(ISBLANK(VLOOKUP(DATE(YEAR(AU8),MONTH(AU8),1),#REF!,4,FALSE)),ISERROR(VLOOKUP(DATE(YEAR(AU8),MONTH(AU8),1),#REF!,4,FALSE))),General!$H$24,VLOOKUP(DATE(YEAR(AU8),MONTH(AU8),1),#REF!,4,FALSE)))</f>
        <v>1</v>
      </c>
      <c r="AV11" s="168">
        <f>AU11*(1+IF(OR(ISBLANK(VLOOKUP(DATE(YEAR(AV8),MONTH(AV8),1),#REF!,4,FALSE)),ISERROR(VLOOKUP(DATE(YEAR(AV8),MONTH(AV8),1),#REF!,4,FALSE))),General!$H$24,VLOOKUP(DATE(YEAR(AV8),MONTH(AV8),1),#REF!,4,FALSE)))</f>
        <v>1</v>
      </c>
      <c r="AW11" s="168">
        <f>AV11*(1+IF(OR(ISBLANK(VLOOKUP(DATE(YEAR(AW8),MONTH(AW8),1),#REF!,4,FALSE)),ISERROR(VLOOKUP(DATE(YEAR(AW8),MONTH(AW8),1),#REF!,4,FALSE))),General!$H$24,VLOOKUP(DATE(YEAR(AW8),MONTH(AW8),1),#REF!,4,FALSE)))</f>
        <v>1</v>
      </c>
      <c r="AX11" s="168">
        <f>AW11*(1+IF(OR(ISBLANK(VLOOKUP(DATE(YEAR(AX8),MONTH(AX8),1),#REF!,4,FALSE)),ISERROR(VLOOKUP(DATE(YEAR(AX8),MONTH(AX8),1),#REF!,4,FALSE))),General!$H$24,VLOOKUP(DATE(YEAR(AX8),MONTH(AX8),1),#REF!,4,FALSE)))</f>
        <v>1</v>
      </c>
      <c r="AY11" s="168">
        <f>AX11*(1+IF(OR(ISBLANK(VLOOKUP(DATE(YEAR(AY8),MONTH(AY8),1),#REF!,4,FALSE)),ISERROR(VLOOKUP(DATE(YEAR(AY8),MONTH(AY8),1),#REF!,4,FALSE))),General!$H$24,VLOOKUP(DATE(YEAR(AY8),MONTH(AY8),1),#REF!,4,FALSE)))</f>
        <v>1</v>
      </c>
      <c r="AZ11" s="168">
        <f>AY11*(1+IF(OR(ISBLANK(VLOOKUP(DATE(YEAR(AZ8),MONTH(AZ8),1),#REF!,4,FALSE)),ISERROR(VLOOKUP(DATE(YEAR(AZ8),MONTH(AZ8),1),#REF!,4,FALSE))),General!$H$24,VLOOKUP(DATE(YEAR(AZ8),MONTH(AZ8),1),#REF!,4,FALSE)))</f>
        <v>1</v>
      </c>
      <c r="BA11" s="168">
        <f>AZ11*(1+IF(OR(ISBLANK(VLOOKUP(DATE(YEAR(BA8),MONTH(BA8),1),#REF!,4,FALSE)),ISERROR(VLOOKUP(DATE(YEAR(BA8),MONTH(BA8),1),#REF!,4,FALSE))),General!$H$24,VLOOKUP(DATE(YEAR(BA8),MONTH(BA8),1),#REF!,4,FALSE)))</f>
        <v>1</v>
      </c>
      <c r="BB11" s="168">
        <f>BA11*(1+IF(OR(ISBLANK(VLOOKUP(DATE(YEAR(BB8),MONTH(BB8),1),#REF!,4,FALSE)),ISERROR(VLOOKUP(DATE(YEAR(BB8),MONTH(BB8),1),#REF!,4,FALSE))),General!$H$24,VLOOKUP(DATE(YEAR(BB8),MONTH(BB8),1),#REF!,4,FALSE)))</f>
        <v>1</v>
      </c>
      <c r="BC11" s="168">
        <f>BB11*(1+IF(OR(ISBLANK(VLOOKUP(DATE(YEAR(BC8),MONTH(BC8),1),#REF!,4,FALSE)),ISERROR(VLOOKUP(DATE(YEAR(BC8),MONTH(BC8),1),#REF!,4,FALSE))),General!$H$24,VLOOKUP(DATE(YEAR(BC8),MONTH(BC8),1),#REF!,4,FALSE)))</f>
        <v>1</v>
      </c>
      <c r="BD11" s="168">
        <f>BC11*(1+IF(OR(ISBLANK(VLOOKUP(DATE(YEAR(BD8),MONTH(BD8),1),#REF!,4,FALSE)),ISERROR(VLOOKUP(DATE(YEAR(BD8),MONTH(BD8),1),#REF!,4,FALSE))),General!$H$24,VLOOKUP(DATE(YEAR(BD8),MONTH(BD8),1),#REF!,4,FALSE)))</f>
        <v>1</v>
      </c>
      <c r="BE11" s="168">
        <f>BD11*(1+IF(OR(ISBLANK(VLOOKUP(DATE(YEAR(BE8),MONTH(BE8),1),#REF!,4,FALSE)),ISERROR(VLOOKUP(DATE(YEAR(BE8),MONTH(BE8),1),#REF!,4,FALSE))),General!$H$24,VLOOKUP(DATE(YEAR(BE8),MONTH(BE8),1),#REF!,4,FALSE)))</f>
        <v>1</v>
      </c>
      <c r="BF11" s="168">
        <f>BE11*(1+IF(OR(ISBLANK(VLOOKUP(DATE(YEAR(BF8),MONTH(BF8),1),#REF!,4,FALSE)),ISERROR(VLOOKUP(DATE(YEAR(BF8),MONTH(BF8),1),#REF!,4,FALSE))),General!$H$24,VLOOKUP(DATE(YEAR(BF8),MONTH(BF8),1),#REF!,4,FALSE)))</f>
        <v>1</v>
      </c>
      <c r="BG11" s="168">
        <f>BF11*(1+IF(OR(ISBLANK(VLOOKUP(DATE(YEAR(BG8),MONTH(BG8),1),#REF!,4,FALSE)),ISERROR(VLOOKUP(DATE(YEAR(BG8),MONTH(BG8),1),#REF!,4,FALSE))),General!$H$24,VLOOKUP(DATE(YEAR(BG8),MONTH(BG8),1),#REF!,4,FALSE)))</f>
        <v>1</v>
      </c>
    </row>
    <row r="12" spans="1:61" s="23" customFormat="1" ht="11.4" customHeight="1" x14ac:dyDescent="0.25">
      <c r="B12" s="23" t="s">
        <v>76</v>
      </c>
      <c r="J12" s="126">
        <f t="shared" ref="J12:AO12" si="2">IF(J9=1,1,I11)</f>
        <v>1</v>
      </c>
      <c r="K12" s="126">
        <f t="shared" si="2"/>
        <v>1</v>
      </c>
      <c r="L12" s="126">
        <f t="shared" si="2"/>
        <v>1</v>
      </c>
      <c r="M12" s="126">
        <f t="shared" si="2"/>
        <v>1</v>
      </c>
      <c r="N12" s="126">
        <f t="shared" si="2"/>
        <v>1</v>
      </c>
      <c r="O12" s="126">
        <f t="shared" si="2"/>
        <v>1</v>
      </c>
      <c r="P12" s="126">
        <f t="shared" si="2"/>
        <v>1</v>
      </c>
      <c r="Q12" s="126">
        <f t="shared" si="2"/>
        <v>1</v>
      </c>
      <c r="R12" s="126">
        <f t="shared" si="2"/>
        <v>1</v>
      </c>
      <c r="S12" s="126">
        <f t="shared" si="2"/>
        <v>1</v>
      </c>
      <c r="T12" s="126">
        <f t="shared" si="2"/>
        <v>1</v>
      </c>
      <c r="U12" s="126">
        <f t="shared" si="2"/>
        <v>1</v>
      </c>
      <c r="V12" s="126">
        <f t="shared" si="2"/>
        <v>1</v>
      </c>
      <c r="W12" s="126">
        <f t="shared" si="2"/>
        <v>1</v>
      </c>
      <c r="X12" s="126">
        <f t="shared" si="2"/>
        <v>1</v>
      </c>
      <c r="Y12" s="126">
        <f t="shared" si="2"/>
        <v>1</v>
      </c>
      <c r="Z12" s="126">
        <f t="shared" si="2"/>
        <v>1</v>
      </c>
      <c r="AA12" s="126">
        <f t="shared" si="2"/>
        <v>1</v>
      </c>
      <c r="AB12" s="126">
        <f t="shared" si="2"/>
        <v>1</v>
      </c>
      <c r="AC12" s="126">
        <f t="shared" si="2"/>
        <v>1</v>
      </c>
      <c r="AD12" s="126">
        <f t="shared" si="2"/>
        <v>1</v>
      </c>
      <c r="AE12" s="126">
        <f t="shared" si="2"/>
        <v>1</v>
      </c>
      <c r="AF12" s="126">
        <f t="shared" si="2"/>
        <v>1</v>
      </c>
      <c r="AG12" s="126">
        <f t="shared" si="2"/>
        <v>1</v>
      </c>
      <c r="AH12" s="126">
        <f t="shared" si="2"/>
        <v>1</v>
      </c>
      <c r="AI12" s="126">
        <f t="shared" si="2"/>
        <v>1</v>
      </c>
      <c r="AJ12" s="126">
        <f t="shared" si="2"/>
        <v>1</v>
      </c>
      <c r="AK12" s="126">
        <f t="shared" si="2"/>
        <v>1</v>
      </c>
      <c r="AL12" s="126">
        <f t="shared" si="2"/>
        <v>1</v>
      </c>
      <c r="AM12" s="126">
        <f t="shared" si="2"/>
        <v>1</v>
      </c>
      <c r="AN12" s="126">
        <f t="shared" si="2"/>
        <v>1</v>
      </c>
      <c r="AO12" s="126">
        <f t="shared" si="2"/>
        <v>1</v>
      </c>
      <c r="AP12" s="126">
        <f t="shared" ref="AP12:BG12" si="3">IF(AP9=1,1,AO11)</f>
        <v>1</v>
      </c>
      <c r="AQ12" s="126">
        <f t="shared" si="3"/>
        <v>1</v>
      </c>
      <c r="AR12" s="126">
        <f t="shared" si="3"/>
        <v>1</v>
      </c>
      <c r="AS12" s="126">
        <f t="shared" si="3"/>
        <v>1</v>
      </c>
      <c r="AT12" s="126">
        <f t="shared" si="3"/>
        <v>1</v>
      </c>
      <c r="AU12" s="126">
        <f t="shared" si="3"/>
        <v>1</v>
      </c>
      <c r="AV12" s="126">
        <f t="shared" si="3"/>
        <v>1</v>
      </c>
      <c r="AW12" s="126">
        <f t="shared" si="3"/>
        <v>1</v>
      </c>
      <c r="AX12" s="126">
        <f t="shared" si="3"/>
        <v>1</v>
      </c>
      <c r="AY12" s="126">
        <f t="shared" si="3"/>
        <v>1</v>
      </c>
      <c r="AZ12" s="126">
        <f t="shared" si="3"/>
        <v>1</v>
      </c>
      <c r="BA12" s="126">
        <f t="shared" si="3"/>
        <v>1</v>
      </c>
      <c r="BB12" s="126">
        <f t="shared" si="3"/>
        <v>1</v>
      </c>
      <c r="BC12" s="126">
        <f t="shared" si="3"/>
        <v>1</v>
      </c>
      <c r="BD12" s="126">
        <f t="shared" si="3"/>
        <v>1</v>
      </c>
      <c r="BE12" s="126">
        <f t="shared" si="3"/>
        <v>1</v>
      </c>
      <c r="BF12" s="126">
        <f t="shared" si="3"/>
        <v>1</v>
      </c>
      <c r="BG12" s="126">
        <f t="shared" si="3"/>
        <v>1</v>
      </c>
    </row>
    <row r="13" spans="1:61" s="23" customFormat="1" ht="11.4" customHeight="1" x14ac:dyDescent="0.25">
      <c r="B13" s="23" t="s">
        <v>77</v>
      </c>
      <c r="J13" s="126">
        <f>(1+General!J32)^(J$9-1)</f>
        <v>1</v>
      </c>
      <c r="K13" s="126">
        <f>(1+General!K32)^(K$9-1)</f>
        <v>1.0556000000000001</v>
      </c>
      <c r="L13" s="126">
        <f>(1+General!L32)^(L$9-1)</f>
        <v>1.1142913600000002</v>
      </c>
      <c r="M13" s="126">
        <f>(1+General!M32)^(M$9-1)</f>
        <v>1.1762459596160002</v>
      </c>
      <c r="N13" s="126">
        <f>(1+General!N32)^(N$9-1)</f>
        <v>1.2416452349706499</v>
      </c>
      <c r="O13" s="126">
        <f>(1+General!O32)^(O$9-1)</f>
        <v>1.3106807100350182</v>
      </c>
      <c r="P13" s="126">
        <f>(1+General!P32)^(P$9-1)</f>
        <v>1.3835545575129653</v>
      </c>
      <c r="Q13" s="126">
        <f>(1+General!Q32)^(Q$9-1)</f>
        <v>1.4604801909106861</v>
      </c>
      <c r="R13" s="126">
        <f>(1+General!R32)^(R$9-1)</f>
        <v>1.5416828895253205</v>
      </c>
      <c r="S13" s="126">
        <f>(1+General!S32)^(S$9-1)</f>
        <v>1.6274004581829284</v>
      </c>
      <c r="T13" s="126">
        <f>(1+General!T32)^(T$9-1)</f>
        <v>1.7178839236578993</v>
      </c>
      <c r="U13" s="126">
        <f>(1+General!U32)^(U$9-1)</f>
        <v>1.8133982698132787</v>
      </c>
      <c r="V13" s="126">
        <f>(1+General!V32)^(V$9-1)</f>
        <v>1.9142232136148971</v>
      </c>
      <c r="W13" s="126">
        <f>(1+General!W32)^(W$9-1)</f>
        <v>2.0206540242918858</v>
      </c>
      <c r="X13" s="126">
        <f>(1+General!X32)^(X$9-1)</f>
        <v>2.1330023880425144</v>
      </c>
      <c r="Y13" s="126">
        <f>(1+General!Y32)^(Y$9-1)</f>
        <v>2.2515973208176785</v>
      </c>
      <c r="Z13" s="126">
        <f>(1+General!Z32)^(Z$9-1)</f>
        <v>2.3767861318551415</v>
      </c>
      <c r="AA13" s="126">
        <f>(1+General!AA32)^(AA$9-1)</f>
        <v>2.5089354407862876</v>
      </c>
      <c r="AB13" s="126">
        <f>(1+General!AB32)^(AB$9-1)</f>
        <v>2.6484322512940053</v>
      </c>
      <c r="AC13" s="126">
        <f>(1+General!AC32)^(AC$9-1)</f>
        <v>2.7956850844659522</v>
      </c>
      <c r="AD13" s="126">
        <f>(1+General!AD32)^(AD$9-1)</f>
        <v>2.9511251751622596</v>
      </c>
      <c r="AE13" s="126">
        <f>(1+General!AE32)^(AE$9-1)</f>
        <v>3.1152077349012814</v>
      </c>
      <c r="AF13" s="126">
        <f>(1+General!AF32)^(AF$9-1)</f>
        <v>3.2884132849617926</v>
      </c>
      <c r="AG13" s="126">
        <f>(1+General!AG32)^(AG$9-1)</f>
        <v>3.4712490636056685</v>
      </c>
      <c r="AH13" s="126">
        <f>(1+General!AH32)^(AH$9-1)</f>
        <v>3.6642505115421442</v>
      </c>
      <c r="AI13" s="126">
        <f>(1+General!AI32)^(AI$9-1)</f>
        <v>3.8679828399838874</v>
      </c>
      <c r="AJ13" s="126">
        <f>(1+General!AJ32)^(AJ$9-1)</f>
        <v>4.0830426858869915</v>
      </c>
      <c r="AK13" s="126">
        <f>(1+General!AK32)^(AK$9-1)</f>
        <v>4.3100598592223092</v>
      </c>
      <c r="AL13" s="126">
        <f>(1+General!AL32)^(AL$9-1)</f>
        <v>4.5496991873950696</v>
      </c>
      <c r="AM13" s="126">
        <f>(1+General!AM32)^(AM$9-1)</f>
        <v>4.8026624622142364</v>
      </c>
      <c r="AN13" s="126">
        <f>(1+General!AN32)^(AN$9-1)</f>
        <v>5.0696904951133472</v>
      </c>
      <c r="AO13" s="126">
        <f>(1+General!AO32)^(AO$9-1)</f>
        <v>5.3515652866416499</v>
      </c>
      <c r="AP13" s="126">
        <f>(1+General!AP32)^(AP$9-1)</f>
        <v>5.6491123165789263</v>
      </c>
      <c r="AQ13" s="126">
        <f>(1+General!AQ32)^(AQ$9-1)</f>
        <v>5.9632029613807154</v>
      </c>
      <c r="AR13" s="126">
        <f>(1+General!AR32)^(AR$9-1)</f>
        <v>6.2947570460334834</v>
      </c>
      <c r="AS13" s="126">
        <f>(1+General!AS32)^(AS$9-1)</f>
        <v>6.6447455377929447</v>
      </c>
      <c r="AT13" s="126">
        <f>(1+General!AT32)^(AT$9-1)</f>
        <v>7.0141933896942339</v>
      </c>
      <c r="AU13" s="126">
        <f>(1+General!AU32)^(AU$9-1)</f>
        <v>7.4041825421612337</v>
      </c>
      <c r="AV13" s="126">
        <f>(1+General!AV32)^(AV$9-1)</f>
        <v>7.8158550915053988</v>
      </c>
      <c r="AW13" s="126">
        <f>(1+General!AW32)^(AW$9-1)</f>
        <v>8.2504166345930994</v>
      </c>
      <c r="AX13" s="126">
        <f>(1+General!AX32)^(AX$9-1)</f>
        <v>8.7091397994764765</v>
      </c>
      <c r="AY13" s="126">
        <f>(1+General!AY32)^(AY$9-1)</f>
        <v>9.1933679723273691</v>
      </c>
      <c r="AZ13" s="126">
        <f>(1+General!AZ32)^(AZ$9-1)</f>
        <v>9.7045192315887707</v>
      </c>
      <c r="BA13" s="126">
        <f>(1+General!BA32)^(BA$9-1)</f>
        <v>10.244090500865108</v>
      </c>
      <c r="BB13" s="126">
        <f>(1+General!BB32)^(BB$9-1)</f>
        <v>10.813661932713208</v>
      </c>
      <c r="BC13" s="126">
        <f>(1+General!BC32)^(BC$9-1)</f>
        <v>11.414901536172065</v>
      </c>
      <c r="BD13" s="126">
        <f>(1+General!BD32)^(BD$9-1)</f>
        <v>12.04957006158323</v>
      </c>
      <c r="BE13" s="126">
        <f>(1+General!BE32)^(BE$9-1)</f>
        <v>12.719526157007259</v>
      </c>
      <c r="BF13" s="126">
        <f>(1+General!BF32)^(BF$9-1)</f>
        <v>13.426731811336865</v>
      </c>
      <c r="BG13" s="126">
        <f>(1+General!BG32)^(BG$9-1)</f>
        <v>14.173258100047194</v>
      </c>
    </row>
    <row r="14" spans="1:61" s="23" customFormat="1" ht="11.4" customHeight="1" x14ac:dyDescent="0.25"/>
    <row r="15" spans="1:61" s="25" customFormat="1" ht="11.4" customHeight="1" x14ac:dyDescent="0.25">
      <c r="M15" s="169"/>
    </row>
    <row r="16" spans="1:61" s="22" customFormat="1" ht="11.4" customHeight="1" x14ac:dyDescent="0.25">
      <c r="A16" s="132"/>
      <c r="B16" s="132"/>
      <c r="C16" s="132"/>
      <c r="D16" s="132"/>
      <c r="E16" s="132"/>
      <c r="F16" s="132"/>
      <c r="G16" s="132"/>
      <c r="H16" s="132"/>
      <c r="I16" s="132"/>
      <c r="J16" s="141" t="str">
        <f t="shared" ref="J16:AO16" si="4">"FY "&amp;RIGHT(J10,2)</f>
        <v>FY 26</v>
      </c>
      <c r="K16" s="141" t="str">
        <f t="shared" si="4"/>
        <v>FY 27</v>
      </c>
      <c r="L16" s="141" t="str">
        <f t="shared" si="4"/>
        <v>FY 28</v>
      </c>
      <c r="M16" s="141" t="str">
        <f t="shared" si="4"/>
        <v>FY 29</v>
      </c>
      <c r="N16" s="141" t="str">
        <f t="shared" si="4"/>
        <v>FY 30</v>
      </c>
      <c r="O16" s="141" t="str">
        <f t="shared" si="4"/>
        <v>FY 31</v>
      </c>
      <c r="P16" s="141" t="str">
        <f t="shared" si="4"/>
        <v>FY 32</v>
      </c>
      <c r="Q16" s="141" t="str">
        <f t="shared" si="4"/>
        <v>FY 33</v>
      </c>
      <c r="R16" s="141" t="str">
        <f t="shared" si="4"/>
        <v>FY 34</v>
      </c>
      <c r="S16" s="141" t="str">
        <f t="shared" si="4"/>
        <v>FY 35</v>
      </c>
      <c r="T16" s="141" t="str">
        <f t="shared" si="4"/>
        <v>FY 36</v>
      </c>
      <c r="U16" s="141" t="str">
        <f t="shared" si="4"/>
        <v>FY 37</v>
      </c>
      <c r="V16" s="141" t="str">
        <f t="shared" si="4"/>
        <v>FY 38</v>
      </c>
      <c r="W16" s="141" t="str">
        <f t="shared" si="4"/>
        <v>FY 39</v>
      </c>
      <c r="X16" s="141" t="str">
        <f t="shared" si="4"/>
        <v>FY 40</v>
      </c>
      <c r="Y16" s="141" t="str">
        <f t="shared" si="4"/>
        <v>FY 41</v>
      </c>
      <c r="Z16" s="141" t="str">
        <f t="shared" si="4"/>
        <v>FY 42</v>
      </c>
      <c r="AA16" s="141" t="str">
        <f t="shared" si="4"/>
        <v>FY 43</v>
      </c>
      <c r="AB16" s="141" t="str">
        <f t="shared" si="4"/>
        <v>FY 44</v>
      </c>
      <c r="AC16" s="141" t="str">
        <f t="shared" si="4"/>
        <v>FY 45</v>
      </c>
      <c r="AD16" s="141" t="str">
        <f t="shared" si="4"/>
        <v>FY 46</v>
      </c>
      <c r="AE16" s="141" t="str">
        <f t="shared" si="4"/>
        <v>FY 47</v>
      </c>
      <c r="AF16" s="141" t="str">
        <f t="shared" si="4"/>
        <v>FY 48</v>
      </c>
      <c r="AG16" s="141" t="str">
        <f t="shared" si="4"/>
        <v>FY 49</v>
      </c>
      <c r="AH16" s="141" t="str">
        <f t="shared" si="4"/>
        <v>FY 50</v>
      </c>
      <c r="AI16" s="141" t="str">
        <f t="shared" si="4"/>
        <v>FY 51</v>
      </c>
      <c r="AJ16" s="141" t="str">
        <f t="shared" si="4"/>
        <v>FY 52</v>
      </c>
      <c r="AK16" s="141" t="str">
        <f t="shared" si="4"/>
        <v>FY 53</v>
      </c>
      <c r="AL16" s="141" t="str">
        <f t="shared" si="4"/>
        <v>FY 54</v>
      </c>
      <c r="AM16" s="141" t="str">
        <f t="shared" si="4"/>
        <v>FY 55</v>
      </c>
      <c r="AN16" s="141" t="str">
        <f t="shared" si="4"/>
        <v>FY 56</v>
      </c>
      <c r="AO16" s="141" t="str">
        <f t="shared" si="4"/>
        <v>FY 57</v>
      </c>
      <c r="AP16" s="141" t="str">
        <f t="shared" ref="AP16:BG16" si="5">"FY "&amp;RIGHT(AP10,2)</f>
        <v>FY 58</v>
      </c>
      <c r="AQ16" s="141" t="str">
        <f t="shared" si="5"/>
        <v>FY 59</v>
      </c>
      <c r="AR16" s="141" t="str">
        <f t="shared" si="5"/>
        <v>FY 60</v>
      </c>
      <c r="AS16" s="141" t="str">
        <f t="shared" si="5"/>
        <v>FY 61</v>
      </c>
      <c r="AT16" s="141" t="str">
        <f t="shared" si="5"/>
        <v>FY 62</v>
      </c>
      <c r="AU16" s="141" t="str">
        <f t="shared" si="5"/>
        <v>FY 63</v>
      </c>
      <c r="AV16" s="141" t="str">
        <f t="shared" si="5"/>
        <v>FY 64</v>
      </c>
      <c r="AW16" s="141" t="str">
        <f t="shared" si="5"/>
        <v>FY 65</v>
      </c>
      <c r="AX16" s="141" t="str">
        <f t="shared" si="5"/>
        <v>FY 66</v>
      </c>
      <c r="AY16" s="141" t="str">
        <f t="shared" si="5"/>
        <v>FY 67</v>
      </c>
      <c r="AZ16" s="141" t="str">
        <f t="shared" si="5"/>
        <v>FY 68</v>
      </c>
      <c r="BA16" s="141" t="str">
        <f t="shared" si="5"/>
        <v>FY 69</v>
      </c>
      <c r="BB16" s="141" t="str">
        <f t="shared" si="5"/>
        <v>FY 70</v>
      </c>
      <c r="BC16" s="141" t="str">
        <f t="shared" si="5"/>
        <v>FY 71</v>
      </c>
      <c r="BD16" s="141" t="str">
        <f t="shared" si="5"/>
        <v>FY 72</v>
      </c>
      <c r="BE16" s="141" t="str">
        <f t="shared" si="5"/>
        <v>FY 73</v>
      </c>
      <c r="BF16" s="141" t="str">
        <f t="shared" si="5"/>
        <v>FY 74</v>
      </c>
      <c r="BG16" s="141" t="str">
        <f t="shared" si="5"/>
        <v>FY 75</v>
      </c>
    </row>
    <row r="17" spans="1:61" s="22" customFormat="1" ht="11.4" customHeight="1" x14ac:dyDescent="0.25">
      <c r="A17" s="142"/>
      <c r="B17" s="134" t="s">
        <v>78</v>
      </c>
      <c r="C17" s="132"/>
      <c r="D17" s="142"/>
      <c r="E17" s="142"/>
      <c r="F17" s="142"/>
      <c r="G17" s="142"/>
      <c r="H17" s="142"/>
      <c r="I17" s="142"/>
      <c r="J17" s="143">
        <f t="shared" ref="J17:AO17" si="6">J9</f>
        <v>1</v>
      </c>
      <c r="K17" s="143">
        <f t="shared" si="6"/>
        <v>2</v>
      </c>
      <c r="L17" s="143">
        <f t="shared" si="6"/>
        <v>3</v>
      </c>
      <c r="M17" s="143">
        <f t="shared" si="6"/>
        <v>4</v>
      </c>
      <c r="N17" s="143">
        <f t="shared" si="6"/>
        <v>5</v>
      </c>
      <c r="O17" s="143">
        <f t="shared" si="6"/>
        <v>6</v>
      </c>
      <c r="P17" s="143">
        <f t="shared" si="6"/>
        <v>7</v>
      </c>
      <c r="Q17" s="143">
        <f t="shared" si="6"/>
        <v>8</v>
      </c>
      <c r="R17" s="143">
        <f t="shared" si="6"/>
        <v>9</v>
      </c>
      <c r="S17" s="143">
        <f t="shared" si="6"/>
        <v>10</v>
      </c>
      <c r="T17" s="143">
        <f t="shared" si="6"/>
        <v>11</v>
      </c>
      <c r="U17" s="143">
        <f t="shared" si="6"/>
        <v>12</v>
      </c>
      <c r="V17" s="143">
        <f t="shared" si="6"/>
        <v>13</v>
      </c>
      <c r="W17" s="143">
        <f t="shared" si="6"/>
        <v>14</v>
      </c>
      <c r="X17" s="143">
        <f t="shared" si="6"/>
        <v>15</v>
      </c>
      <c r="Y17" s="143">
        <f t="shared" si="6"/>
        <v>16</v>
      </c>
      <c r="Z17" s="143">
        <f t="shared" si="6"/>
        <v>17</v>
      </c>
      <c r="AA17" s="143">
        <f t="shared" si="6"/>
        <v>18</v>
      </c>
      <c r="AB17" s="143">
        <f t="shared" si="6"/>
        <v>19</v>
      </c>
      <c r="AC17" s="143">
        <f t="shared" si="6"/>
        <v>20</v>
      </c>
      <c r="AD17" s="143">
        <f t="shared" si="6"/>
        <v>21</v>
      </c>
      <c r="AE17" s="143">
        <f t="shared" si="6"/>
        <v>22</v>
      </c>
      <c r="AF17" s="143">
        <f t="shared" si="6"/>
        <v>23</v>
      </c>
      <c r="AG17" s="143">
        <f t="shared" si="6"/>
        <v>24</v>
      </c>
      <c r="AH17" s="143">
        <f t="shared" si="6"/>
        <v>25</v>
      </c>
      <c r="AI17" s="143">
        <f t="shared" si="6"/>
        <v>26</v>
      </c>
      <c r="AJ17" s="143">
        <f t="shared" si="6"/>
        <v>27</v>
      </c>
      <c r="AK17" s="143">
        <f t="shared" si="6"/>
        <v>28</v>
      </c>
      <c r="AL17" s="143">
        <f t="shared" si="6"/>
        <v>29</v>
      </c>
      <c r="AM17" s="143">
        <f t="shared" si="6"/>
        <v>30</v>
      </c>
      <c r="AN17" s="143">
        <f t="shared" si="6"/>
        <v>31</v>
      </c>
      <c r="AO17" s="143">
        <f t="shared" si="6"/>
        <v>32</v>
      </c>
      <c r="AP17" s="143">
        <f t="shared" ref="AP17:BG17" si="7">AP9</f>
        <v>33</v>
      </c>
      <c r="AQ17" s="143">
        <f t="shared" si="7"/>
        <v>34</v>
      </c>
      <c r="AR17" s="143">
        <f t="shared" si="7"/>
        <v>35</v>
      </c>
      <c r="AS17" s="143">
        <f t="shared" si="7"/>
        <v>36</v>
      </c>
      <c r="AT17" s="143">
        <f t="shared" si="7"/>
        <v>37</v>
      </c>
      <c r="AU17" s="143">
        <f t="shared" si="7"/>
        <v>38</v>
      </c>
      <c r="AV17" s="143">
        <f t="shared" si="7"/>
        <v>39</v>
      </c>
      <c r="AW17" s="143">
        <f t="shared" si="7"/>
        <v>40</v>
      </c>
      <c r="AX17" s="143">
        <f t="shared" si="7"/>
        <v>41</v>
      </c>
      <c r="AY17" s="143">
        <f t="shared" si="7"/>
        <v>42</v>
      </c>
      <c r="AZ17" s="143">
        <f t="shared" si="7"/>
        <v>43</v>
      </c>
      <c r="BA17" s="143">
        <f t="shared" si="7"/>
        <v>44</v>
      </c>
      <c r="BB17" s="143">
        <f t="shared" si="7"/>
        <v>45</v>
      </c>
      <c r="BC17" s="143">
        <f t="shared" si="7"/>
        <v>46</v>
      </c>
      <c r="BD17" s="143">
        <f t="shared" si="7"/>
        <v>47</v>
      </c>
      <c r="BE17" s="143">
        <f t="shared" si="7"/>
        <v>48</v>
      </c>
      <c r="BF17" s="143">
        <f t="shared" si="7"/>
        <v>49</v>
      </c>
      <c r="BG17" s="143">
        <f t="shared" si="7"/>
        <v>50</v>
      </c>
    </row>
    <row r="18" spans="1:61" s="25" customFormat="1" ht="11.4" customHeight="1" x14ac:dyDescent="0.25"/>
    <row r="19" spans="1:61" s="25" customFormat="1" ht="11.4" customHeight="1" x14ac:dyDescent="0.25">
      <c r="A19" s="200" t="s">
        <v>79</v>
      </c>
      <c r="B19" s="200"/>
      <c r="C19" s="200"/>
      <c r="D19" s="201"/>
      <c r="E19" s="144" t="s">
        <v>80</v>
      </c>
      <c r="F19" s="113"/>
      <c r="G19" s="113"/>
      <c r="H19" s="114"/>
    </row>
    <row r="20" spans="1:61" s="25" customFormat="1" ht="11.4" customHeight="1" x14ac:dyDescent="0.25">
      <c r="A20" s="200"/>
      <c r="B20" s="200"/>
      <c r="C20" s="200"/>
      <c r="D20" s="201"/>
      <c r="E20" s="115"/>
      <c r="F20" s="145" t="s">
        <v>81</v>
      </c>
      <c r="G20" s="27"/>
      <c r="H20" s="116">
        <f>SUM(J20:BG20)</f>
        <v>0</v>
      </c>
      <c r="J20" s="117">
        <f t="shared" ref="J20:AO20" si="8">-(J46)*J11/J13</f>
        <v>0</v>
      </c>
      <c r="K20" s="117">
        <f t="shared" si="8"/>
        <v>0</v>
      </c>
      <c r="L20" s="117">
        <f t="shared" si="8"/>
        <v>0</v>
      </c>
      <c r="M20" s="117">
        <f t="shared" si="8"/>
        <v>0</v>
      </c>
      <c r="N20" s="117">
        <f t="shared" si="8"/>
        <v>0</v>
      </c>
      <c r="O20" s="117">
        <f t="shared" si="8"/>
        <v>0</v>
      </c>
      <c r="P20" s="117">
        <f t="shared" si="8"/>
        <v>0</v>
      </c>
      <c r="Q20" s="117">
        <f t="shared" si="8"/>
        <v>0</v>
      </c>
      <c r="R20" s="117">
        <f t="shared" si="8"/>
        <v>0</v>
      </c>
      <c r="S20" s="117">
        <f t="shared" si="8"/>
        <v>0</v>
      </c>
      <c r="T20" s="117">
        <f t="shared" si="8"/>
        <v>0</v>
      </c>
      <c r="U20" s="117">
        <f t="shared" si="8"/>
        <v>0</v>
      </c>
      <c r="V20" s="117">
        <f t="shared" si="8"/>
        <v>0</v>
      </c>
      <c r="W20" s="117">
        <f t="shared" si="8"/>
        <v>0</v>
      </c>
      <c r="X20" s="117">
        <f t="shared" si="8"/>
        <v>0</v>
      </c>
      <c r="Y20" s="117">
        <f t="shared" si="8"/>
        <v>0</v>
      </c>
      <c r="Z20" s="117">
        <f t="shared" si="8"/>
        <v>0</v>
      </c>
      <c r="AA20" s="117">
        <f t="shared" si="8"/>
        <v>0</v>
      </c>
      <c r="AB20" s="117">
        <f t="shared" si="8"/>
        <v>0</v>
      </c>
      <c r="AC20" s="117">
        <f t="shared" si="8"/>
        <v>0</v>
      </c>
      <c r="AD20" s="117">
        <f t="shared" si="8"/>
        <v>0</v>
      </c>
      <c r="AE20" s="117">
        <f t="shared" si="8"/>
        <v>0</v>
      </c>
      <c r="AF20" s="117">
        <f t="shared" si="8"/>
        <v>0</v>
      </c>
      <c r="AG20" s="117">
        <f t="shared" si="8"/>
        <v>0</v>
      </c>
      <c r="AH20" s="117">
        <f t="shared" si="8"/>
        <v>0</v>
      </c>
      <c r="AI20" s="117">
        <f t="shared" si="8"/>
        <v>0</v>
      </c>
      <c r="AJ20" s="117">
        <f t="shared" si="8"/>
        <v>0</v>
      </c>
      <c r="AK20" s="117">
        <f t="shared" si="8"/>
        <v>0</v>
      </c>
      <c r="AL20" s="117">
        <f t="shared" si="8"/>
        <v>0</v>
      </c>
      <c r="AM20" s="117">
        <f t="shared" si="8"/>
        <v>0</v>
      </c>
      <c r="AN20" s="117">
        <f t="shared" si="8"/>
        <v>0</v>
      </c>
      <c r="AO20" s="117">
        <f t="shared" si="8"/>
        <v>0</v>
      </c>
      <c r="AP20" s="117">
        <f t="shared" ref="AP20:BG20" si="9">-(AP46)*AP11/AP13</f>
        <v>0</v>
      </c>
      <c r="AQ20" s="117">
        <f t="shared" si="9"/>
        <v>0</v>
      </c>
      <c r="AR20" s="117">
        <f t="shared" si="9"/>
        <v>0</v>
      </c>
      <c r="AS20" s="117">
        <f t="shared" si="9"/>
        <v>0</v>
      </c>
      <c r="AT20" s="117">
        <f t="shared" si="9"/>
        <v>0</v>
      </c>
      <c r="AU20" s="117">
        <f t="shared" si="9"/>
        <v>0</v>
      </c>
      <c r="AV20" s="117">
        <f t="shared" si="9"/>
        <v>0</v>
      </c>
      <c r="AW20" s="117">
        <f t="shared" si="9"/>
        <v>0</v>
      </c>
      <c r="AX20" s="117">
        <f t="shared" si="9"/>
        <v>0</v>
      </c>
      <c r="AY20" s="117">
        <f t="shared" si="9"/>
        <v>0</v>
      </c>
      <c r="AZ20" s="117">
        <f t="shared" si="9"/>
        <v>0</v>
      </c>
      <c r="BA20" s="117">
        <f t="shared" si="9"/>
        <v>0</v>
      </c>
      <c r="BB20" s="117">
        <f t="shared" si="9"/>
        <v>0</v>
      </c>
      <c r="BC20" s="117">
        <f t="shared" si="9"/>
        <v>0</v>
      </c>
      <c r="BD20" s="117">
        <f t="shared" si="9"/>
        <v>0</v>
      </c>
      <c r="BE20" s="117">
        <f t="shared" si="9"/>
        <v>0</v>
      </c>
      <c r="BF20" s="117">
        <f t="shared" si="9"/>
        <v>0</v>
      </c>
      <c r="BG20" s="117">
        <f t="shared" si="9"/>
        <v>0</v>
      </c>
    </row>
    <row r="21" spans="1:61" s="25" customFormat="1" ht="11.4" customHeight="1" x14ac:dyDescent="0.25">
      <c r="A21" s="200"/>
      <c r="B21" s="200"/>
      <c r="C21" s="200"/>
      <c r="D21" s="201"/>
      <c r="E21" s="115"/>
      <c r="F21" s="145" t="s">
        <v>82</v>
      </c>
      <c r="G21" s="27"/>
      <c r="H21" s="116">
        <f>SUM(J21:BG21)</f>
        <v>0</v>
      </c>
      <c r="J21" s="117">
        <f t="shared" ref="J21:AO21" si="10">-J75*J11/J13</f>
        <v>0</v>
      </c>
      <c r="K21" s="117">
        <f t="shared" si="10"/>
        <v>0</v>
      </c>
      <c r="L21" s="117">
        <f t="shared" si="10"/>
        <v>0</v>
      </c>
      <c r="M21" s="117">
        <f t="shared" si="10"/>
        <v>0</v>
      </c>
      <c r="N21" s="117">
        <f t="shared" si="10"/>
        <v>0</v>
      </c>
      <c r="O21" s="117">
        <f t="shared" si="10"/>
        <v>0</v>
      </c>
      <c r="P21" s="117">
        <f t="shared" si="10"/>
        <v>0</v>
      </c>
      <c r="Q21" s="117">
        <f t="shared" si="10"/>
        <v>0</v>
      </c>
      <c r="R21" s="117">
        <f t="shared" si="10"/>
        <v>0</v>
      </c>
      <c r="S21" s="117">
        <f t="shared" si="10"/>
        <v>0</v>
      </c>
      <c r="T21" s="117">
        <f t="shared" si="10"/>
        <v>0</v>
      </c>
      <c r="U21" s="117">
        <f t="shared" si="10"/>
        <v>0</v>
      </c>
      <c r="V21" s="117">
        <f t="shared" si="10"/>
        <v>0</v>
      </c>
      <c r="W21" s="117">
        <f t="shared" si="10"/>
        <v>0</v>
      </c>
      <c r="X21" s="117">
        <f t="shared" si="10"/>
        <v>0</v>
      </c>
      <c r="Y21" s="117">
        <f t="shared" si="10"/>
        <v>0</v>
      </c>
      <c r="Z21" s="117">
        <f t="shared" si="10"/>
        <v>0</v>
      </c>
      <c r="AA21" s="117">
        <f t="shared" si="10"/>
        <v>0</v>
      </c>
      <c r="AB21" s="117">
        <f t="shared" si="10"/>
        <v>0</v>
      </c>
      <c r="AC21" s="117">
        <f t="shared" si="10"/>
        <v>0</v>
      </c>
      <c r="AD21" s="117">
        <f t="shared" si="10"/>
        <v>0</v>
      </c>
      <c r="AE21" s="117">
        <f t="shared" si="10"/>
        <v>0</v>
      </c>
      <c r="AF21" s="117">
        <f t="shared" si="10"/>
        <v>0</v>
      </c>
      <c r="AG21" s="117">
        <f t="shared" si="10"/>
        <v>0</v>
      </c>
      <c r="AH21" s="117">
        <f t="shared" si="10"/>
        <v>0</v>
      </c>
      <c r="AI21" s="117">
        <f t="shared" si="10"/>
        <v>0</v>
      </c>
      <c r="AJ21" s="117">
        <f t="shared" si="10"/>
        <v>0</v>
      </c>
      <c r="AK21" s="117">
        <f t="shared" si="10"/>
        <v>0</v>
      </c>
      <c r="AL21" s="117">
        <f t="shared" si="10"/>
        <v>0</v>
      </c>
      <c r="AM21" s="117">
        <f t="shared" si="10"/>
        <v>0</v>
      </c>
      <c r="AN21" s="117">
        <f t="shared" si="10"/>
        <v>0</v>
      </c>
      <c r="AO21" s="117">
        <f t="shared" si="10"/>
        <v>0</v>
      </c>
      <c r="AP21" s="117">
        <f t="shared" ref="AP21:BG21" si="11">-AP75*AP11/AP13</f>
        <v>0</v>
      </c>
      <c r="AQ21" s="117">
        <f t="shared" si="11"/>
        <v>0</v>
      </c>
      <c r="AR21" s="117">
        <f t="shared" si="11"/>
        <v>0</v>
      </c>
      <c r="AS21" s="117">
        <f t="shared" si="11"/>
        <v>0</v>
      </c>
      <c r="AT21" s="117">
        <f t="shared" si="11"/>
        <v>0</v>
      </c>
      <c r="AU21" s="117">
        <f t="shared" si="11"/>
        <v>0</v>
      </c>
      <c r="AV21" s="117">
        <f t="shared" si="11"/>
        <v>0</v>
      </c>
      <c r="AW21" s="117">
        <f t="shared" si="11"/>
        <v>0</v>
      </c>
      <c r="AX21" s="117">
        <f t="shared" si="11"/>
        <v>0</v>
      </c>
      <c r="AY21" s="117">
        <f t="shared" si="11"/>
        <v>0</v>
      </c>
      <c r="AZ21" s="117">
        <f t="shared" si="11"/>
        <v>0</v>
      </c>
      <c r="BA21" s="117">
        <f t="shared" si="11"/>
        <v>0</v>
      </c>
      <c r="BB21" s="117">
        <f t="shared" si="11"/>
        <v>0</v>
      </c>
      <c r="BC21" s="117">
        <f t="shared" si="11"/>
        <v>0</v>
      </c>
      <c r="BD21" s="117">
        <f t="shared" si="11"/>
        <v>0</v>
      </c>
      <c r="BE21" s="117">
        <f t="shared" si="11"/>
        <v>0</v>
      </c>
      <c r="BF21" s="117">
        <f t="shared" si="11"/>
        <v>0</v>
      </c>
      <c r="BG21" s="117">
        <f t="shared" si="11"/>
        <v>0</v>
      </c>
    </row>
    <row r="22" spans="1:61" s="25" customFormat="1" ht="11.4" customHeight="1" x14ac:dyDescent="0.25">
      <c r="A22" s="200"/>
      <c r="B22" s="200"/>
      <c r="C22" s="200"/>
      <c r="D22" s="201"/>
      <c r="E22" s="115"/>
      <c r="F22" s="145" t="s">
        <v>83</v>
      </c>
      <c r="G22" s="27"/>
      <c r="H22" s="116">
        <f>SUM(J22:BG22)</f>
        <v>0</v>
      </c>
      <c r="J22" s="118">
        <f t="shared" ref="J22:AO22" si="12">(J106)*J11/J13</f>
        <v>0</v>
      </c>
      <c r="K22" s="118">
        <f t="shared" si="12"/>
        <v>0</v>
      </c>
      <c r="L22" s="118">
        <f t="shared" si="12"/>
        <v>0</v>
      </c>
      <c r="M22" s="118">
        <f t="shared" si="12"/>
        <v>0</v>
      </c>
      <c r="N22" s="118">
        <f t="shared" si="12"/>
        <v>0</v>
      </c>
      <c r="O22" s="118">
        <f t="shared" si="12"/>
        <v>0</v>
      </c>
      <c r="P22" s="118">
        <f t="shared" si="12"/>
        <v>0</v>
      </c>
      <c r="Q22" s="118">
        <f t="shared" si="12"/>
        <v>0</v>
      </c>
      <c r="R22" s="118">
        <f t="shared" si="12"/>
        <v>0</v>
      </c>
      <c r="S22" s="118">
        <f t="shared" si="12"/>
        <v>0</v>
      </c>
      <c r="T22" s="118">
        <f t="shared" si="12"/>
        <v>0</v>
      </c>
      <c r="U22" s="118">
        <f t="shared" si="12"/>
        <v>0</v>
      </c>
      <c r="V22" s="118">
        <f t="shared" si="12"/>
        <v>0</v>
      </c>
      <c r="W22" s="118">
        <f t="shared" si="12"/>
        <v>0</v>
      </c>
      <c r="X22" s="118">
        <f t="shared" si="12"/>
        <v>0</v>
      </c>
      <c r="Y22" s="118">
        <f t="shared" si="12"/>
        <v>0</v>
      </c>
      <c r="Z22" s="118">
        <f t="shared" si="12"/>
        <v>0</v>
      </c>
      <c r="AA22" s="118">
        <f t="shared" si="12"/>
        <v>0</v>
      </c>
      <c r="AB22" s="118">
        <f t="shared" si="12"/>
        <v>0</v>
      </c>
      <c r="AC22" s="118">
        <f t="shared" si="12"/>
        <v>0</v>
      </c>
      <c r="AD22" s="118">
        <f t="shared" si="12"/>
        <v>0</v>
      </c>
      <c r="AE22" s="118">
        <f t="shared" si="12"/>
        <v>0</v>
      </c>
      <c r="AF22" s="118">
        <f t="shared" si="12"/>
        <v>0</v>
      </c>
      <c r="AG22" s="118">
        <f t="shared" si="12"/>
        <v>0</v>
      </c>
      <c r="AH22" s="118">
        <f t="shared" si="12"/>
        <v>0</v>
      </c>
      <c r="AI22" s="118">
        <f t="shared" si="12"/>
        <v>0</v>
      </c>
      <c r="AJ22" s="118">
        <f t="shared" si="12"/>
        <v>0</v>
      </c>
      <c r="AK22" s="118">
        <f t="shared" si="12"/>
        <v>0</v>
      </c>
      <c r="AL22" s="118">
        <f t="shared" si="12"/>
        <v>0</v>
      </c>
      <c r="AM22" s="118">
        <f t="shared" si="12"/>
        <v>0</v>
      </c>
      <c r="AN22" s="118">
        <f t="shared" si="12"/>
        <v>0</v>
      </c>
      <c r="AO22" s="118">
        <f t="shared" si="12"/>
        <v>0</v>
      </c>
      <c r="AP22" s="118">
        <f t="shared" ref="AP22:BG22" si="13">(AP106)*AP11/AP13</f>
        <v>0</v>
      </c>
      <c r="AQ22" s="118">
        <f t="shared" si="13"/>
        <v>0</v>
      </c>
      <c r="AR22" s="118">
        <f t="shared" si="13"/>
        <v>0</v>
      </c>
      <c r="AS22" s="118">
        <f t="shared" si="13"/>
        <v>0</v>
      </c>
      <c r="AT22" s="118">
        <f t="shared" si="13"/>
        <v>0</v>
      </c>
      <c r="AU22" s="118">
        <f t="shared" si="13"/>
        <v>0</v>
      </c>
      <c r="AV22" s="118">
        <f t="shared" si="13"/>
        <v>0</v>
      </c>
      <c r="AW22" s="118">
        <f t="shared" si="13"/>
        <v>0</v>
      </c>
      <c r="AX22" s="118">
        <f t="shared" si="13"/>
        <v>0</v>
      </c>
      <c r="AY22" s="118">
        <f t="shared" si="13"/>
        <v>0</v>
      </c>
      <c r="AZ22" s="118">
        <f t="shared" si="13"/>
        <v>0</v>
      </c>
      <c r="BA22" s="118">
        <f t="shared" si="13"/>
        <v>0</v>
      </c>
      <c r="BB22" s="118">
        <f t="shared" si="13"/>
        <v>0</v>
      </c>
      <c r="BC22" s="118">
        <f t="shared" si="13"/>
        <v>0</v>
      </c>
      <c r="BD22" s="118">
        <f t="shared" si="13"/>
        <v>0</v>
      </c>
      <c r="BE22" s="118">
        <f t="shared" si="13"/>
        <v>0</v>
      </c>
      <c r="BF22" s="118">
        <f t="shared" si="13"/>
        <v>0</v>
      </c>
      <c r="BG22" s="118">
        <f t="shared" si="13"/>
        <v>0</v>
      </c>
    </row>
    <row r="23" spans="1:61" s="25" customFormat="1" ht="11.4" customHeight="1" x14ac:dyDescent="0.25">
      <c r="A23" s="200"/>
      <c r="B23" s="200"/>
      <c r="C23" s="200"/>
      <c r="D23" s="201"/>
      <c r="E23" s="146" t="s">
        <v>84</v>
      </c>
      <c r="F23" s="119"/>
      <c r="G23" s="119"/>
      <c r="H23" s="120">
        <f>SUM(J23:BG23)</f>
        <v>0</v>
      </c>
      <c r="J23" s="117">
        <f>SUM(J20:J22)</f>
        <v>0</v>
      </c>
      <c r="K23" s="117">
        <f t="shared" ref="K23:AO23" si="14">SUM(K20:K22)</f>
        <v>0</v>
      </c>
      <c r="L23" s="117">
        <f t="shared" si="14"/>
        <v>0</v>
      </c>
      <c r="M23" s="117">
        <f>SUM(M20:M22)</f>
        <v>0</v>
      </c>
      <c r="N23" s="117">
        <f t="shared" si="14"/>
        <v>0</v>
      </c>
      <c r="O23" s="117">
        <f t="shared" si="14"/>
        <v>0</v>
      </c>
      <c r="P23" s="117">
        <f t="shared" si="14"/>
        <v>0</v>
      </c>
      <c r="Q23" s="117">
        <f t="shared" si="14"/>
        <v>0</v>
      </c>
      <c r="R23" s="117">
        <f t="shared" si="14"/>
        <v>0</v>
      </c>
      <c r="S23" s="117">
        <f t="shared" si="14"/>
        <v>0</v>
      </c>
      <c r="T23" s="117">
        <f t="shared" si="14"/>
        <v>0</v>
      </c>
      <c r="U23" s="117">
        <f t="shared" si="14"/>
        <v>0</v>
      </c>
      <c r="V23" s="117">
        <f t="shared" si="14"/>
        <v>0</v>
      </c>
      <c r="W23" s="117">
        <f t="shared" si="14"/>
        <v>0</v>
      </c>
      <c r="X23" s="117">
        <f t="shared" si="14"/>
        <v>0</v>
      </c>
      <c r="Y23" s="117">
        <f t="shared" si="14"/>
        <v>0</v>
      </c>
      <c r="Z23" s="117">
        <f t="shared" si="14"/>
        <v>0</v>
      </c>
      <c r="AA23" s="117">
        <f t="shared" si="14"/>
        <v>0</v>
      </c>
      <c r="AB23" s="117">
        <f t="shared" si="14"/>
        <v>0</v>
      </c>
      <c r="AC23" s="117">
        <f t="shared" si="14"/>
        <v>0</v>
      </c>
      <c r="AD23" s="117">
        <f t="shared" si="14"/>
        <v>0</v>
      </c>
      <c r="AE23" s="117">
        <f t="shared" si="14"/>
        <v>0</v>
      </c>
      <c r="AF23" s="117">
        <f t="shared" si="14"/>
        <v>0</v>
      </c>
      <c r="AG23" s="117">
        <f t="shared" si="14"/>
        <v>0</v>
      </c>
      <c r="AH23" s="117">
        <f t="shared" si="14"/>
        <v>0</v>
      </c>
      <c r="AI23" s="117">
        <f t="shared" si="14"/>
        <v>0</v>
      </c>
      <c r="AJ23" s="117">
        <f t="shared" si="14"/>
        <v>0</v>
      </c>
      <c r="AK23" s="117">
        <f t="shared" si="14"/>
        <v>0</v>
      </c>
      <c r="AL23" s="117">
        <f t="shared" si="14"/>
        <v>0</v>
      </c>
      <c r="AM23" s="117">
        <f t="shared" si="14"/>
        <v>0</v>
      </c>
      <c r="AN23" s="117">
        <f t="shared" si="14"/>
        <v>0</v>
      </c>
      <c r="AO23" s="117">
        <f t="shared" si="14"/>
        <v>0</v>
      </c>
      <c r="AP23" s="117">
        <f t="shared" ref="AP23:BG23" si="15">SUM(AP20:AP22)</f>
        <v>0</v>
      </c>
      <c r="AQ23" s="117">
        <f t="shared" si="15"/>
        <v>0</v>
      </c>
      <c r="AR23" s="117">
        <f t="shared" si="15"/>
        <v>0</v>
      </c>
      <c r="AS23" s="117">
        <f t="shared" si="15"/>
        <v>0</v>
      </c>
      <c r="AT23" s="117">
        <f t="shared" si="15"/>
        <v>0</v>
      </c>
      <c r="AU23" s="117">
        <f t="shared" si="15"/>
        <v>0</v>
      </c>
      <c r="AV23" s="117">
        <f t="shared" si="15"/>
        <v>0</v>
      </c>
      <c r="AW23" s="117">
        <f t="shared" si="15"/>
        <v>0</v>
      </c>
      <c r="AX23" s="117">
        <f t="shared" si="15"/>
        <v>0</v>
      </c>
      <c r="AY23" s="117">
        <f t="shared" si="15"/>
        <v>0</v>
      </c>
      <c r="AZ23" s="117">
        <f t="shared" si="15"/>
        <v>0</v>
      </c>
      <c r="BA23" s="117">
        <f t="shared" si="15"/>
        <v>0</v>
      </c>
      <c r="BB23" s="117">
        <f t="shared" si="15"/>
        <v>0</v>
      </c>
      <c r="BC23" s="117">
        <f t="shared" si="15"/>
        <v>0</v>
      </c>
      <c r="BD23" s="117">
        <f t="shared" si="15"/>
        <v>0</v>
      </c>
      <c r="BE23" s="117">
        <f t="shared" si="15"/>
        <v>0</v>
      </c>
      <c r="BF23" s="117">
        <f t="shared" si="15"/>
        <v>0</v>
      </c>
      <c r="BG23" s="117">
        <f t="shared" si="15"/>
        <v>0</v>
      </c>
    </row>
    <row r="24" spans="1:61" ht="11.4" customHeight="1" x14ac:dyDescent="0.25">
      <c r="A24" s="138"/>
      <c r="B24" s="138"/>
      <c r="C24" s="138"/>
      <c r="D24" s="138"/>
    </row>
    <row r="25" spans="1:61" s="25" customFormat="1" ht="11.4" customHeight="1" x14ac:dyDescent="0.25">
      <c r="A25" s="200" t="s">
        <v>85</v>
      </c>
      <c r="B25" s="200"/>
      <c r="C25" s="200"/>
      <c r="D25" s="201"/>
      <c r="E25" s="144" t="s">
        <v>86</v>
      </c>
      <c r="F25" s="113"/>
      <c r="G25" s="113"/>
      <c r="H25" s="114"/>
    </row>
    <row r="26" spans="1:61" s="25" customFormat="1" ht="11.4" customHeight="1" x14ac:dyDescent="0.25">
      <c r="A26" s="200"/>
      <c r="B26" s="200"/>
      <c r="C26" s="200"/>
      <c r="D26" s="201"/>
      <c r="E26" s="115"/>
      <c r="F26" s="145" t="s">
        <v>81</v>
      </c>
      <c r="G26" s="27"/>
      <c r="H26" s="116">
        <f>SUM(J26:BG26)</f>
        <v>0</v>
      </c>
      <c r="J26" s="117">
        <f>-(J60)*J$6</f>
        <v>0</v>
      </c>
      <c r="K26" s="117">
        <f t="shared" ref="K26:BG26" si="16">-(K60)*K$6</f>
        <v>0</v>
      </c>
      <c r="L26" s="117">
        <f t="shared" si="16"/>
        <v>0</v>
      </c>
      <c r="M26" s="117">
        <f t="shared" si="16"/>
        <v>0</v>
      </c>
      <c r="N26" s="117">
        <f t="shared" si="16"/>
        <v>0</v>
      </c>
      <c r="O26" s="117">
        <f t="shared" si="16"/>
        <v>0</v>
      </c>
      <c r="P26" s="117">
        <f>-(P60)*P$6</f>
        <v>0</v>
      </c>
      <c r="Q26" s="117">
        <f t="shared" si="16"/>
        <v>0</v>
      </c>
      <c r="R26" s="117">
        <f t="shared" si="16"/>
        <v>0</v>
      </c>
      <c r="S26" s="117">
        <f t="shared" si="16"/>
        <v>0</v>
      </c>
      <c r="T26" s="117">
        <f t="shared" si="16"/>
        <v>0</v>
      </c>
      <c r="U26" s="117">
        <f t="shared" si="16"/>
        <v>0</v>
      </c>
      <c r="V26" s="117">
        <f t="shared" si="16"/>
        <v>0</v>
      </c>
      <c r="W26" s="117">
        <f t="shared" si="16"/>
        <v>0</v>
      </c>
      <c r="X26" s="117">
        <f t="shared" si="16"/>
        <v>0</v>
      </c>
      <c r="Y26" s="117">
        <f t="shared" si="16"/>
        <v>0</v>
      </c>
      <c r="Z26" s="117">
        <f t="shared" si="16"/>
        <v>0</v>
      </c>
      <c r="AA26" s="117">
        <f t="shared" si="16"/>
        <v>0</v>
      </c>
      <c r="AB26" s="117">
        <f t="shared" si="16"/>
        <v>0</v>
      </c>
      <c r="AC26" s="117">
        <f t="shared" si="16"/>
        <v>0</v>
      </c>
      <c r="AD26" s="117">
        <f t="shared" si="16"/>
        <v>0</v>
      </c>
      <c r="AE26" s="117">
        <f t="shared" si="16"/>
        <v>0</v>
      </c>
      <c r="AF26" s="117">
        <f t="shared" si="16"/>
        <v>0</v>
      </c>
      <c r="AG26" s="117">
        <f t="shared" si="16"/>
        <v>0</v>
      </c>
      <c r="AH26" s="117">
        <f t="shared" si="16"/>
        <v>0</v>
      </c>
      <c r="AI26" s="117">
        <f t="shared" si="16"/>
        <v>0</v>
      </c>
      <c r="AJ26" s="117">
        <f t="shared" si="16"/>
        <v>0</v>
      </c>
      <c r="AK26" s="117">
        <f t="shared" si="16"/>
        <v>0</v>
      </c>
      <c r="AL26" s="117">
        <f t="shared" si="16"/>
        <v>0</v>
      </c>
      <c r="AM26" s="117">
        <f t="shared" si="16"/>
        <v>0</v>
      </c>
      <c r="AN26" s="117">
        <f t="shared" si="16"/>
        <v>0</v>
      </c>
      <c r="AO26" s="117">
        <f t="shared" si="16"/>
        <v>0</v>
      </c>
      <c r="AP26" s="117">
        <f t="shared" si="16"/>
        <v>0</v>
      </c>
      <c r="AQ26" s="117">
        <f t="shared" si="16"/>
        <v>0</v>
      </c>
      <c r="AR26" s="117">
        <f t="shared" si="16"/>
        <v>0</v>
      </c>
      <c r="AS26" s="117">
        <f t="shared" si="16"/>
        <v>0</v>
      </c>
      <c r="AT26" s="117">
        <f t="shared" si="16"/>
        <v>0</v>
      </c>
      <c r="AU26" s="117">
        <f t="shared" si="16"/>
        <v>0</v>
      </c>
      <c r="AV26" s="117">
        <f t="shared" si="16"/>
        <v>0</v>
      </c>
      <c r="AW26" s="117">
        <f t="shared" si="16"/>
        <v>0</v>
      </c>
      <c r="AX26" s="117">
        <f t="shared" si="16"/>
        <v>0</v>
      </c>
      <c r="AY26" s="117">
        <f t="shared" si="16"/>
        <v>0</v>
      </c>
      <c r="AZ26" s="117">
        <f t="shared" si="16"/>
        <v>0</v>
      </c>
      <c r="BA26" s="117">
        <f t="shared" si="16"/>
        <v>0</v>
      </c>
      <c r="BB26" s="117">
        <f t="shared" si="16"/>
        <v>0</v>
      </c>
      <c r="BC26" s="117">
        <f t="shared" si="16"/>
        <v>0</v>
      </c>
      <c r="BD26" s="117">
        <f t="shared" si="16"/>
        <v>0</v>
      </c>
      <c r="BE26" s="117">
        <f t="shared" si="16"/>
        <v>0</v>
      </c>
      <c r="BF26" s="117">
        <f t="shared" si="16"/>
        <v>0</v>
      </c>
      <c r="BG26" s="117">
        <f t="shared" si="16"/>
        <v>0</v>
      </c>
    </row>
    <row r="27" spans="1:61" s="25" customFormat="1" ht="11.4" customHeight="1" x14ac:dyDescent="0.25">
      <c r="A27" s="200"/>
      <c r="B27" s="200"/>
      <c r="C27" s="200"/>
      <c r="D27" s="201"/>
      <c r="E27" s="115"/>
      <c r="F27" s="145" t="s">
        <v>82</v>
      </c>
      <c r="G27" s="27"/>
      <c r="H27" s="116">
        <f>SUM(J27:BG27)</f>
        <v>0</v>
      </c>
      <c r="J27" s="117">
        <f>-J89*J$6</f>
        <v>0</v>
      </c>
      <c r="K27" s="117">
        <f t="shared" ref="K27:BG27" si="17">-K89*K$6</f>
        <v>0</v>
      </c>
      <c r="L27" s="117">
        <f t="shared" si="17"/>
        <v>0</v>
      </c>
      <c r="M27" s="117">
        <f t="shared" si="17"/>
        <v>0</v>
      </c>
      <c r="N27" s="117">
        <f t="shared" si="17"/>
        <v>0</v>
      </c>
      <c r="O27" s="117">
        <f t="shared" si="17"/>
        <v>0</v>
      </c>
      <c r="P27" s="117">
        <f t="shared" si="17"/>
        <v>0</v>
      </c>
      <c r="Q27" s="117">
        <f t="shared" si="17"/>
        <v>0</v>
      </c>
      <c r="R27" s="117">
        <f t="shared" si="17"/>
        <v>0</v>
      </c>
      <c r="S27" s="117">
        <f t="shared" si="17"/>
        <v>0</v>
      </c>
      <c r="T27" s="117">
        <f t="shared" si="17"/>
        <v>0</v>
      </c>
      <c r="U27" s="117">
        <f t="shared" si="17"/>
        <v>0</v>
      </c>
      <c r="V27" s="117">
        <f t="shared" si="17"/>
        <v>0</v>
      </c>
      <c r="W27" s="117">
        <f t="shared" si="17"/>
        <v>0</v>
      </c>
      <c r="X27" s="117">
        <f t="shared" si="17"/>
        <v>0</v>
      </c>
      <c r="Y27" s="117">
        <f t="shared" si="17"/>
        <v>0</v>
      </c>
      <c r="Z27" s="117">
        <f t="shared" si="17"/>
        <v>0</v>
      </c>
      <c r="AA27" s="117">
        <f t="shared" si="17"/>
        <v>0</v>
      </c>
      <c r="AB27" s="117">
        <f t="shared" si="17"/>
        <v>0</v>
      </c>
      <c r="AC27" s="117">
        <f t="shared" si="17"/>
        <v>0</v>
      </c>
      <c r="AD27" s="117">
        <f t="shared" si="17"/>
        <v>0</v>
      </c>
      <c r="AE27" s="117">
        <f t="shared" si="17"/>
        <v>0</v>
      </c>
      <c r="AF27" s="117">
        <f t="shared" si="17"/>
        <v>0</v>
      </c>
      <c r="AG27" s="117">
        <f t="shared" si="17"/>
        <v>0</v>
      </c>
      <c r="AH27" s="117">
        <f t="shared" si="17"/>
        <v>0</v>
      </c>
      <c r="AI27" s="117">
        <f t="shared" si="17"/>
        <v>0</v>
      </c>
      <c r="AJ27" s="117">
        <f t="shared" si="17"/>
        <v>0</v>
      </c>
      <c r="AK27" s="117">
        <f t="shared" si="17"/>
        <v>0</v>
      </c>
      <c r="AL27" s="117">
        <f t="shared" si="17"/>
        <v>0</v>
      </c>
      <c r="AM27" s="117">
        <f t="shared" si="17"/>
        <v>0</v>
      </c>
      <c r="AN27" s="117">
        <f t="shared" si="17"/>
        <v>0</v>
      </c>
      <c r="AO27" s="117">
        <f t="shared" si="17"/>
        <v>0</v>
      </c>
      <c r="AP27" s="117">
        <f t="shared" si="17"/>
        <v>0</v>
      </c>
      <c r="AQ27" s="117">
        <f t="shared" si="17"/>
        <v>0</v>
      </c>
      <c r="AR27" s="117">
        <f t="shared" si="17"/>
        <v>0</v>
      </c>
      <c r="AS27" s="117">
        <f t="shared" si="17"/>
        <v>0</v>
      </c>
      <c r="AT27" s="117">
        <f t="shared" si="17"/>
        <v>0</v>
      </c>
      <c r="AU27" s="117">
        <f t="shared" si="17"/>
        <v>0</v>
      </c>
      <c r="AV27" s="117">
        <f t="shared" si="17"/>
        <v>0</v>
      </c>
      <c r="AW27" s="117">
        <f t="shared" si="17"/>
        <v>0</v>
      </c>
      <c r="AX27" s="117">
        <f t="shared" si="17"/>
        <v>0</v>
      </c>
      <c r="AY27" s="117">
        <f t="shared" si="17"/>
        <v>0</v>
      </c>
      <c r="AZ27" s="117">
        <f t="shared" si="17"/>
        <v>0</v>
      </c>
      <c r="BA27" s="117">
        <f t="shared" si="17"/>
        <v>0</v>
      </c>
      <c r="BB27" s="117">
        <f t="shared" si="17"/>
        <v>0</v>
      </c>
      <c r="BC27" s="117">
        <f t="shared" si="17"/>
        <v>0</v>
      </c>
      <c r="BD27" s="117">
        <f t="shared" si="17"/>
        <v>0</v>
      </c>
      <c r="BE27" s="117">
        <f t="shared" si="17"/>
        <v>0</v>
      </c>
      <c r="BF27" s="117">
        <f t="shared" si="17"/>
        <v>0</v>
      </c>
      <c r="BG27" s="117">
        <f t="shared" si="17"/>
        <v>0</v>
      </c>
    </row>
    <row r="28" spans="1:61" s="25" customFormat="1" ht="11.4" customHeight="1" x14ac:dyDescent="0.25">
      <c r="A28" s="200"/>
      <c r="B28" s="200"/>
      <c r="C28" s="200"/>
      <c r="D28" s="201"/>
      <c r="E28" s="115"/>
      <c r="F28" s="145" t="s">
        <v>83</v>
      </c>
      <c r="G28" s="27"/>
      <c r="H28" s="116">
        <f>SUM(J28:BG28)</f>
        <v>0</v>
      </c>
      <c r="J28" s="118">
        <f>(J122)*J$6</f>
        <v>0</v>
      </c>
      <c r="K28" s="118">
        <f t="shared" ref="K28:BG28" si="18">(K122)*K$6</f>
        <v>0</v>
      </c>
      <c r="L28" s="118">
        <f t="shared" si="18"/>
        <v>0</v>
      </c>
      <c r="M28" s="118">
        <f t="shared" si="18"/>
        <v>0</v>
      </c>
      <c r="N28" s="118">
        <f t="shared" si="18"/>
        <v>0</v>
      </c>
      <c r="O28" s="118">
        <f t="shared" si="18"/>
        <v>0</v>
      </c>
      <c r="P28" s="118">
        <f t="shared" si="18"/>
        <v>0</v>
      </c>
      <c r="Q28" s="118">
        <f t="shared" si="18"/>
        <v>0</v>
      </c>
      <c r="R28" s="118">
        <f t="shared" si="18"/>
        <v>0</v>
      </c>
      <c r="S28" s="118">
        <f t="shared" si="18"/>
        <v>0</v>
      </c>
      <c r="T28" s="118">
        <f t="shared" si="18"/>
        <v>0</v>
      </c>
      <c r="U28" s="118">
        <f t="shared" si="18"/>
        <v>0</v>
      </c>
      <c r="V28" s="118">
        <f t="shared" si="18"/>
        <v>0</v>
      </c>
      <c r="W28" s="118">
        <f t="shared" si="18"/>
        <v>0</v>
      </c>
      <c r="X28" s="118">
        <f t="shared" si="18"/>
        <v>0</v>
      </c>
      <c r="Y28" s="118">
        <f t="shared" si="18"/>
        <v>0</v>
      </c>
      <c r="Z28" s="118">
        <f t="shared" si="18"/>
        <v>0</v>
      </c>
      <c r="AA28" s="118">
        <f t="shared" si="18"/>
        <v>0</v>
      </c>
      <c r="AB28" s="118">
        <f t="shared" si="18"/>
        <v>0</v>
      </c>
      <c r="AC28" s="118">
        <f t="shared" si="18"/>
        <v>0</v>
      </c>
      <c r="AD28" s="118">
        <f t="shared" si="18"/>
        <v>0</v>
      </c>
      <c r="AE28" s="118">
        <f t="shared" si="18"/>
        <v>0</v>
      </c>
      <c r="AF28" s="118">
        <f t="shared" si="18"/>
        <v>0</v>
      </c>
      <c r="AG28" s="118">
        <f t="shared" si="18"/>
        <v>0</v>
      </c>
      <c r="AH28" s="118">
        <f t="shared" si="18"/>
        <v>0</v>
      </c>
      <c r="AI28" s="118">
        <f t="shared" si="18"/>
        <v>0</v>
      </c>
      <c r="AJ28" s="118">
        <f t="shared" si="18"/>
        <v>0</v>
      </c>
      <c r="AK28" s="118">
        <f t="shared" si="18"/>
        <v>0</v>
      </c>
      <c r="AL28" s="118">
        <f t="shared" si="18"/>
        <v>0</v>
      </c>
      <c r="AM28" s="118">
        <f t="shared" si="18"/>
        <v>0</v>
      </c>
      <c r="AN28" s="118">
        <f t="shared" si="18"/>
        <v>0</v>
      </c>
      <c r="AO28" s="118">
        <f t="shared" si="18"/>
        <v>0</v>
      </c>
      <c r="AP28" s="118">
        <f t="shared" si="18"/>
        <v>0</v>
      </c>
      <c r="AQ28" s="118">
        <f t="shared" si="18"/>
        <v>0</v>
      </c>
      <c r="AR28" s="118">
        <f t="shared" si="18"/>
        <v>0</v>
      </c>
      <c r="AS28" s="118">
        <f t="shared" si="18"/>
        <v>0</v>
      </c>
      <c r="AT28" s="118">
        <f t="shared" si="18"/>
        <v>0</v>
      </c>
      <c r="AU28" s="118">
        <f t="shared" si="18"/>
        <v>0</v>
      </c>
      <c r="AV28" s="118">
        <f t="shared" si="18"/>
        <v>0</v>
      </c>
      <c r="AW28" s="118">
        <f t="shared" si="18"/>
        <v>0</v>
      </c>
      <c r="AX28" s="118">
        <f t="shared" si="18"/>
        <v>0</v>
      </c>
      <c r="AY28" s="118">
        <f t="shared" si="18"/>
        <v>0</v>
      </c>
      <c r="AZ28" s="118">
        <f t="shared" si="18"/>
        <v>0</v>
      </c>
      <c r="BA28" s="118">
        <f t="shared" si="18"/>
        <v>0</v>
      </c>
      <c r="BB28" s="118">
        <f t="shared" si="18"/>
        <v>0</v>
      </c>
      <c r="BC28" s="118">
        <f t="shared" si="18"/>
        <v>0</v>
      </c>
      <c r="BD28" s="118">
        <f t="shared" si="18"/>
        <v>0</v>
      </c>
      <c r="BE28" s="118">
        <f t="shared" si="18"/>
        <v>0</v>
      </c>
      <c r="BF28" s="118">
        <f t="shared" si="18"/>
        <v>0</v>
      </c>
      <c r="BG28" s="118">
        <f t="shared" si="18"/>
        <v>0</v>
      </c>
    </row>
    <row r="29" spans="1:61" s="25" customFormat="1" ht="11.4" customHeight="1" x14ac:dyDescent="0.25">
      <c r="A29" s="200"/>
      <c r="B29" s="200"/>
      <c r="C29" s="200"/>
      <c r="D29" s="201"/>
      <c r="E29" s="146" t="s">
        <v>87</v>
      </c>
      <c r="F29" s="119"/>
      <c r="G29" s="119"/>
      <c r="H29" s="120">
        <f>SUM(J29:BG29)</f>
        <v>0</v>
      </c>
      <c r="J29" s="117">
        <f t="shared" ref="J29:AO29" si="19">SUM(J26:J28)</f>
        <v>0</v>
      </c>
      <c r="K29" s="117">
        <f t="shared" si="19"/>
        <v>0</v>
      </c>
      <c r="L29" s="117">
        <f t="shared" si="19"/>
        <v>0</v>
      </c>
      <c r="M29" s="117">
        <f t="shared" si="19"/>
        <v>0</v>
      </c>
      <c r="N29" s="117">
        <f t="shared" si="19"/>
        <v>0</v>
      </c>
      <c r="O29" s="117">
        <f t="shared" si="19"/>
        <v>0</v>
      </c>
      <c r="P29" s="117">
        <f t="shared" si="19"/>
        <v>0</v>
      </c>
      <c r="Q29" s="117">
        <f t="shared" si="19"/>
        <v>0</v>
      </c>
      <c r="R29" s="117">
        <f t="shared" si="19"/>
        <v>0</v>
      </c>
      <c r="S29" s="117">
        <f t="shared" si="19"/>
        <v>0</v>
      </c>
      <c r="T29" s="117">
        <f t="shared" si="19"/>
        <v>0</v>
      </c>
      <c r="U29" s="117">
        <f t="shared" si="19"/>
        <v>0</v>
      </c>
      <c r="V29" s="117">
        <f t="shared" si="19"/>
        <v>0</v>
      </c>
      <c r="W29" s="117">
        <f t="shared" si="19"/>
        <v>0</v>
      </c>
      <c r="X29" s="117">
        <f t="shared" si="19"/>
        <v>0</v>
      </c>
      <c r="Y29" s="117">
        <f t="shared" si="19"/>
        <v>0</v>
      </c>
      <c r="Z29" s="117">
        <f t="shared" si="19"/>
        <v>0</v>
      </c>
      <c r="AA29" s="117">
        <f t="shared" si="19"/>
        <v>0</v>
      </c>
      <c r="AB29" s="117">
        <f t="shared" si="19"/>
        <v>0</v>
      </c>
      <c r="AC29" s="117">
        <f t="shared" si="19"/>
        <v>0</v>
      </c>
      <c r="AD29" s="117">
        <f t="shared" si="19"/>
        <v>0</v>
      </c>
      <c r="AE29" s="117">
        <f t="shared" si="19"/>
        <v>0</v>
      </c>
      <c r="AF29" s="117">
        <f t="shared" si="19"/>
        <v>0</v>
      </c>
      <c r="AG29" s="117">
        <f t="shared" si="19"/>
        <v>0</v>
      </c>
      <c r="AH29" s="117">
        <f t="shared" si="19"/>
        <v>0</v>
      </c>
      <c r="AI29" s="117">
        <f t="shared" si="19"/>
        <v>0</v>
      </c>
      <c r="AJ29" s="117">
        <f t="shared" si="19"/>
        <v>0</v>
      </c>
      <c r="AK29" s="117">
        <f t="shared" si="19"/>
        <v>0</v>
      </c>
      <c r="AL29" s="117">
        <f t="shared" si="19"/>
        <v>0</v>
      </c>
      <c r="AM29" s="117">
        <f t="shared" si="19"/>
        <v>0</v>
      </c>
      <c r="AN29" s="117">
        <f t="shared" si="19"/>
        <v>0</v>
      </c>
      <c r="AO29" s="117">
        <f t="shared" si="19"/>
        <v>0</v>
      </c>
      <c r="AP29" s="117">
        <f t="shared" ref="AP29:BG29" si="20">SUM(AP26:AP28)</f>
        <v>0</v>
      </c>
      <c r="AQ29" s="117">
        <f t="shared" si="20"/>
        <v>0</v>
      </c>
      <c r="AR29" s="117">
        <f t="shared" si="20"/>
        <v>0</v>
      </c>
      <c r="AS29" s="117">
        <f t="shared" si="20"/>
        <v>0</v>
      </c>
      <c r="AT29" s="117">
        <f t="shared" si="20"/>
        <v>0</v>
      </c>
      <c r="AU29" s="117">
        <f t="shared" si="20"/>
        <v>0</v>
      </c>
      <c r="AV29" s="117">
        <f t="shared" si="20"/>
        <v>0</v>
      </c>
      <c r="AW29" s="117">
        <f t="shared" si="20"/>
        <v>0</v>
      </c>
      <c r="AX29" s="117">
        <f t="shared" si="20"/>
        <v>0</v>
      </c>
      <c r="AY29" s="117">
        <f t="shared" si="20"/>
        <v>0</v>
      </c>
      <c r="AZ29" s="117">
        <f t="shared" si="20"/>
        <v>0</v>
      </c>
      <c r="BA29" s="117">
        <f t="shared" si="20"/>
        <v>0</v>
      </c>
      <c r="BB29" s="117">
        <f t="shared" si="20"/>
        <v>0</v>
      </c>
      <c r="BC29" s="117">
        <f t="shared" si="20"/>
        <v>0</v>
      </c>
      <c r="BD29" s="117">
        <f t="shared" si="20"/>
        <v>0</v>
      </c>
      <c r="BE29" s="117">
        <f t="shared" si="20"/>
        <v>0</v>
      </c>
      <c r="BF29" s="117">
        <f t="shared" si="20"/>
        <v>0</v>
      </c>
      <c r="BG29" s="117">
        <f t="shared" si="20"/>
        <v>0</v>
      </c>
    </row>
    <row r="31" spans="1:61" s="130" customFormat="1" ht="11.4" customHeight="1" x14ac:dyDescent="0.25">
      <c r="A31" s="139"/>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row>
    <row r="32" spans="1:61" s="129" customFormat="1" ht="11.4" customHeight="1" x14ac:dyDescent="0.25">
      <c r="B32" s="147" t="s">
        <v>81</v>
      </c>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row>
    <row r="33" spans="1:61" s="25" customFormat="1" ht="11.4" customHeight="1" x14ac:dyDescent="0.25">
      <c r="B33" s="25" t="s">
        <v>88</v>
      </c>
    </row>
    <row r="34" spans="1:61" s="25" customFormat="1" ht="11.4" customHeight="1" x14ac:dyDescent="0.25"/>
    <row r="35" spans="1:61" s="25" customFormat="1" ht="11.4" customHeight="1" x14ac:dyDescent="0.25">
      <c r="A35" s="22"/>
      <c r="B35" s="22"/>
      <c r="C35" s="22"/>
      <c r="D35" s="22"/>
      <c r="E35" s="22"/>
      <c r="F35" s="148" t="s">
        <v>89</v>
      </c>
      <c r="G35" s="198" t="s">
        <v>90</v>
      </c>
      <c r="H35" s="198"/>
      <c r="I35" s="157" t="s">
        <v>91</v>
      </c>
      <c r="J35" s="148"/>
    </row>
    <row r="36" spans="1:61" s="25" customFormat="1" ht="11.4" customHeight="1" x14ac:dyDescent="0.25">
      <c r="A36" s="22"/>
      <c r="B36" s="22"/>
      <c r="C36" s="22"/>
      <c r="D36" s="22"/>
      <c r="E36" s="22"/>
      <c r="F36" s="31" t="str">
        <f>General!D9</f>
        <v>Base Case</v>
      </c>
      <c r="G36" s="196" t="str">
        <f>General!G9</f>
        <v>Do Nothing</v>
      </c>
      <c r="H36" s="197"/>
      <c r="I36" s="14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I36" s="50"/>
    </row>
    <row r="37" spans="1:61" s="25" customFormat="1" ht="11.4" customHeight="1" x14ac:dyDescent="0.25">
      <c r="A37" s="22"/>
      <c r="B37" s="22"/>
      <c r="C37" s="22"/>
      <c r="D37" s="22"/>
      <c r="E37" s="22"/>
      <c r="F37" s="31"/>
      <c r="G37" s="196"/>
      <c r="H37" s="197"/>
      <c r="I37" s="14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I37" s="50"/>
    </row>
    <row r="38" spans="1:61" s="25" customFormat="1" ht="11.4" customHeight="1" x14ac:dyDescent="0.25">
      <c r="A38" s="22"/>
      <c r="B38" s="22"/>
      <c r="C38" s="22"/>
      <c r="D38" s="22"/>
      <c r="E38" s="22"/>
      <c r="F38" s="31"/>
      <c r="G38" s="196"/>
      <c r="H38" s="197"/>
      <c r="I38" s="14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I38" s="50"/>
    </row>
    <row r="39" spans="1:61" s="25" customFormat="1" ht="11.4" customHeight="1" x14ac:dyDescent="0.25">
      <c r="A39" s="22"/>
      <c r="B39" s="22"/>
      <c r="C39" s="22"/>
      <c r="D39" s="22"/>
      <c r="E39" s="22"/>
      <c r="F39" s="31"/>
      <c r="G39" s="196"/>
      <c r="H39" s="197"/>
      <c r="I39" s="14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I39" s="50"/>
    </row>
    <row r="40" spans="1:61" s="25" customFormat="1" ht="11.4" customHeight="1" x14ac:dyDescent="0.25">
      <c r="A40" s="22"/>
      <c r="B40" s="22"/>
      <c r="C40" s="22"/>
      <c r="D40" s="22"/>
      <c r="E40" s="22"/>
      <c r="F40" s="31"/>
      <c r="G40" s="196"/>
      <c r="H40" s="197"/>
      <c r="I40" s="14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I40" s="50"/>
    </row>
    <row r="41" spans="1:61" s="25" customFormat="1" ht="11.4" customHeight="1" x14ac:dyDescent="0.25">
      <c r="A41" s="22"/>
      <c r="B41" s="22"/>
      <c r="C41" s="22"/>
      <c r="D41" s="22"/>
      <c r="E41" s="22"/>
      <c r="F41" s="31"/>
      <c r="G41" s="196"/>
      <c r="H41" s="197"/>
      <c r="I41" s="14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I41" s="50"/>
    </row>
    <row r="42" spans="1:61" s="25" customFormat="1" ht="11.4" customHeight="1" x14ac:dyDescent="0.25">
      <c r="A42" s="22"/>
      <c r="B42" s="22"/>
      <c r="C42" s="22"/>
      <c r="D42" s="22"/>
      <c r="E42" s="22"/>
      <c r="F42" s="31"/>
      <c r="G42" s="196"/>
      <c r="H42" s="197"/>
      <c r="I42" s="14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I42" s="50"/>
    </row>
    <row r="43" spans="1:61" s="25" customFormat="1" ht="11.4" customHeight="1" x14ac:dyDescent="0.25">
      <c r="A43" s="22"/>
      <c r="B43" s="22"/>
      <c r="C43" s="22"/>
      <c r="D43" s="22"/>
      <c r="E43" s="22"/>
      <c r="F43" s="31"/>
      <c r="G43" s="196"/>
      <c r="H43" s="197"/>
      <c r="I43" s="14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I43" s="50"/>
    </row>
    <row r="44" spans="1:61" s="25" customFormat="1" ht="11.4" customHeight="1" x14ac:dyDescent="0.25">
      <c r="A44" s="22"/>
      <c r="B44" s="22"/>
      <c r="C44" s="22"/>
      <c r="D44" s="22"/>
      <c r="E44" s="22"/>
      <c r="F44" s="31"/>
      <c r="G44" s="196"/>
      <c r="H44" s="197"/>
      <c r="I44" s="149"/>
      <c r="J44" s="109"/>
      <c r="K44" s="109"/>
      <c r="L44" s="109"/>
      <c r="M44" s="109"/>
      <c r="N44" s="109"/>
      <c r="O44" s="109"/>
      <c r="P44" s="109"/>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I44" s="50"/>
    </row>
    <row r="45" spans="1:61" s="25" customFormat="1" ht="11.4" customHeight="1" x14ac:dyDescent="0.25">
      <c r="A45" s="22"/>
      <c r="B45" s="22"/>
      <c r="C45" s="22"/>
      <c r="D45" s="22"/>
      <c r="E45" s="22"/>
      <c r="F45" s="31"/>
      <c r="G45" s="196"/>
      <c r="H45" s="197"/>
      <c r="I45" s="149"/>
      <c r="J45" s="109"/>
      <c r="K45" s="109"/>
      <c r="L45" s="109"/>
      <c r="M45" s="109"/>
      <c r="N45" s="109"/>
      <c r="O45" s="109"/>
      <c r="P45" s="109"/>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I45" s="50"/>
    </row>
    <row r="46" spans="1:61" s="25" customFormat="1" ht="11.4" customHeight="1" x14ac:dyDescent="0.25">
      <c r="A46" s="22"/>
      <c r="B46" s="22"/>
      <c r="C46" s="22"/>
      <c r="D46" s="22"/>
      <c r="E46" s="22"/>
      <c r="F46" s="148" t="s">
        <v>92</v>
      </c>
      <c r="G46" s="148"/>
      <c r="H46" s="148"/>
      <c r="I46" s="111"/>
      <c r="J46" s="50">
        <f>SUM(J36:J45)</f>
        <v>0</v>
      </c>
      <c r="K46" s="50">
        <f t="shared" ref="K46:BG46" si="21">SUM(K36:K45)</f>
        <v>0</v>
      </c>
      <c r="L46" s="50">
        <f>SUM(L36:L45)</f>
        <v>0</v>
      </c>
      <c r="M46" s="50">
        <f t="shared" si="21"/>
        <v>0</v>
      </c>
      <c r="N46" s="50">
        <f t="shared" si="21"/>
        <v>0</v>
      </c>
      <c r="O46" s="50">
        <f t="shared" si="21"/>
        <v>0</v>
      </c>
      <c r="P46" s="50">
        <f t="shared" si="21"/>
        <v>0</v>
      </c>
      <c r="Q46" s="50">
        <f>SUM(Q36:Q45)</f>
        <v>0</v>
      </c>
      <c r="R46" s="50">
        <f t="shared" si="21"/>
        <v>0</v>
      </c>
      <c r="S46" s="50">
        <f t="shared" si="21"/>
        <v>0</v>
      </c>
      <c r="T46" s="50">
        <f t="shared" si="21"/>
        <v>0</v>
      </c>
      <c r="U46" s="50">
        <f t="shared" si="21"/>
        <v>0</v>
      </c>
      <c r="V46" s="50">
        <f t="shared" si="21"/>
        <v>0</v>
      </c>
      <c r="W46" s="50">
        <f t="shared" si="21"/>
        <v>0</v>
      </c>
      <c r="X46" s="50">
        <f t="shared" si="21"/>
        <v>0</v>
      </c>
      <c r="Y46" s="50">
        <f t="shared" si="21"/>
        <v>0</v>
      </c>
      <c r="Z46" s="50">
        <f t="shared" si="21"/>
        <v>0</v>
      </c>
      <c r="AA46" s="50">
        <f t="shared" si="21"/>
        <v>0</v>
      </c>
      <c r="AB46" s="50">
        <f t="shared" si="21"/>
        <v>0</v>
      </c>
      <c r="AC46" s="50">
        <f t="shared" si="21"/>
        <v>0</v>
      </c>
      <c r="AD46" s="50">
        <f t="shared" si="21"/>
        <v>0</v>
      </c>
      <c r="AE46" s="50">
        <f t="shared" si="21"/>
        <v>0</v>
      </c>
      <c r="AF46" s="50">
        <f t="shared" si="21"/>
        <v>0</v>
      </c>
      <c r="AG46" s="50">
        <f t="shared" si="21"/>
        <v>0</v>
      </c>
      <c r="AH46" s="50">
        <f t="shared" si="21"/>
        <v>0</v>
      </c>
      <c r="AI46" s="50">
        <f t="shared" si="21"/>
        <v>0</v>
      </c>
      <c r="AJ46" s="50">
        <f t="shared" si="21"/>
        <v>0</v>
      </c>
      <c r="AK46" s="50">
        <f t="shared" si="21"/>
        <v>0</v>
      </c>
      <c r="AL46" s="50">
        <f t="shared" si="21"/>
        <v>0</v>
      </c>
      <c r="AM46" s="50">
        <f t="shared" si="21"/>
        <v>0</v>
      </c>
      <c r="AN46" s="50">
        <f t="shared" si="21"/>
        <v>0</v>
      </c>
      <c r="AO46" s="50">
        <f t="shared" si="21"/>
        <v>0</v>
      </c>
      <c r="AP46" s="50">
        <f t="shared" si="21"/>
        <v>0</v>
      </c>
      <c r="AQ46" s="50">
        <f t="shared" si="21"/>
        <v>0</v>
      </c>
      <c r="AR46" s="50">
        <f t="shared" si="21"/>
        <v>0</v>
      </c>
      <c r="AS46" s="50">
        <f t="shared" si="21"/>
        <v>0</v>
      </c>
      <c r="AT46" s="50">
        <f t="shared" si="21"/>
        <v>0</v>
      </c>
      <c r="AU46" s="50">
        <f t="shared" si="21"/>
        <v>0</v>
      </c>
      <c r="AV46" s="50">
        <f t="shared" si="21"/>
        <v>0</v>
      </c>
      <c r="AW46" s="50">
        <f t="shared" si="21"/>
        <v>0</v>
      </c>
      <c r="AX46" s="50">
        <f t="shared" si="21"/>
        <v>0</v>
      </c>
      <c r="AY46" s="50">
        <f t="shared" si="21"/>
        <v>0</v>
      </c>
      <c r="AZ46" s="50">
        <f t="shared" si="21"/>
        <v>0</v>
      </c>
      <c r="BA46" s="50">
        <f t="shared" si="21"/>
        <v>0</v>
      </c>
      <c r="BB46" s="50">
        <f t="shared" si="21"/>
        <v>0</v>
      </c>
      <c r="BC46" s="50">
        <f t="shared" si="21"/>
        <v>0</v>
      </c>
      <c r="BD46" s="50">
        <f t="shared" si="21"/>
        <v>0</v>
      </c>
      <c r="BE46" s="50">
        <f t="shared" si="21"/>
        <v>0</v>
      </c>
      <c r="BF46" s="50">
        <f t="shared" si="21"/>
        <v>0</v>
      </c>
      <c r="BG46" s="50">
        <f t="shared" si="21"/>
        <v>0</v>
      </c>
      <c r="BI46" s="50"/>
    </row>
    <row r="47" spans="1:61" s="130" customFormat="1" ht="11.4" customHeight="1" x14ac:dyDescent="0.25"/>
    <row r="48" spans="1:61" s="130" customFormat="1" ht="11.4" customHeight="1" x14ac:dyDescent="0.25">
      <c r="B48" s="25" t="s">
        <v>93</v>
      </c>
    </row>
    <row r="49" spans="1:61" s="25" customFormat="1" ht="34.5" customHeight="1" x14ac:dyDescent="0.25">
      <c r="A49" s="139"/>
      <c r="B49" s="150"/>
      <c r="C49" s="139"/>
      <c r="D49" s="139"/>
      <c r="E49" s="139"/>
      <c r="F49" s="148"/>
      <c r="G49" s="156" t="s">
        <v>94</v>
      </c>
      <c r="H49" s="156" t="s">
        <v>95</v>
      </c>
      <c r="J49" s="148"/>
    </row>
    <row r="50" spans="1:61" s="25" customFormat="1" ht="11.4" customHeight="1" x14ac:dyDescent="0.25">
      <c r="A50" s="139"/>
      <c r="B50" s="150"/>
      <c r="C50" s="139"/>
      <c r="D50" s="139"/>
      <c r="E50" s="139"/>
      <c r="F50" s="32" t="str">
        <f>F36</f>
        <v>Base Case</v>
      </c>
      <c r="G50" s="73">
        <v>45473</v>
      </c>
      <c r="H50" s="158">
        <v>1</v>
      </c>
      <c r="J50" s="135">
        <f t="shared" ref="J50:AO50" si="22">J36*$H50</f>
        <v>0</v>
      </c>
      <c r="K50" s="135">
        <f t="shared" si="22"/>
        <v>0</v>
      </c>
      <c r="L50" s="135">
        <f t="shared" si="22"/>
        <v>0</v>
      </c>
      <c r="M50" s="135">
        <f t="shared" si="22"/>
        <v>0</v>
      </c>
      <c r="N50" s="135">
        <f t="shared" si="22"/>
        <v>0</v>
      </c>
      <c r="O50" s="135">
        <f t="shared" si="22"/>
        <v>0</v>
      </c>
      <c r="P50" s="135">
        <f t="shared" si="22"/>
        <v>0</v>
      </c>
      <c r="Q50" s="135">
        <f t="shared" si="22"/>
        <v>0</v>
      </c>
      <c r="R50" s="135">
        <f t="shared" si="22"/>
        <v>0</v>
      </c>
      <c r="S50" s="135">
        <f t="shared" si="22"/>
        <v>0</v>
      </c>
      <c r="T50" s="135">
        <f t="shared" si="22"/>
        <v>0</v>
      </c>
      <c r="U50" s="135">
        <f t="shared" si="22"/>
        <v>0</v>
      </c>
      <c r="V50" s="135">
        <f t="shared" si="22"/>
        <v>0</v>
      </c>
      <c r="W50" s="135">
        <f t="shared" si="22"/>
        <v>0</v>
      </c>
      <c r="X50" s="135">
        <f t="shared" si="22"/>
        <v>0</v>
      </c>
      <c r="Y50" s="135">
        <f t="shared" si="22"/>
        <v>0</v>
      </c>
      <c r="Z50" s="135">
        <f t="shared" si="22"/>
        <v>0</v>
      </c>
      <c r="AA50" s="135">
        <f t="shared" si="22"/>
        <v>0</v>
      </c>
      <c r="AB50" s="135">
        <f t="shared" si="22"/>
        <v>0</v>
      </c>
      <c r="AC50" s="135">
        <f t="shared" si="22"/>
        <v>0</v>
      </c>
      <c r="AD50" s="135">
        <f t="shared" si="22"/>
        <v>0</v>
      </c>
      <c r="AE50" s="135">
        <f t="shared" si="22"/>
        <v>0</v>
      </c>
      <c r="AF50" s="135">
        <f t="shared" si="22"/>
        <v>0</v>
      </c>
      <c r="AG50" s="135">
        <f t="shared" si="22"/>
        <v>0</v>
      </c>
      <c r="AH50" s="135">
        <f t="shared" si="22"/>
        <v>0</v>
      </c>
      <c r="AI50" s="135">
        <f t="shared" si="22"/>
        <v>0</v>
      </c>
      <c r="AJ50" s="135">
        <f t="shared" si="22"/>
        <v>0</v>
      </c>
      <c r="AK50" s="135">
        <f t="shared" si="22"/>
        <v>0</v>
      </c>
      <c r="AL50" s="135">
        <f t="shared" si="22"/>
        <v>0</v>
      </c>
      <c r="AM50" s="135">
        <f t="shared" si="22"/>
        <v>0</v>
      </c>
      <c r="AN50" s="135">
        <f t="shared" si="22"/>
        <v>0</v>
      </c>
      <c r="AO50" s="135">
        <f t="shared" si="22"/>
        <v>0</v>
      </c>
      <c r="AP50" s="135">
        <f t="shared" ref="AP50:BG50" si="23">AP36*$H50</f>
        <v>0</v>
      </c>
      <c r="AQ50" s="135">
        <f t="shared" si="23"/>
        <v>0</v>
      </c>
      <c r="AR50" s="135">
        <f t="shared" si="23"/>
        <v>0</v>
      </c>
      <c r="AS50" s="135">
        <f t="shared" si="23"/>
        <v>0</v>
      </c>
      <c r="AT50" s="135">
        <f t="shared" si="23"/>
        <v>0</v>
      </c>
      <c r="AU50" s="135">
        <f t="shared" si="23"/>
        <v>0</v>
      </c>
      <c r="AV50" s="135">
        <f t="shared" si="23"/>
        <v>0</v>
      </c>
      <c r="AW50" s="135">
        <f t="shared" si="23"/>
        <v>0</v>
      </c>
      <c r="AX50" s="135">
        <f t="shared" si="23"/>
        <v>0</v>
      </c>
      <c r="AY50" s="135">
        <f t="shared" si="23"/>
        <v>0</v>
      </c>
      <c r="AZ50" s="135">
        <f t="shared" si="23"/>
        <v>0</v>
      </c>
      <c r="BA50" s="135">
        <f t="shared" si="23"/>
        <v>0</v>
      </c>
      <c r="BB50" s="135">
        <f t="shared" si="23"/>
        <v>0</v>
      </c>
      <c r="BC50" s="135">
        <f t="shared" si="23"/>
        <v>0</v>
      </c>
      <c r="BD50" s="135">
        <f t="shared" si="23"/>
        <v>0</v>
      </c>
      <c r="BE50" s="135">
        <f t="shared" si="23"/>
        <v>0</v>
      </c>
      <c r="BF50" s="135">
        <f t="shared" si="23"/>
        <v>0</v>
      </c>
      <c r="BG50" s="135">
        <f t="shared" si="23"/>
        <v>0</v>
      </c>
      <c r="BI50" s="50"/>
    </row>
    <row r="51" spans="1:61" s="25" customFormat="1" ht="11.4" customHeight="1" x14ac:dyDescent="0.25">
      <c r="A51" s="139"/>
      <c r="B51" s="150"/>
      <c r="C51" s="139"/>
      <c r="D51" s="139"/>
      <c r="E51" s="139"/>
      <c r="F51" s="32"/>
      <c r="G51" s="73"/>
      <c r="H51" s="158">
        <f>IF(ISERROR(VLOOKUP(I37&amp;G51,#REF!,6,FALSE)),0,VLOOKUP(I37&amp;G51,#REF!,6,FALSE))</f>
        <v>0</v>
      </c>
      <c r="J51" s="135">
        <f t="shared" ref="J51:AO51" si="24">J37*$H51</f>
        <v>0</v>
      </c>
      <c r="K51" s="135">
        <f t="shared" si="24"/>
        <v>0</v>
      </c>
      <c r="L51" s="135">
        <f t="shared" si="24"/>
        <v>0</v>
      </c>
      <c r="M51" s="135">
        <f t="shared" si="24"/>
        <v>0</v>
      </c>
      <c r="N51" s="135">
        <f t="shared" si="24"/>
        <v>0</v>
      </c>
      <c r="O51" s="135">
        <f t="shared" si="24"/>
        <v>0</v>
      </c>
      <c r="P51" s="135">
        <f t="shared" si="24"/>
        <v>0</v>
      </c>
      <c r="Q51" s="135">
        <f t="shared" si="24"/>
        <v>0</v>
      </c>
      <c r="R51" s="135">
        <f t="shared" si="24"/>
        <v>0</v>
      </c>
      <c r="S51" s="135">
        <f t="shared" si="24"/>
        <v>0</v>
      </c>
      <c r="T51" s="135">
        <f t="shared" si="24"/>
        <v>0</v>
      </c>
      <c r="U51" s="135">
        <f t="shared" si="24"/>
        <v>0</v>
      </c>
      <c r="V51" s="135">
        <f t="shared" si="24"/>
        <v>0</v>
      </c>
      <c r="W51" s="135">
        <f t="shared" si="24"/>
        <v>0</v>
      </c>
      <c r="X51" s="135">
        <f t="shared" si="24"/>
        <v>0</v>
      </c>
      <c r="Y51" s="135">
        <f t="shared" si="24"/>
        <v>0</v>
      </c>
      <c r="Z51" s="135">
        <f t="shared" si="24"/>
        <v>0</v>
      </c>
      <c r="AA51" s="135">
        <f t="shared" si="24"/>
        <v>0</v>
      </c>
      <c r="AB51" s="135">
        <f t="shared" si="24"/>
        <v>0</v>
      </c>
      <c r="AC51" s="135">
        <f t="shared" si="24"/>
        <v>0</v>
      </c>
      <c r="AD51" s="135">
        <f t="shared" si="24"/>
        <v>0</v>
      </c>
      <c r="AE51" s="135">
        <f t="shared" si="24"/>
        <v>0</v>
      </c>
      <c r="AF51" s="135">
        <f t="shared" si="24"/>
        <v>0</v>
      </c>
      <c r="AG51" s="135">
        <f t="shared" si="24"/>
        <v>0</v>
      </c>
      <c r="AH51" s="135">
        <f t="shared" si="24"/>
        <v>0</v>
      </c>
      <c r="AI51" s="135">
        <f t="shared" si="24"/>
        <v>0</v>
      </c>
      <c r="AJ51" s="135">
        <f t="shared" si="24"/>
        <v>0</v>
      </c>
      <c r="AK51" s="135">
        <f t="shared" si="24"/>
        <v>0</v>
      </c>
      <c r="AL51" s="135">
        <f t="shared" si="24"/>
        <v>0</v>
      </c>
      <c r="AM51" s="135">
        <f t="shared" si="24"/>
        <v>0</v>
      </c>
      <c r="AN51" s="135">
        <f t="shared" si="24"/>
        <v>0</v>
      </c>
      <c r="AO51" s="135">
        <f t="shared" si="24"/>
        <v>0</v>
      </c>
      <c r="AP51" s="135">
        <f t="shared" ref="AP51:BG51" si="25">AP37*$H51</f>
        <v>0</v>
      </c>
      <c r="AQ51" s="135">
        <f t="shared" si="25"/>
        <v>0</v>
      </c>
      <c r="AR51" s="135">
        <f t="shared" si="25"/>
        <v>0</v>
      </c>
      <c r="AS51" s="135">
        <f t="shared" si="25"/>
        <v>0</v>
      </c>
      <c r="AT51" s="135">
        <f t="shared" si="25"/>
        <v>0</v>
      </c>
      <c r="AU51" s="135">
        <f t="shared" si="25"/>
        <v>0</v>
      </c>
      <c r="AV51" s="135">
        <f t="shared" si="25"/>
        <v>0</v>
      </c>
      <c r="AW51" s="135">
        <f t="shared" si="25"/>
        <v>0</v>
      </c>
      <c r="AX51" s="135">
        <f t="shared" si="25"/>
        <v>0</v>
      </c>
      <c r="AY51" s="135">
        <f t="shared" si="25"/>
        <v>0</v>
      </c>
      <c r="AZ51" s="135">
        <f t="shared" si="25"/>
        <v>0</v>
      </c>
      <c r="BA51" s="135">
        <f t="shared" si="25"/>
        <v>0</v>
      </c>
      <c r="BB51" s="135">
        <f t="shared" si="25"/>
        <v>0</v>
      </c>
      <c r="BC51" s="135">
        <f t="shared" si="25"/>
        <v>0</v>
      </c>
      <c r="BD51" s="135">
        <f t="shared" si="25"/>
        <v>0</v>
      </c>
      <c r="BE51" s="135">
        <f t="shared" si="25"/>
        <v>0</v>
      </c>
      <c r="BF51" s="135">
        <f t="shared" si="25"/>
        <v>0</v>
      </c>
      <c r="BG51" s="135">
        <f t="shared" si="25"/>
        <v>0</v>
      </c>
      <c r="BI51" s="50"/>
    </row>
    <row r="52" spans="1:61" s="25" customFormat="1" ht="11.4" customHeight="1" x14ac:dyDescent="0.25">
      <c r="A52" s="139"/>
      <c r="B52" s="150"/>
      <c r="C52" s="139"/>
      <c r="D52" s="139"/>
      <c r="E52" s="139"/>
      <c r="F52" s="32"/>
      <c r="G52" s="73"/>
      <c r="H52" s="158">
        <f>IF(ISERROR(VLOOKUP(I38&amp;G52,#REF!,6,FALSE)),0,VLOOKUP(I38&amp;G52,#REF!,6,FALSE))</f>
        <v>0</v>
      </c>
      <c r="J52" s="135">
        <f t="shared" ref="J52:AO52" si="26">J38*$H52</f>
        <v>0</v>
      </c>
      <c r="K52" s="135">
        <f t="shared" si="26"/>
        <v>0</v>
      </c>
      <c r="L52" s="135">
        <f t="shared" si="26"/>
        <v>0</v>
      </c>
      <c r="M52" s="135">
        <f t="shared" si="26"/>
        <v>0</v>
      </c>
      <c r="N52" s="135">
        <f t="shared" si="26"/>
        <v>0</v>
      </c>
      <c r="O52" s="135">
        <f t="shared" si="26"/>
        <v>0</v>
      </c>
      <c r="P52" s="135">
        <f t="shared" si="26"/>
        <v>0</v>
      </c>
      <c r="Q52" s="135">
        <f t="shared" si="26"/>
        <v>0</v>
      </c>
      <c r="R52" s="135">
        <f t="shared" si="26"/>
        <v>0</v>
      </c>
      <c r="S52" s="135">
        <f t="shared" si="26"/>
        <v>0</v>
      </c>
      <c r="T52" s="135">
        <f t="shared" si="26"/>
        <v>0</v>
      </c>
      <c r="U52" s="135">
        <f t="shared" si="26"/>
        <v>0</v>
      </c>
      <c r="V52" s="135">
        <f t="shared" si="26"/>
        <v>0</v>
      </c>
      <c r="W52" s="135">
        <f t="shared" si="26"/>
        <v>0</v>
      </c>
      <c r="X52" s="135">
        <f t="shared" si="26"/>
        <v>0</v>
      </c>
      <c r="Y52" s="135">
        <f t="shared" si="26"/>
        <v>0</v>
      </c>
      <c r="Z52" s="135">
        <f t="shared" si="26"/>
        <v>0</v>
      </c>
      <c r="AA52" s="135">
        <f t="shared" si="26"/>
        <v>0</v>
      </c>
      <c r="AB52" s="135">
        <f t="shared" si="26"/>
        <v>0</v>
      </c>
      <c r="AC52" s="135">
        <f t="shared" si="26"/>
        <v>0</v>
      </c>
      <c r="AD52" s="135">
        <f t="shared" si="26"/>
        <v>0</v>
      </c>
      <c r="AE52" s="135">
        <f t="shared" si="26"/>
        <v>0</v>
      </c>
      <c r="AF52" s="135">
        <f t="shared" si="26"/>
        <v>0</v>
      </c>
      <c r="AG52" s="135">
        <f t="shared" si="26"/>
        <v>0</v>
      </c>
      <c r="AH52" s="135">
        <f t="shared" si="26"/>
        <v>0</v>
      </c>
      <c r="AI52" s="135">
        <f t="shared" si="26"/>
        <v>0</v>
      </c>
      <c r="AJ52" s="135">
        <f t="shared" si="26"/>
        <v>0</v>
      </c>
      <c r="AK52" s="135">
        <f t="shared" si="26"/>
        <v>0</v>
      </c>
      <c r="AL52" s="135">
        <f t="shared" si="26"/>
        <v>0</v>
      </c>
      <c r="AM52" s="135">
        <f t="shared" si="26"/>
        <v>0</v>
      </c>
      <c r="AN52" s="135">
        <f t="shared" si="26"/>
        <v>0</v>
      </c>
      <c r="AO52" s="135">
        <f t="shared" si="26"/>
        <v>0</v>
      </c>
      <c r="AP52" s="135">
        <f t="shared" ref="AP52:BG52" si="27">AP38*$H52</f>
        <v>0</v>
      </c>
      <c r="AQ52" s="135">
        <f t="shared" si="27"/>
        <v>0</v>
      </c>
      <c r="AR52" s="135">
        <f t="shared" si="27"/>
        <v>0</v>
      </c>
      <c r="AS52" s="135">
        <f t="shared" si="27"/>
        <v>0</v>
      </c>
      <c r="AT52" s="135">
        <f t="shared" si="27"/>
        <v>0</v>
      </c>
      <c r="AU52" s="135">
        <f t="shared" si="27"/>
        <v>0</v>
      </c>
      <c r="AV52" s="135">
        <f t="shared" si="27"/>
        <v>0</v>
      </c>
      <c r="AW52" s="135">
        <f t="shared" si="27"/>
        <v>0</v>
      </c>
      <c r="AX52" s="135">
        <f t="shared" si="27"/>
        <v>0</v>
      </c>
      <c r="AY52" s="135">
        <f t="shared" si="27"/>
        <v>0</v>
      </c>
      <c r="AZ52" s="135">
        <f t="shared" si="27"/>
        <v>0</v>
      </c>
      <c r="BA52" s="135">
        <f t="shared" si="27"/>
        <v>0</v>
      </c>
      <c r="BB52" s="135">
        <f t="shared" si="27"/>
        <v>0</v>
      </c>
      <c r="BC52" s="135">
        <f t="shared" si="27"/>
        <v>0</v>
      </c>
      <c r="BD52" s="135">
        <f t="shared" si="27"/>
        <v>0</v>
      </c>
      <c r="BE52" s="135">
        <f t="shared" si="27"/>
        <v>0</v>
      </c>
      <c r="BF52" s="135">
        <f t="shared" si="27"/>
        <v>0</v>
      </c>
      <c r="BG52" s="135">
        <f t="shared" si="27"/>
        <v>0</v>
      </c>
      <c r="BI52" s="50"/>
    </row>
    <row r="53" spans="1:61" s="25" customFormat="1" ht="11.4" customHeight="1" x14ac:dyDescent="0.25">
      <c r="A53" s="139"/>
      <c r="B53" s="150"/>
      <c r="C53" s="139"/>
      <c r="D53" s="139"/>
      <c r="E53" s="139"/>
      <c r="F53" s="32"/>
      <c r="G53" s="73"/>
      <c r="H53" s="158">
        <f>IF(ISERROR(VLOOKUP(I39&amp;G53,#REF!,6,FALSE)),0,VLOOKUP(I39&amp;G53,#REF!,6,FALSE))</f>
        <v>0</v>
      </c>
      <c r="J53" s="135">
        <f t="shared" ref="J53:AO53" si="28">J39*$H53</f>
        <v>0</v>
      </c>
      <c r="K53" s="135">
        <f t="shared" si="28"/>
        <v>0</v>
      </c>
      <c r="L53" s="135">
        <f t="shared" si="28"/>
        <v>0</v>
      </c>
      <c r="M53" s="135">
        <f t="shared" si="28"/>
        <v>0</v>
      </c>
      <c r="N53" s="135">
        <f t="shared" si="28"/>
        <v>0</v>
      </c>
      <c r="O53" s="135">
        <f t="shared" si="28"/>
        <v>0</v>
      </c>
      <c r="P53" s="135">
        <f t="shared" si="28"/>
        <v>0</v>
      </c>
      <c r="Q53" s="135">
        <f t="shared" si="28"/>
        <v>0</v>
      </c>
      <c r="R53" s="135">
        <f t="shared" si="28"/>
        <v>0</v>
      </c>
      <c r="S53" s="135">
        <f t="shared" si="28"/>
        <v>0</v>
      </c>
      <c r="T53" s="135">
        <f t="shared" si="28"/>
        <v>0</v>
      </c>
      <c r="U53" s="135">
        <f t="shared" si="28"/>
        <v>0</v>
      </c>
      <c r="V53" s="135">
        <f t="shared" si="28"/>
        <v>0</v>
      </c>
      <c r="W53" s="135">
        <f t="shared" si="28"/>
        <v>0</v>
      </c>
      <c r="X53" s="135">
        <f t="shared" si="28"/>
        <v>0</v>
      </c>
      <c r="Y53" s="135">
        <f t="shared" si="28"/>
        <v>0</v>
      </c>
      <c r="Z53" s="135">
        <f t="shared" si="28"/>
        <v>0</v>
      </c>
      <c r="AA53" s="135">
        <f t="shared" si="28"/>
        <v>0</v>
      </c>
      <c r="AB53" s="135">
        <f t="shared" si="28"/>
        <v>0</v>
      </c>
      <c r="AC53" s="135">
        <f t="shared" si="28"/>
        <v>0</v>
      </c>
      <c r="AD53" s="135">
        <f t="shared" si="28"/>
        <v>0</v>
      </c>
      <c r="AE53" s="135">
        <f t="shared" si="28"/>
        <v>0</v>
      </c>
      <c r="AF53" s="135">
        <f t="shared" si="28"/>
        <v>0</v>
      </c>
      <c r="AG53" s="135">
        <f t="shared" si="28"/>
        <v>0</v>
      </c>
      <c r="AH53" s="135">
        <f t="shared" si="28"/>
        <v>0</v>
      </c>
      <c r="AI53" s="135">
        <f t="shared" si="28"/>
        <v>0</v>
      </c>
      <c r="AJ53" s="135">
        <f t="shared" si="28"/>
        <v>0</v>
      </c>
      <c r="AK53" s="135">
        <f t="shared" si="28"/>
        <v>0</v>
      </c>
      <c r="AL53" s="135">
        <f t="shared" si="28"/>
        <v>0</v>
      </c>
      <c r="AM53" s="135">
        <f t="shared" si="28"/>
        <v>0</v>
      </c>
      <c r="AN53" s="135">
        <f t="shared" si="28"/>
        <v>0</v>
      </c>
      <c r="AO53" s="135">
        <f t="shared" si="28"/>
        <v>0</v>
      </c>
      <c r="AP53" s="135">
        <f t="shared" ref="AP53:BG53" si="29">AP39*$H53</f>
        <v>0</v>
      </c>
      <c r="AQ53" s="135">
        <f t="shared" si="29"/>
        <v>0</v>
      </c>
      <c r="AR53" s="135">
        <f t="shared" si="29"/>
        <v>0</v>
      </c>
      <c r="AS53" s="135">
        <f t="shared" si="29"/>
        <v>0</v>
      </c>
      <c r="AT53" s="135">
        <f t="shared" si="29"/>
        <v>0</v>
      </c>
      <c r="AU53" s="135">
        <f t="shared" si="29"/>
        <v>0</v>
      </c>
      <c r="AV53" s="135">
        <f t="shared" si="29"/>
        <v>0</v>
      </c>
      <c r="AW53" s="135">
        <f t="shared" si="29"/>
        <v>0</v>
      </c>
      <c r="AX53" s="135">
        <f t="shared" si="29"/>
        <v>0</v>
      </c>
      <c r="AY53" s="135">
        <f t="shared" si="29"/>
        <v>0</v>
      </c>
      <c r="AZ53" s="135">
        <f t="shared" si="29"/>
        <v>0</v>
      </c>
      <c r="BA53" s="135">
        <f t="shared" si="29"/>
        <v>0</v>
      </c>
      <c r="BB53" s="135">
        <f t="shared" si="29"/>
        <v>0</v>
      </c>
      <c r="BC53" s="135">
        <f t="shared" si="29"/>
        <v>0</v>
      </c>
      <c r="BD53" s="135">
        <f t="shared" si="29"/>
        <v>0</v>
      </c>
      <c r="BE53" s="135">
        <f t="shared" si="29"/>
        <v>0</v>
      </c>
      <c r="BF53" s="135">
        <f t="shared" si="29"/>
        <v>0</v>
      </c>
      <c r="BG53" s="135">
        <f t="shared" si="29"/>
        <v>0</v>
      </c>
      <c r="BI53" s="50"/>
    </row>
    <row r="54" spans="1:61" s="25" customFormat="1" ht="11.4" customHeight="1" x14ac:dyDescent="0.25">
      <c r="A54" s="139"/>
      <c r="B54" s="150"/>
      <c r="C54" s="139"/>
      <c r="D54" s="139"/>
      <c r="E54" s="139"/>
      <c r="F54" s="32"/>
      <c r="G54" s="73"/>
      <c r="H54" s="158">
        <f>IF(ISERROR(VLOOKUP(I40&amp;G54,#REF!,6,FALSE)),0,VLOOKUP(I40&amp;G54,#REF!,6,FALSE))</f>
        <v>0</v>
      </c>
      <c r="J54" s="135">
        <f t="shared" ref="J54:AO54" si="30">J40*$H54</f>
        <v>0</v>
      </c>
      <c r="K54" s="135">
        <f t="shared" si="30"/>
        <v>0</v>
      </c>
      <c r="L54" s="135">
        <f t="shared" si="30"/>
        <v>0</v>
      </c>
      <c r="M54" s="135">
        <f t="shared" si="30"/>
        <v>0</v>
      </c>
      <c r="N54" s="135">
        <f t="shared" si="30"/>
        <v>0</v>
      </c>
      <c r="O54" s="135">
        <f t="shared" si="30"/>
        <v>0</v>
      </c>
      <c r="P54" s="135">
        <f t="shared" si="30"/>
        <v>0</v>
      </c>
      <c r="Q54" s="135">
        <f t="shared" si="30"/>
        <v>0</v>
      </c>
      <c r="R54" s="135">
        <f t="shared" si="30"/>
        <v>0</v>
      </c>
      <c r="S54" s="135">
        <f t="shared" si="30"/>
        <v>0</v>
      </c>
      <c r="T54" s="135">
        <f t="shared" si="30"/>
        <v>0</v>
      </c>
      <c r="U54" s="135">
        <f t="shared" si="30"/>
        <v>0</v>
      </c>
      <c r="V54" s="135">
        <f t="shared" si="30"/>
        <v>0</v>
      </c>
      <c r="W54" s="135">
        <f t="shared" si="30"/>
        <v>0</v>
      </c>
      <c r="X54" s="135">
        <f t="shared" si="30"/>
        <v>0</v>
      </c>
      <c r="Y54" s="135">
        <f t="shared" si="30"/>
        <v>0</v>
      </c>
      <c r="Z54" s="135">
        <f t="shared" si="30"/>
        <v>0</v>
      </c>
      <c r="AA54" s="135">
        <f t="shared" si="30"/>
        <v>0</v>
      </c>
      <c r="AB54" s="135">
        <f t="shared" si="30"/>
        <v>0</v>
      </c>
      <c r="AC54" s="135">
        <f t="shared" si="30"/>
        <v>0</v>
      </c>
      <c r="AD54" s="135">
        <f t="shared" si="30"/>
        <v>0</v>
      </c>
      <c r="AE54" s="135">
        <f t="shared" si="30"/>
        <v>0</v>
      </c>
      <c r="AF54" s="135">
        <f t="shared" si="30"/>
        <v>0</v>
      </c>
      <c r="AG54" s="135">
        <f t="shared" si="30"/>
        <v>0</v>
      </c>
      <c r="AH54" s="135">
        <f t="shared" si="30"/>
        <v>0</v>
      </c>
      <c r="AI54" s="135">
        <f t="shared" si="30"/>
        <v>0</v>
      </c>
      <c r="AJ54" s="135">
        <f t="shared" si="30"/>
        <v>0</v>
      </c>
      <c r="AK54" s="135">
        <f t="shared" si="30"/>
        <v>0</v>
      </c>
      <c r="AL54" s="135">
        <f t="shared" si="30"/>
        <v>0</v>
      </c>
      <c r="AM54" s="135">
        <f t="shared" si="30"/>
        <v>0</v>
      </c>
      <c r="AN54" s="135">
        <f t="shared" si="30"/>
        <v>0</v>
      </c>
      <c r="AO54" s="135">
        <f t="shared" si="30"/>
        <v>0</v>
      </c>
      <c r="AP54" s="135">
        <f t="shared" ref="AP54:BG54" si="31">AP40*$H54</f>
        <v>0</v>
      </c>
      <c r="AQ54" s="135">
        <f t="shared" si="31"/>
        <v>0</v>
      </c>
      <c r="AR54" s="135">
        <f t="shared" si="31"/>
        <v>0</v>
      </c>
      <c r="AS54" s="135">
        <f t="shared" si="31"/>
        <v>0</v>
      </c>
      <c r="AT54" s="135">
        <f t="shared" si="31"/>
        <v>0</v>
      </c>
      <c r="AU54" s="135">
        <f t="shared" si="31"/>
        <v>0</v>
      </c>
      <c r="AV54" s="135">
        <f t="shared" si="31"/>
        <v>0</v>
      </c>
      <c r="AW54" s="135">
        <f t="shared" si="31"/>
        <v>0</v>
      </c>
      <c r="AX54" s="135">
        <f t="shared" si="31"/>
        <v>0</v>
      </c>
      <c r="AY54" s="135">
        <f t="shared" si="31"/>
        <v>0</v>
      </c>
      <c r="AZ54" s="135">
        <f t="shared" si="31"/>
        <v>0</v>
      </c>
      <c r="BA54" s="135">
        <f t="shared" si="31"/>
        <v>0</v>
      </c>
      <c r="BB54" s="135">
        <f t="shared" si="31"/>
        <v>0</v>
      </c>
      <c r="BC54" s="135">
        <f t="shared" si="31"/>
        <v>0</v>
      </c>
      <c r="BD54" s="135">
        <f t="shared" si="31"/>
        <v>0</v>
      </c>
      <c r="BE54" s="135">
        <f t="shared" si="31"/>
        <v>0</v>
      </c>
      <c r="BF54" s="135">
        <f t="shared" si="31"/>
        <v>0</v>
      </c>
      <c r="BG54" s="135">
        <f t="shared" si="31"/>
        <v>0</v>
      </c>
      <c r="BI54" s="50"/>
    </row>
    <row r="55" spans="1:61" s="25" customFormat="1" ht="11.4" customHeight="1" x14ac:dyDescent="0.25">
      <c r="A55" s="139"/>
      <c r="B55" s="150"/>
      <c r="C55" s="139"/>
      <c r="D55" s="139"/>
      <c r="E55" s="139"/>
      <c r="F55" s="32"/>
      <c r="G55" s="73"/>
      <c r="H55" s="158">
        <f>IF(ISERROR(VLOOKUP(I41&amp;G55,#REF!,6,FALSE)),0,VLOOKUP(I41&amp;G55,#REF!,6,FALSE))</f>
        <v>0</v>
      </c>
      <c r="J55" s="135">
        <f t="shared" ref="J55:AO55" si="32">J41*$H55</f>
        <v>0</v>
      </c>
      <c r="K55" s="135">
        <f t="shared" si="32"/>
        <v>0</v>
      </c>
      <c r="L55" s="135">
        <f t="shared" si="32"/>
        <v>0</v>
      </c>
      <c r="M55" s="135">
        <f t="shared" si="32"/>
        <v>0</v>
      </c>
      <c r="N55" s="135">
        <f t="shared" si="32"/>
        <v>0</v>
      </c>
      <c r="O55" s="135">
        <f t="shared" si="32"/>
        <v>0</v>
      </c>
      <c r="P55" s="135">
        <f t="shared" si="32"/>
        <v>0</v>
      </c>
      <c r="Q55" s="135">
        <f t="shared" si="32"/>
        <v>0</v>
      </c>
      <c r="R55" s="135">
        <f t="shared" si="32"/>
        <v>0</v>
      </c>
      <c r="S55" s="135">
        <f t="shared" si="32"/>
        <v>0</v>
      </c>
      <c r="T55" s="135">
        <f t="shared" si="32"/>
        <v>0</v>
      </c>
      <c r="U55" s="135">
        <f t="shared" si="32"/>
        <v>0</v>
      </c>
      <c r="V55" s="135">
        <f t="shared" si="32"/>
        <v>0</v>
      </c>
      <c r="W55" s="135">
        <f t="shared" si="32"/>
        <v>0</v>
      </c>
      <c r="X55" s="135">
        <f t="shared" si="32"/>
        <v>0</v>
      </c>
      <c r="Y55" s="135">
        <f t="shared" si="32"/>
        <v>0</v>
      </c>
      <c r="Z55" s="135">
        <f t="shared" si="32"/>
        <v>0</v>
      </c>
      <c r="AA55" s="135">
        <f t="shared" si="32"/>
        <v>0</v>
      </c>
      <c r="AB55" s="135">
        <f t="shared" si="32"/>
        <v>0</v>
      </c>
      <c r="AC55" s="135">
        <f t="shared" si="32"/>
        <v>0</v>
      </c>
      <c r="AD55" s="135">
        <f t="shared" si="32"/>
        <v>0</v>
      </c>
      <c r="AE55" s="135">
        <f t="shared" si="32"/>
        <v>0</v>
      </c>
      <c r="AF55" s="135">
        <f t="shared" si="32"/>
        <v>0</v>
      </c>
      <c r="AG55" s="135">
        <f t="shared" si="32"/>
        <v>0</v>
      </c>
      <c r="AH55" s="135">
        <f t="shared" si="32"/>
        <v>0</v>
      </c>
      <c r="AI55" s="135">
        <f t="shared" si="32"/>
        <v>0</v>
      </c>
      <c r="AJ55" s="135">
        <f t="shared" si="32"/>
        <v>0</v>
      </c>
      <c r="AK55" s="135">
        <f t="shared" si="32"/>
        <v>0</v>
      </c>
      <c r="AL55" s="135">
        <f t="shared" si="32"/>
        <v>0</v>
      </c>
      <c r="AM55" s="135">
        <f t="shared" si="32"/>
        <v>0</v>
      </c>
      <c r="AN55" s="135">
        <f t="shared" si="32"/>
        <v>0</v>
      </c>
      <c r="AO55" s="135">
        <f t="shared" si="32"/>
        <v>0</v>
      </c>
      <c r="AP55" s="135">
        <f t="shared" ref="AP55:BG55" si="33">AP41*$H55</f>
        <v>0</v>
      </c>
      <c r="AQ55" s="135">
        <f t="shared" si="33"/>
        <v>0</v>
      </c>
      <c r="AR55" s="135">
        <f t="shared" si="33"/>
        <v>0</v>
      </c>
      <c r="AS55" s="135">
        <f t="shared" si="33"/>
        <v>0</v>
      </c>
      <c r="AT55" s="135">
        <f t="shared" si="33"/>
        <v>0</v>
      </c>
      <c r="AU55" s="135">
        <f t="shared" si="33"/>
        <v>0</v>
      </c>
      <c r="AV55" s="135">
        <f t="shared" si="33"/>
        <v>0</v>
      </c>
      <c r="AW55" s="135">
        <f t="shared" si="33"/>
        <v>0</v>
      </c>
      <c r="AX55" s="135">
        <f t="shared" si="33"/>
        <v>0</v>
      </c>
      <c r="AY55" s="135">
        <f t="shared" si="33"/>
        <v>0</v>
      </c>
      <c r="AZ55" s="135">
        <f t="shared" si="33"/>
        <v>0</v>
      </c>
      <c r="BA55" s="135">
        <f t="shared" si="33"/>
        <v>0</v>
      </c>
      <c r="BB55" s="135">
        <f t="shared" si="33"/>
        <v>0</v>
      </c>
      <c r="BC55" s="135">
        <f t="shared" si="33"/>
        <v>0</v>
      </c>
      <c r="BD55" s="135">
        <f t="shared" si="33"/>
        <v>0</v>
      </c>
      <c r="BE55" s="135">
        <f t="shared" si="33"/>
        <v>0</v>
      </c>
      <c r="BF55" s="135">
        <f t="shared" si="33"/>
        <v>0</v>
      </c>
      <c r="BG55" s="135">
        <f t="shared" si="33"/>
        <v>0</v>
      </c>
      <c r="BI55" s="50"/>
    </row>
    <row r="56" spans="1:61" s="25" customFormat="1" ht="11.4" customHeight="1" x14ac:dyDescent="0.25">
      <c r="A56" s="139"/>
      <c r="B56" s="150"/>
      <c r="C56" s="139"/>
      <c r="D56" s="139"/>
      <c r="E56" s="139"/>
      <c r="F56" s="32"/>
      <c r="G56" s="73"/>
      <c r="H56" s="158">
        <f>IF(ISERROR(VLOOKUP(I42&amp;G56,#REF!,6,FALSE)),0,VLOOKUP(I42&amp;G56,#REF!,6,FALSE))</f>
        <v>0</v>
      </c>
      <c r="J56" s="135">
        <f t="shared" ref="J56:AO56" si="34">J42*$H56</f>
        <v>0</v>
      </c>
      <c r="K56" s="135">
        <f t="shared" si="34"/>
        <v>0</v>
      </c>
      <c r="L56" s="135">
        <f t="shared" si="34"/>
        <v>0</v>
      </c>
      <c r="M56" s="135">
        <f t="shared" si="34"/>
        <v>0</v>
      </c>
      <c r="N56" s="135">
        <f t="shared" si="34"/>
        <v>0</v>
      </c>
      <c r="O56" s="135">
        <f t="shared" si="34"/>
        <v>0</v>
      </c>
      <c r="P56" s="135">
        <f t="shared" si="34"/>
        <v>0</v>
      </c>
      <c r="Q56" s="135">
        <f t="shared" si="34"/>
        <v>0</v>
      </c>
      <c r="R56" s="135">
        <f t="shared" si="34"/>
        <v>0</v>
      </c>
      <c r="S56" s="135">
        <f t="shared" si="34"/>
        <v>0</v>
      </c>
      <c r="T56" s="135">
        <f t="shared" si="34"/>
        <v>0</v>
      </c>
      <c r="U56" s="135">
        <f t="shared" si="34"/>
        <v>0</v>
      </c>
      <c r="V56" s="135">
        <f t="shared" si="34"/>
        <v>0</v>
      </c>
      <c r="W56" s="135">
        <f t="shared" si="34"/>
        <v>0</v>
      </c>
      <c r="X56" s="135">
        <f t="shared" si="34"/>
        <v>0</v>
      </c>
      <c r="Y56" s="135">
        <f t="shared" si="34"/>
        <v>0</v>
      </c>
      <c r="Z56" s="135">
        <f t="shared" si="34"/>
        <v>0</v>
      </c>
      <c r="AA56" s="135">
        <f t="shared" si="34"/>
        <v>0</v>
      </c>
      <c r="AB56" s="135">
        <f t="shared" si="34"/>
        <v>0</v>
      </c>
      <c r="AC56" s="135">
        <f t="shared" si="34"/>
        <v>0</v>
      </c>
      <c r="AD56" s="135">
        <f t="shared" si="34"/>
        <v>0</v>
      </c>
      <c r="AE56" s="135">
        <f t="shared" si="34"/>
        <v>0</v>
      </c>
      <c r="AF56" s="135">
        <f t="shared" si="34"/>
        <v>0</v>
      </c>
      <c r="AG56" s="135">
        <f t="shared" si="34"/>
        <v>0</v>
      </c>
      <c r="AH56" s="135">
        <f t="shared" si="34"/>
        <v>0</v>
      </c>
      <c r="AI56" s="135">
        <f t="shared" si="34"/>
        <v>0</v>
      </c>
      <c r="AJ56" s="135">
        <f t="shared" si="34"/>
        <v>0</v>
      </c>
      <c r="AK56" s="135">
        <f t="shared" si="34"/>
        <v>0</v>
      </c>
      <c r="AL56" s="135">
        <f t="shared" si="34"/>
        <v>0</v>
      </c>
      <c r="AM56" s="135">
        <f t="shared" si="34"/>
        <v>0</v>
      </c>
      <c r="AN56" s="135">
        <f t="shared" si="34"/>
        <v>0</v>
      </c>
      <c r="AO56" s="135">
        <f t="shared" si="34"/>
        <v>0</v>
      </c>
      <c r="AP56" s="135">
        <f t="shared" ref="AP56:BG56" si="35">AP42*$H56</f>
        <v>0</v>
      </c>
      <c r="AQ56" s="135">
        <f t="shared" si="35"/>
        <v>0</v>
      </c>
      <c r="AR56" s="135">
        <f t="shared" si="35"/>
        <v>0</v>
      </c>
      <c r="AS56" s="135">
        <f t="shared" si="35"/>
        <v>0</v>
      </c>
      <c r="AT56" s="135">
        <f t="shared" si="35"/>
        <v>0</v>
      </c>
      <c r="AU56" s="135">
        <f t="shared" si="35"/>
        <v>0</v>
      </c>
      <c r="AV56" s="135">
        <f t="shared" si="35"/>
        <v>0</v>
      </c>
      <c r="AW56" s="135">
        <f t="shared" si="35"/>
        <v>0</v>
      </c>
      <c r="AX56" s="135">
        <f t="shared" si="35"/>
        <v>0</v>
      </c>
      <c r="AY56" s="135">
        <f t="shared" si="35"/>
        <v>0</v>
      </c>
      <c r="AZ56" s="135">
        <f t="shared" si="35"/>
        <v>0</v>
      </c>
      <c r="BA56" s="135">
        <f t="shared" si="35"/>
        <v>0</v>
      </c>
      <c r="BB56" s="135">
        <f t="shared" si="35"/>
        <v>0</v>
      </c>
      <c r="BC56" s="135">
        <f t="shared" si="35"/>
        <v>0</v>
      </c>
      <c r="BD56" s="135">
        <f t="shared" si="35"/>
        <v>0</v>
      </c>
      <c r="BE56" s="135">
        <f t="shared" si="35"/>
        <v>0</v>
      </c>
      <c r="BF56" s="135">
        <f t="shared" si="35"/>
        <v>0</v>
      </c>
      <c r="BG56" s="135">
        <f t="shared" si="35"/>
        <v>0</v>
      </c>
      <c r="BI56" s="50"/>
    </row>
    <row r="57" spans="1:61" s="25" customFormat="1" ht="11.4" customHeight="1" x14ac:dyDescent="0.25">
      <c r="A57" s="139"/>
      <c r="B57" s="150"/>
      <c r="C57" s="139"/>
      <c r="D57" s="139"/>
      <c r="E57" s="139"/>
      <c r="F57" s="32"/>
      <c r="G57" s="73"/>
      <c r="H57" s="158">
        <f>IF(ISERROR(VLOOKUP(I43&amp;G57,#REF!,6,FALSE)),0,VLOOKUP(I43&amp;G57,#REF!,6,FALSE))</f>
        <v>0</v>
      </c>
      <c r="J57" s="135">
        <f t="shared" ref="J57:AO57" si="36">J43*$H57</f>
        <v>0</v>
      </c>
      <c r="K57" s="135">
        <f t="shared" si="36"/>
        <v>0</v>
      </c>
      <c r="L57" s="135">
        <f t="shared" si="36"/>
        <v>0</v>
      </c>
      <c r="M57" s="135">
        <f t="shared" si="36"/>
        <v>0</v>
      </c>
      <c r="N57" s="135">
        <f t="shared" si="36"/>
        <v>0</v>
      </c>
      <c r="O57" s="135">
        <f t="shared" si="36"/>
        <v>0</v>
      </c>
      <c r="P57" s="135">
        <f t="shared" si="36"/>
        <v>0</v>
      </c>
      <c r="Q57" s="135">
        <f t="shared" si="36"/>
        <v>0</v>
      </c>
      <c r="R57" s="135">
        <f t="shared" si="36"/>
        <v>0</v>
      </c>
      <c r="S57" s="135">
        <f t="shared" si="36"/>
        <v>0</v>
      </c>
      <c r="T57" s="135">
        <f t="shared" si="36"/>
        <v>0</v>
      </c>
      <c r="U57" s="135">
        <f t="shared" si="36"/>
        <v>0</v>
      </c>
      <c r="V57" s="135">
        <f t="shared" si="36"/>
        <v>0</v>
      </c>
      <c r="W57" s="135">
        <f t="shared" si="36"/>
        <v>0</v>
      </c>
      <c r="X57" s="135">
        <f t="shared" si="36"/>
        <v>0</v>
      </c>
      <c r="Y57" s="135">
        <f t="shared" si="36"/>
        <v>0</v>
      </c>
      <c r="Z57" s="135">
        <f t="shared" si="36"/>
        <v>0</v>
      </c>
      <c r="AA57" s="135">
        <f t="shared" si="36"/>
        <v>0</v>
      </c>
      <c r="AB57" s="135">
        <f t="shared" si="36"/>
        <v>0</v>
      </c>
      <c r="AC57" s="135">
        <f t="shared" si="36"/>
        <v>0</v>
      </c>
      <c r="AD57" s="135">
        <f t="shared" si="36"/>
        <v>0</v>
      </c>
      <c r="AE57" s="135">
        <f t="shared" si="36"/>
        <v>0</v>
      </c>
      <c r="AF57" s="135">
        <f t="shared" si="36"/>
        <v>0</v>
      </c>
      <c r="AG57" s="135">
        <f t="shared" si="36"/>
        <v>0</v>
      </c>
      <c r="AH57" s="135">
        <f t="shared" si="36"/>
        <v>0</v>
      </c>
      <c r="AI57" s="135">
        <f t="shared" si="36"/>
        <v>0</v>
      </c>
      <c r="AJ57" s="135">
        <f t="shared" si="36"/>
        <v>0</v>
      </c>
      <c r="AK57" s="135">
        <f t="shared" si="36"/>
        <v>0</v>
      </c>
      <c r="AL57" s="135">
        <f t="shared" si="36"/>
        <v>0</v>
      </c>
      <c r="AM57" s="135">
        <f t="shared" si="36"/>
        <v>0</v>
      </c>
      <c r="AN57" s="135">
        <f t="shared" si="36"/>
        <v>0</v>
      </c>
      <c r="AO57" s="135">
        <f t="shared" si="36"/>
        <v>0</v>
      </c>
      <c r="AP57" s="135">
        <f t="shared" ref="AP57:BG57" si="37">AP43*$H57</f>
        <v>0</v>
      </c>
      <c r="AQ57" s="135">
        <f t="shared" si="37"/>
        <v>0</v>
      </c>
      <c r="AR57" s="135">
        <f t="shared" si="37"/>
        <v>0</v>
      </c>
      <c r="AS57" s="135">
        <f t="shared" si="37"/>
        <v>0</v>
      </c>
      <c r="AT57" s="135">
        <f t="shared" si="37"/>
        <v>0</v>
      </c>
      <c r="AU57" s="135">
        <f t="shared" si="37"/>
        <v>0</v>
      </c>
      <c r="AV57" s="135">
        <f t="shared" si="37"/>
        <v>0</v>
      </c>
      <c r="AW57" s="135">
        <f t="shared" si="37"/>
        <v>0</v>
      </c>
      <c r="AX57" s="135">
        <f t="shared" si="37"/>
        <v>0</v>
      </c>
      <c r="AY57" s="135">
        <f t="shared" si="37"/>
        <v>0</v>
      </c>
      <c r="AZ57" s="135">
        <f t="shared" si="37"/>
        <v>0</v>
      </c>
      <c r="BA57" s="135">
        <f t="shared" si="37"/>
        <v>0</v>
      </c>
      <c r="BB57" s="135">
        <f t="shared" si="37"/>
        <v>0</v>
      </c>
      <c r="BC57" s="135">
        <f t="shared" si="37"/>
        <v>0</v>
      </c>
      <c r="BD57" s="135">
        <f t="shared" si="37"/>
        <v>0</v>
      </c>
      <c r="BE57" s="135">
        <f t="shared" si="37"/>
        <v>0</v>
      </c>
      <c r="BF57" s="135">
        <f t="shared" si="37"/>
        <v>0</v>
      </c>
      <c r="BG57" s="135">
        <f t="shared" si="37"/>
        <v>0</v>
      </c>
      <c r="BI57" s="50"/>
    </row>
    <row r="58" spans="1:61" s="25" customFormat="1" ht="11.4" customHeight="1" x14ac:dyDescent="0.25">
      <c r="A58" s="139"/>
      <c r="B58" s="150"/>
      <c r="C58" s="139"/>
      <c r="D58" s="139"/>
      <c r="E58" s="139"/>
      <c r="F58" s="32"/>
      <c r="G58" s="73"/>
      <c r="H58" s="158">
        <f>IF(ISERROR(VLOOKUP(I44&amp;G58,#REF!,6,FALSE)),0,VLOOKUP(I44&amp;G58,#REF!,6,FALSE))</f>
        <v>0</v>
      </c>
      <c r="J58" s="135">
        <f t="shared" ref="J58:AO58" si="38">J44*$H58</f>
        <v>0</v>
      </c>
      <c r="K58" s="135">
        <f t="shared" si="38"/>
        <v>0</v>
      </c>
      <c r="L58" s="135">
        <f t="shared" si="38"/>
        <v>0</v>
      </c>
      <c r="M58" s="135">
        <f t="shared" si="38"/>
        <v>0</v>
      </c>
      <c r="N58" s="135">
        <f t="shared" si="38"/>
        <v>0</v>
      </c>
      <c r="O58" s="135">
        <f t="shared" si="38"/>
        <v>0</v>
      </c>
      <c r="P58" s="135">
        <f t="shared" si="38"/>
        <v>0</v>
      </c>
      <c r="Q58" s="135">
        <f t="shared" si="38"/>
        <v>0</v>
      </c>
      <c r="R58" s="135">
        <f t="shared" si="38"/>
        <v>0</v>
      </c>
      <c r="S58" s="135">
        <f t="shared" si="38"/>
        <v>0</v>
      </c>
      <c r="T58" s="135">
        <f t="shared" si="38"/>
        <v>0</v>
      </c>
      <c r="U58" s="135">
        <f t="shared" si="38"/>
        <v>0</v>
      </c>
      <c r="V58" s="135">
        <f t="shared" si="38"/>
        <v>0</v>
      </c>
      <c r="W58" s="135">
        <f t="shared" si="38"/>
        <v>0</v>
      </c>
      <c r="X58" s="135">
        <f t="shared" si="38"/>
        <v>0</v>
      </c>
      <c r="Y58" s="135">
        <f t="shared" si="38"/>
        <v>0</v>
      </c>
      <c r="Z58" s="135">
        <f t="shared" si="38"/>
        <v>0</v>
      </c>
      <c r="AA58" s="135">
        <f t="shared" si="38"/>
        <v>0</v>
      </c>
      <c r="AB58" s="135">
        <f t="shared" si="38"/>
        <v>0</v>
      </c>
      <c r="AC58" s="135">
        <f t="shared" si="38"/>
        <v>0</v>
      </c>
      <c r="AD58" s="135">
        <f t="shared" si="38"/>
        <v>0</v>
      </c>
      <c r="AE58" s="135">
        <f t="shared" si="38"/>
        <v>0</v>
      </c>
      <c r="AF58" s="135">
        <f t="shared" si="38"/>
        <v>0</v>
      </c>
      <c r="AG58" s="135">
        <f t="shared" si="38"/>
        <v>0</v>
      </c>
      <c r="AH58" s="135">
        <f t="shared" si="38"/>
        <v>0</v>
      </c>
      <c r="AI58" s="135">
        <f t="shared" si="38"/>
        <v>0</v>
      </c>
      <c r="AJ58" s="135">
        <f t="shared" si="38"/>
        <v>0</v>
      </c>
      <c r="AK58" s="135">
        <f t="shared" si="38"/>
        <v>0</v>
      </c>
      <c r="AL58" s="135">
        <f t="shared" si="38"/>
        <v>0</v>
      </c>
      <c r="AM58" s="135">
        <f t="shared" si="38"/>
        <v>0</v>
      </c>
      <c r="AN58" s="135">
        <f t="shared" si="38"/>
        <v>0</v>
      </c>
      <c r="AO58" s="135">
        <f t="shared" si="38"/>
        <v>0</v>
      </c>
      <c r="AP58" s="135">
        <f t="shared" ref="AP58:BG58" si="39">AP44*$H58</f>
        <v>0</v>
      </c>
      <c r="AQ58" s="135">
        <f t="shared" si="39"/>
        <v>0</v>
      </c>
      <c r="AR58" s="135">
        <f t="shared" si="39"/>
        <v>0</v>
      </c>
      <c r="AS58" s="135">
        <f t="shared" si="39"/>
        <v>0</v>
      </c>
      <c r="AT58" s="135">
        <f t="shared" si="39"/>
        <v>0</v>
      </c>
      <c r="AU58" s="135">
        <f t="shared" si="39"/>
        <v>0</v>
      </c>
      <c r="AV58" s="135">
        <f t="shared" si="39"/>
        <v>0</v>
      </c>
      <c r="AW58" s="135">
        <f t="shared" si="39"/>
        <v>0</v>
      </c>
      <c r="AX58" s="135">
        <f t="shared" si="39"/>
        <v>0</v>
      </c>
      <c r="AY58" s="135">
        <f t="shared" si="39"/>
        <v>0</v>
      </c>
      <c r="AZ58" s="135">
        <f t="shared" si="39"/>
        <v>0</v>
      </c>
      <c r="BA58" s="135">
        <f t="shared" si="39"/>
        <v>0</v>
      </c>
      <c r="BB58" s="135">
        <f t="shared" si="39"/>
        <v>0</v>
      </c>
      <c r="BC58" s="135">
        <f t="shared" si="39"/>
        <v>0</v>
      </c>
      <c r="BD58" s="135">
        <f t="shared" si="39"/>
        <v>0</v>
      </c>
      <c r="BE58" s="135">
        <f t="shared" si="39"/>
        <v>0</v>
      </c>
      <c r="BF58" s="135">
        <f t="shared" si="39"/>
        <v>0</v>
      </c>
      <c r="BG58" s="135">
        <f t="shared" si="39"/>
        <v>0</v>
      </c>
      <c r="BI58" s="50"/>
    </row>
    <row r="59" spans="1:61" s="25" customFormat="1" ht="11.4" customHeight="1" x14ac:dyDescent="0.25">
      <c r="A59" s="139"/>
      <c r="B59" s="150"/>
      <c r="C59" s="139"/>
      <c r="D59" s="139"/>
      <c r="E59" s="139"/>
      <c r="F59" s="32"/>
      <c r="G59" s="73"/>
      <c r="H59" s="158">
        <f>IF(ISERROR(VLOOKUP(I45&amp;G59,#REF!,6,FALSE)),0,VLOOKUP(I45&amp;G59,#REF!,6,FALSE))</f>
        <v>0</v>
      </c>
      <c r="J59" s="135">
        <f t="shared" ref="J59:AO59" si="40">J45*$H59</f>
        <v>0</v>
      </c>
      <c r="K59" s="135">
        <f t="shared" si="40"/>
        <v>0</v>
      </c>
      <c r="L59" s="135">
        <f t="shared" si="40"/>
        <v>0</v>
      </c>
      <c r="M59" s="135">
        <f t="shared" si="40"/>
        <v>0</v>
      </c>
      <c r="N59" s="135">
        <f t="shared" si="40"/>
        <v>0</v>
      </c>
      <c r="O59" s="135">
        <f t="shared" si="40"/>
        <v>0</v>
      </c>
      <c r="P59" s="135">
        <f t="shared" si="40"/>
        <v>0</v>
      </c>
      <c r="Q59" s="135">
        <f t="shared" si="40"/>
        <v>0</v>
      </c>
      <c r="R59" s="135">
        <f t="shared" si="40"/>
        <v>0</v>
      </c>
      <c r="S59" s="135">
        <f t="shared" si="40"/>
        <v>0</v>
      </c>
      <c r="T59" s="135">
        <f t="shared" si="40"/>
        <v>0</v>
      </c>
      <c r="U59" s="135">
        <f t="shared" si="40"/>
        <v>0</v>
      </c>
      <c r="V59" s="135">
        <f t="shared" si="40"/>
        <v>0</v>
      </c>
      <c r="W59" s="135">
        <f t="shared" si="40"/>
        <v>0</v>
      </c>
      <c r="X59" s="135">
        <f t="shared" si="40"/>
        <v>0</v>
      </c>
      <c r="Y59" s="135">
        <f t="shared" si="40"/>
        <v>0</v>
      </c>
      <c r="Z59" s="135">
        <f t="shared" si="40"/>
        <v>0</v>
      </c>
      <c r="AA59" s="135">
        <f t="shared" si="40"/>
        <v>0</v>
      </c>
      <c r="AB59" s="135">
        <f t="shared" si="40"/>
        <v>0</v>
      </c>
      <c r="AC59" s="135">
        <f t="shared" si="40"/>
        <v>0</v>
      </c>
      <c r="AD59" s="135">
        <f t="shared" si="40"/>
        <v>0</v>
      </c>
      <c r="AE59" s="135">
        <f t="shared" si="40"/>
        <v>0</v>
      </c>
      <c r="AF59" s="135">
        <f t="shared" si="40"/>
        <v>0</v>
      </c>
      <c r="AG59" s="135">
        <f t="shared" si="40"/>
        <v>0</v>
      </c>
      <c r="AH59" s="135">
        <f t="shared" si="40"/>
        <v>0</v>
      </c>
      <c r="AI59" s="135">
        <f t="shared" si="40"/>
        <v>0</v>
      </c>
      <c r="AJ59" s="135">
        <f t="shared" si="40"/>
        <v>0</v>
      </c>
      <c r="AK59" s="135">
        <f t="shared" si="40"/>
        <v>0</v>
      </c>
      <c r="AL59" s="135">
        <f t="shared" si="40"/>
        <v>0</v>
      </c>
      <c r="AM59" s="135">
        <f t="shared" si="40"/>
        <v>0</v>
      </c>
      <c r="AN59" s="135">
        <f t="shared" si="40"/>
        <v>0</v>
      </c>
      <c r="AO59" s="135">
        <f t="shared" si="40"/>
        <v>0</v>
      </c>
      <c r="AP59" s="135">
        <f t="shared" ref="AP59:BG59" si="41">AP45*$H59</f>
        <v>0</v>
      </c>
      <c r="AQ59" s="135">
        <f t="shared" si="41"/>
        <v>0</v>
      </c>
      <c r="AR59" s="135">
        <f t="shared" si="41"/>
        <v>0</v>
      </c>
      <c r="AS59" s="135">
        <f t="shared" si="41"/>
        <v>0</v>
      </c>
      <c r="AT59" s="135">
        <f t="shared" si="41"/>
        <v>0</v>
      </c>
      <c r="AU59" s="135">
        <f t="shared" si="41"/>
        <v>0</v>
      </c>
      <c r="AV59" s="135">
        <f t="shared" si="41"/>
        <v>0</v>
      </c>
      <c r="AW59" s="135">
        <f t="shared" si="41"/>
        <v>0</v>
      </c>
      <c r="AX59" s="135">
        <f t="shared" si="41"/>
        <v>0</v>
      </c>
      <c r="AY59" s="135">
        <f t="shared" si="41"/>
        <v>0</v>
      </c>
      <c r="AZ59" s="135">
        <f t="shared" si="41"/>
        <v>0</v>
      </c>
      <c r="BA59" s="135">
        <f t="shared" si="41"/>
        <v>0</v>
      </c>
      <c r="BB59" s="135">
        <f t="shared" si="41"/>
        <v>0</v>
      </c>
      <c r="BC59" s="135">
        <f t="shared" si="41"/>
        <v>0</v>
      </c>
      <c r="BD59" s="135">
        <f t="shared" si="41"/>
        <v>0</v>
      </c>
      <c r="BE59" s="135">
        <f t="shared" si="41"/>
        <v>0</v>
      </c>
      <c r="BF59" s="135">
        <f t="shared" si="41"/>
        <v>0</v>
      </c>
      <c r="BG59" s="135">
        <f t="shared" si="41"/>
        <v>0</v>
      </c>
      <c r="BI59" s="50"/>
    </row>
    <row r="60" spans="1:61" s="25" customFormat="1" ht="11.4" customHeight="1" x14ac:dyDescent="0.25">
      <c r="A60" s="139"/>
      <c r="B60" s="150"/>
      <c r="C60" s="139"/>
      <c r="D60" s="139"/>
      <c r="E60" s="139"/>
      <c r="F60" s="148" t="s">
        <v>92</v>
      </c>
      <c r="G60" s="148"/>
      <c r="H60" s="148"/>
      <c r="I60" s="111"/>
      <c r="J60" s="50">
        <f>SUM(J50:J59)</f>
        <v>0</v>
      </c>
      <c r="K60" s="50">
        <f t="shared" ref="K60:BG60" si="42">SUM(K50:K59)</f>
        <v>0</v>
      </c>
      <c r="L60" s="50">
        <f t="shared" si="42"/>
        <v>0</v>
      </c>
      <c r="M60" s="50">
        <f t="shared" si="42"/>
        <v>0</v>
      </c>
      <c r="N60" s="50">
        <f t="shared" si="42"/>
        <v>0</v>
      </c>
      <c r="O60" s="50">
        <f t="shared" si="42"/>
        <v>0</v>
      </c>
      <c r="P60" s="50">
        <f t="shared" si="42"/>
        <v>0</v>
      </c>
      <c r="Q60" s="50">
        <f t="shared" si="42"/>
        <v>0</v>
      </c>
      <c r="R60" s="50">
        <f t="shared" si="42"/>
        <v>0</v>
      </c>
      <c r="S60" s="50">
        <f t="shared" si="42"/>
        <v>0</v>
      </c>
      <c r="T60" s="50">
        <f t="shared" si="42"/>
        <v>0</v>
      </c>
      <c r="U60" s="50">
        <f t="shared" si="42"/>
        <v>0</v>
      </c>
      <c r="V60" s="50">
        <f t="shared" si="42"/>
        <v>0</v>
      </c>
      <c r="W60" s="50">
        <f t="shared" si="42"/>
        <v>0</v>
      </c>
      <c r="X60" s="50">
        <f t="shared" si="42"/>
        <v>0</v>
      </c>
      <c r="Y60" s="50">
        <f t="shared" si="42"/>
        <v>0</v>
      </c>
      <c r="Z60" s="50">
        <f t="shared" si="42"/>
        <v>0</v>
      </c>
      <c r="AA60" s="50">
        <f t="shared" si="42"/>
        <v>0</v>
      </c>
      <c r="AB60" s="50">
        <f t="shared" si="42"/>
        <v>0</v>
      </c>
      <c r="AC60" s="50">
        <f t="shared" si="42"/>
        <v>0</v>
      </c>
      <c r="AD60" s="50">
        <f t="shared" si="42"/>
        <v>0</v>
      </c>
      <c r="AE60" s="50">
        <f t="shared" si="42"/>
        <v>0</v>
      </c>
      <c r="AF60" s="50">
        <f t="shared" si="42"/>
        <v>0</v>
      </c>
      <c r="AG60" s="50">
        <f t="shared" si="42"/>
        <v>0</v>
      </c>
      <c r="AH60" s="50">
        <f t="shared" si="42"/>
        <v>0</v>
      </c>
      <c r="AI60" s="50">
        <f t="shared" si="42"/>
        <v>0</v>
      </c>
      <c r="AJ60" s="50">
        <f t="shared" si="42"/>
        <v>0</v>
      </c>
      <c r="AK60" s="50">
        <f t="shared" si="42"/>
        <v>0</v>
      </c>
      <c r="AL60" s="50">
        <f t="shared" si="42"/>
        <v>0</v>
      </c>
      <c r="AM60" s="50">
        <f t="shared" si="42"/>
        <v>0</v>
      </c>
      <c r="AN60" s="50">
        <f t="shared" si="42"/>
        <v>0</v>
      </c>
      <c r="AO60" s="50">
        <f t="shared" si="42"/>
        <v>0</v>
      </c>
      <c r="AP60" s="50">
        <f t="shared" si="42"/>
        <v>0</v>
      </c>
      <c r="AQ60" s="50">
        <f t="shared" si="42"/>
        <v>0</v>
      </c>
      <c r="AR60" s="50">
        <f t="shared" si="42"/>
        <v>0</v>
      </c>
      <c r="AS60" s="50">
        <f t="shared" si="42"/>
        <v>0</v>
      </c>
      <c r="AT60" s="50">
        <f t="shared" si="42"/>
        <v>0</v>
      </c>
      <c r="AU60" s="50">
        <f t="shared" si="42"/>
        <v>0</v>
      </c>
      <c r="AV60" s="50">
        <f t="shared" si="42"/>
        <v>0</v>
      </c>
      <c r="AW60" s="50">
        <f t="shared" si="42"/>
        <v>0</v>
      </c>
      <c r="AX60" s="50">
        <f t="shared" si="42"/>
        <v>0</v>
      </c>
      <c r="AY60" s="50">
        <f t="shared" si="42"/>
        <v>0</v>
      </c>
      <c r="AZ60" s="50">
        <f t="shared" si="42"/>
        <v>0</v>
      </c>
      <c r="BA60" s="50">
        <f t="shared" si="42"/>
        <v>0</v>
      </c>
      <c r="BB60" s="50">
        <f t="shared" si="42"/>
        <v>0</v>
      </c>
      <c r="BC60" s="50">
        <f t="shared" si="42"/>
        <v>0</v>
      </c>
      <c r="BD60" s="50">
        <f t="shared" si="42"/>
        <v>0</v>
      </c>
      <c r="BE60" s="50">
        <f t="shared" si="42"/>
        <v>0</v>
      </c>
      <c r="BF60" s="50">
        <f t="shared" si="42"/>
        <v>0</v>
      </c>
      <c r="BG60" s="50">
        <f t="shared" si="42"/>
        <v>0</v>
      </c>
      <c r="BI60" s="50"/>
    </row>
    <row r="61" spans="1:61" s="22" customFormat="1" ht="11.4" customHeight="1" x14ac:dyDescent="0.25">
      <c r="A61" s="139"/>
      <c r="B61" s="150"/>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row>
    <row r="62" spans="1:61" s="129" customFormat="1" ht="11.4" customHeight="1" x14ac:dyDescent="0.25">
      <c r="B62" s="147" t="s">
        <v>96</v>
      </c>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row>
    <row r="63" spans="1:61" ht="11.4" customHeight="1" x14ac:dyDescent="0.25">
      <c r="B63" s="25" t="s">
        <v>88</v>
      </c>
    </row>
    <row r="64" spans="1:61" ht="11.4" customHeight="1" x14ac:dyDescent="0.25">
      <c r="B64" s="25"/>
      <c r="E64" s="151"/>
      <c r="F64" s="151" t="s">
        <v>89</v>
      </c>
      <c r="G64" s="203" t="s">
        <v>90</v>
      </c>
      <c r="H64" s="203"/>
      <c r="I64" s="151" t="s">
        <v>91</v>
      </c>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27"/>
      <c r="AZ64" s="127"/>
      <c r="BA64" s="127"/>
      <c r="BB64" s="127"/>
      <c r="BC64" s="127"/>
      <c r="BD64" s="127"/>
      <c r="BE64" s="127"/>
      <c r="BF64" s="127"/>
      <c r="BG64" s="127"/>
    </row>
    <row r="65" spans="1:61" s="22" customFormat="1" ht="11.4" customHeight="1" x14ac:dyDescent="0.25">
      <c r="E65" s="14"/>
      <c r="F65" s="31" t="str">
        <f>F36</f>
        <v>Base Case</v>
      </c>
      <c r="G65" s="199" t="str">
        <f>G36</f>
        <v>Do Nothing</v>
      </c>
      <c r="H65" s="199"/>
      <c r="I65" s="149"/>
      <c r="J65" s="110"/>
      <c r="K65" s="110"/>
      <c r="L65" s="110"/>
      <c r="M65" s="110">
        <v>0</v>
      </c>
      <c r="N65" s="110">
        <v>0</v>
      </c>
      <c r="O65" s="110">
        <v>0</v>
      </c>
      <c r="P65" s="110">
        <v>0</v>
      </c>
      <c r="Q65" s="110">
        <v>0</v>
      </c>
      <c r="R65" s="110">
        <v>0</v>
      </c>
      <c r="S65" s="110">
        <v>0</v>
      </c>
      <c r="T65" s="110">
        <v>0</v>
      </c>
      <c r="U65" s="110">
        <v>0</v>
      </c>
      <c r="V65" s="110">
        <v>0</v>
      </c>
      <c r="W65" s="110">
        <v>0</v>
      </c>
      <c r="X65" s="110">
        <v>0</v>
      </c>
      <c r="Y65" s="110">
        <v>0</v>
      </c>
      <c r="Z65" s="110">
        <v>0</v>
      </c>
      <c r="AA65" s="110">
        <v>0</v>
      </c>
      <c r="AB65" s="110">
        <v>0</v>
      </c>
      <c r="AC65" s="110">
        <v>0</v>
      </c>
      <c r="AD65" s="110">
        <v>0</v>
      </c>
      <c r="AE65" s="110">
        <v>0</v>
      </c>
      <c r="AF65" s="110">
        <v>0</v>
      </c>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row>
    <row r="66" spans="1:61" s="22" customFormat="1" ht="11.4" customHeight="1" x14ac:dyDescent="0.25">
      <c r="E66" s="14"/>
      <c r="F66" s="31"/>
      <c r="G66" s="199"/>
      <c r="H66" s="199"/>
      <c r="I66" s="149"/>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row>
    <row r="67" spans="1:61" ht="11.4" customHeight="1" x14ac:dyDescent="0.25">
      <c r="A67" s="152"/>
      <c r="B67" s="22"/>
      <c r="E67" s="14"/>
      <c r="F67" s="31"/>
      <c r="G67" s="199"/>
      <c r="H67" s="199"/>
      <c r="I67" s="149"/>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row>
    <row r="68" spans="1:61" ht="11.4" customHeight="1" x14ac:dyDescent="0.25">
      <c r="A68" s="152"/>
      <c r="B68" s="22"/>
      <c r="E68" s="14"/>
      <c r="F68" s="31"/>
      <c r="G68" s="199"/>
      <c r="H68" s="199"/>
      <c r="I68" s="149"/>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B68" s="110"/>
      <c r="BC68" s="110"/>
      <c r="BD68" s="110"/>
      <c r="BE68" s="110"/>
      <c r="BF68" s="110"/>
      <c r="BG68" s="110"/>
    </row>
    <row r="69" spans="1:61" ht="11.4" customHeight="1" x14ac:dyDescent="0.25">
      <c r="A69" s="152"/>
      <c r="B69" s="22"/>
      <c r="E69" s="14"/>
      <c r="F69" s="31"/>
      <c r="G69" s="199"/>
      <c r="H69" s="199"/>
      <c r="I69" s="149"/>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row>
    <row r="70" spans="1:61" ht="11.4" customHeight="1" x14ac:dyDescent="0.25">
      <c r="B70" s="22"/>
      <c r="E70" s="14"/>
      <c r="F70" s="31"/>
      <c r="G70" s="199"/>
      <c r="H70" s="199"/>
      <c r="I70" s="149"/>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row>
    <row r="71" spans="1:61" ht="11.4" customHeight="1" x14ac:dyDescent="0.25">
      <c r="B71" s="22"/>
      <c r="E71" s="14"/>
      <c r="F71" s="31"/>
      <c r="G71" s="199"/>
      <c r="H71" s="199"/>
      <c r="I71" s="149"/>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c r="AV71" s="110"/>
      <c r="AW71" s="110"/>
      <c r="AX71" s="110"/>
      <c r="AY71" s="110"/>
      <c r="AZ71" s="110"/>
      <c r="BA71" s="110"/>
      <c r="BB71" s="110"/>
      <c r="BC71" s="110"/>
      <c r="BD71" s="110"/>
      <c r="BE71" s="110"/>
      <c r="BF71" s="110"/>
      <c r="BG71" s="110"/>
    </row>
    <row r="72" spans="1:61" ht="11.4" customHeight="1" x14ac:dyDescent="0.25">
      <c r="B72" s="22"/>
      <c r="E72" s="14"/>
      <c r="F72" s="31"/>
      <c r="G72" s="199"/>
      <c r="H72" s="199"/>
      <c r="I72" s="149"/>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c r="AV72" s="110"/>
      <c r="AW72" s="110"/>
      <c r="AX72" s="110"/>
      <c r="AY72" s="110"/>
      <c r="AZ72" s="110"/>
      <c r="BA72" s="110"/>
      <c r="BB72" s="110"/>
      <c r="BC72" s="110"/>
      <c r="BD72" s="110"/>
      <c r="BE72" s="110"/>
      <c r="BF72" s="110"/>
      <c r="BG72" s="110"/>
    </row>
    <row r="73" spans="1:61" ht="11.4" customHeight="1" x14ac:dyDescent="0.25">
      <c r="B73" s="22"/>
      <c r="E73" s="14"/>
      <c r="F73" s="31"/>
      <c r="G73" s="199"/>
      <c r="H73" s="199"/>
      <c r="I73" s="149"/>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row>
    <row r="74" spans="1:61" ht="11.4" customHeight="1" x14ac:dyDescent="0.25">
      <c r="B74" s="22"/>
      <c r="E74" s="14"/>
      <c r="F74" s="31"/>
      <c r="G74" s="199"/>
      <c r="H74" s="199"/>
      <c r="I74" s="149"/>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row>
    <row r="75" spans="1:61" s="22" customFormat="1" ht="11.4" customHeight="1" x14ac:dyDescent="0.25">
      <c r="F75" s="148" t="s">
        <v>97</v>
      </c>
      <c r="G75" s="25"/>
      <c r="H75" s="25"/>
      <c r="I75" s="25"/>
      <c r="J75" s="50">
        <f>SUM(J65:J74)</f>
        <v>0</v>
      </c>
      <c r="K75" s="50">
        <f t="shared" ref="K75:BG75" si="43">SUM(K65:K74)</f>
        <v>0</v>
      </c>
      <c r="L75" s="50">
        <f t="shared" si="43"/>
        <v>0</v>
      </c>
      <c r="M75" s="50">
        <f t="shared" si="43"/>
        <v>0</v>
      </c>
      <c r="N75" s="50">
        <f t="shared" si="43"/>
        <v>0</v>
      </c>
      <c r="O75" s="50">
        <f t="shared" si="43"/>
        <v>0</v>
      </c>
      <c r="P75" s="50">
        <f>SUM(P65:P74)</f>
        <v>0</v>
      </c>
      <c r="Q75" s="50">
        <f t="shared" si="43"/>
        <v>0</v>
      </c>
      <c r="R75" s="50">
        <f t="shared" si="43"/>
        <v>0</v>
      </c>
      <c r="S75" s="50">
        <f t="shared" si="43"/>
        <v>0</v>
      </c>
      <c r="T75" s="50">
        <f t="shared" si="43"/>
        <v>0</v>
      </c>
      <c r="U75" s="50">
        <f t="shared" si="43"/>
        <v>0</v>
      </c>
      <c r="V75" s="50">
        <f t="shared" si="43"/>
        <v>0</v>
      </c>
      <c r="W75" s="50">
        <f t="shared" si="43"/>
        <v>0</v>
      </c>
      <c r="X75" s="50">
        <f t="shared" si="43"/>
        <v>0</v>
      </c>
      <c r="Y75" s="50">
        <f t="shared" si="43"/>
        <v>0</v>
      </c>
      <c r="Z75" s="50">
        <f t="shared" si="43"/>
        <v>0</v>
      </c>
      <c r="AA75" s="50">
        <f t="shared" si="43"/>
        <v>0</v>
      </c>
      <c r="AB75" s="50">
        <f t="shared" si="43"/>
        <v>0</v>
      </c>
      <c r="AC75" s="50">
        <f t="shared" si="43"/>
        <v>0</v>
      </c>
      <c r="AD75" s="50">
        <f t="shared" si="43"/>
        <v>0</v>
      </c>
      <c r="AE75" s="50">
        <f t="shared" si="43"/>
        <v>0</v>
      </c>
      <c r="AF75" s="50">
        <f t="shared" si="43"/>
        <v>0</v>
      </c>
      <c r="AG75" s="50">
        <f t="shared" si="43"/>
        <v>0</v>
      </c>
      <c r="AH75" s="50">
        <f t="shared" si="43"/>
        <v>0</v>
      </c>
      <c r="AI75" s="50">
        <f t="shared" si="43"/>
        <v>0</v>
      </c>
      <c r="AJ75" s="50">
        <f t="shared" si="43"/>
        <v>0</v>
      </c>
      <c r="AK75" s="50">
        <f t="shared" si="43"/>
        <v>0</v>
      </c>
      <c r="AL75" s="50">
        <f t="shared" si="43"/>
        <v>0</v>
      </c>
      <c r="AM75" s="50">
        <f t="shared" si="43"/>
        <v>0</v>
      </c>
      <c r="AN75" s="50">
        <f t="shared" si="43"/>
        <v>0</v>
      </c>
      <c r="AO75" s="50">
        <f t="shared" si="43"/>
        <v>0</v>
      </c>
      <c r="AP75" s="50">
        <f t="shared" si="43"/>
        <v>0</v>
      </c>
      <c r="AQ75" s="50">
        <f t="shared" si="43"/>
        <v>0</v>
      </c>
      <c r="AR75" s="50">
        <f t="shared" si="43"/>
        <v>0</v>
      </c>
      <c r="AS75" s="50">
        <f t="shared" si="43"/>
        <v>0</v>
      </c>
      <c r="AT75" s="50">
        <f t="shared" si="43"/>
        <v>0</v>
      </c>
      <c r="AU75" s="50">
        <f t="shared" si="43"/>
        <v>0</v>
      </c>
      <c r="AV75" s="50">
        <f t="shared" si="43"/>
        <v>0</v>
      </c>
      <c r="AW75" s="50">
        <f t="shared" si="43"/>
        <v>0</v>
      </c>
      <c r="AX75" s="50">
        <f t="shared" si="43"/>
        <v>0</v>
      </c>
      <c r="AY75" s="50">
        <f t="shared" si="43"/>
        <v>0</v>
      </c>
      <c r="AZ75" s="50">
        <f t="shared" si="43"/>
        <v>0</v>
      </c>
      <c r="BA75" s="50">
        <f t="shared" si="43"/>
        <v>0</v>
      </c>
      <c r="BB75" s="50">
        <f t="shared" si="43"/>
        <v>0</v>
      </c>
      <c r="BC75" s="50">
        <f t="shared" si="43"/>
        <v>0</v>
      </c>
      <c r="BD75" s="50">
        <f t="shared" si="43"/>
        <v>0</v>
      </c>
      <c r="BE75" s="50">
        <f t="shared" si="43"/>
        <v>0</v>
      </c>
      <c r="BF75" s="50">
        <f t="shared" si="43"/>
        <v>0</v>
      </c>
      <c r="BG75" s="50">
        <f t="shared" si="43"/>
        <v>0</v>
      </c>
      <c r="BI75" s="128"/>
    </row>
    <row r="76" spans="1:61" s="22" customFormat="1" ht="11.4" customHeight="1" x14ac:dyDescent="0.25">
      <c r="F76" s="148"/>
      <c r="G76" s="25"/>
      <c r="H76" s="25"/>
      <c r="I76" s="25"/>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I76" s="128"/>
    </row>
    <row r="77" spans="1:61" s="130" customFormat="1" ht="11.4" customHeight="1" x14ac:dyDescent="0.25">
      <c r="A77" s="139"/>
      <c r="B77" s="25" t="s">
        <v>93</v>
      </c>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row>
    <row r="78" spans="1:61" s="161" customFormat="1" ht="34.5" customHeight="1" x14ac:dyDescent="0.25">
      <c r="A78" s="159"/>
      <c r="B78" s="130"/>
      <c r="C78" s="159"/>
      <c r="D78" s="159"/>
      <c r="E78" s="159"/>
      <c r="F78" s="162" t="s">
        <v>89</v>
      </c>
      <c r="G78" s="156" t="s">
        <v>94</v>
      </c>
      <c r="H78" s="156" t="s">
        <v>95</v>
      </c>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row>
    <row r="79" spans="1:61" s="22" customFormat="1" ht="11.4" customHeight="1" x14ac:dyDescent="0.25">
      <c r="A79" s="139"/>
      <c r="C79" s="139"/>
      <c r="D79" s="139"/>
      <c r="E79" s="139"/>
      <c r="F79" s="32" t="str">
        <f>F65</f>
        <v>Base Case</v>
      </c>
      <c r="G79" s="73">
        <v>45473</v>
      </c>
      <c r="H79" s="158">
        <v>1</v>
      </c>
      <c r="J79" s="135">
        <f t="shared" ref="J79:AO79" si="44">J65*$H79</f>
        <v>0</v>
      </c>
      <c r="K79" s="135">
        <f t="shared" si="44"/>
        <v>0</v>
      </c>
      <c r="L79" s="135">
        <f t="shared" si="44"/>
        <v>0</v>
      </c>
      <c r="M79" s="135">
        <f t="shared" si="44"/>
        <v>0</v>
      </c>
      <c r="N79" s="135">
        <f t="shared" si="44"/>
        <v>0</v>
      </c>
      <c r="O79" s="135">
        <f t="shared" si="44"/>
        <v>0</v>
      </c>
      <c r="P79" s="135">
        <f t="shared" si="44"/>
        <v>0</v>
      </c>
      <c r="Q79" s="135">
        <f t="shared" si="44"/>
        <v>0</v>
      </c>
      <c r="R79" s="135">
        <f t="shared" si="44"/>
        <v>0</v>
      </c>
      <c r="S79" s="135">
        <f t="shared" si="44"/>
        <v>0</v>
      </c>
      <c r="T79" s="135">
        <f t="shared" si="44"/>
        <v>0</v>
      </c>
      <c r="U79" s="135">
        <f t="shared" si="44"/>
        <v>0</v>
      </c>
      <c r="V79" s="135">
        <f t="shared" si="44"/>
        <v>0</v>
      </c>
      <c r="W79" s="135">
        <f t="shared" si="44"/>
        <v>0</v>
      </c>
      <c r="X79" s="135">
        <f t="shared" si="44"/>
        <v>0</v>
      </c>
      <c r="Y79" s="135">
        <f t="shared" si="44"/>
        <v>0</v>
      </c>
      <c r="Z79" s="135">
        <f t="shared" si="44"/>
        <v>0</v>
      </c>
      <c r="AA79" s="135">
        <f t="shared" si="44"/>
        <v>0</v>
      </c>
      <c r="AB79" s="135">
        <f t="shared" si="44"/>
        <v>0</v>
      </c>
      <c r="AC79" s="135">
        <f t="shared" si="44"/>
        <v>0</v>
      </c>
      <c r="AD79" s="135">
        <f t="shared" si="44"/>
        <v>0</v>
      </c>
      <c r="AE79" s="135">
        <f t="shared" si="44"/>
        <v>0</v>
      </c>
      <c r="AF79" s="135">
        <f t="shared" si="44"/>
        <v>0</v>
      </c>
      <c r="AG79" s="135">
        <f t="shared" si="44"/>
        <v>0</v>
      </c>
      <c r="AH79" s="135">
        <f t="shared" si="44"/>
        <v>0</v>
      </c>
      <c r="AI79" s="135">
        <f t="shared" si="44"/>
        <v>0</v>
      </c>
      <c r="AJ79" s="135">
        <f t="shared" si="44"/>
        <v>0</v>
      </c>
      <c r="AK79" s="135">
        <f t="shared" si="44"/>
        <v>0</v>
      </c>
      <c r="AL79" s="135">
        <f t="shared" si="44"/>
        <v>0</v>
      </c>
      <c r="AM79" s="135">
        <f t="shared" si="44"/>
        <v>0</v>
      </c>
      <c r="AN79" s="135">
        <f t="shared" si="44"/>
        <v>0</v>
      </c>
      <c r="AO79" s="135">
        <f t="shared" si="44"/>
        <v>0</v>
      </c>
      <c r="AP79" s="135">
        <f t="shared" ref="AP79:BG79" si="45">AP65*$H79</f>
        <v>0</v>
      </c>
      <c r="AQ79" s="135">
        <f t="shared" si="45"/>
        <v>0</v>
      </c>
      <c r="AR79" s="135">
        <f t="shared" si="45"/>
        <v>0</v>
      </c>
      <c r="AS79" s="135">
        <f t="shared" si="45"/>
        <v>0</v>
      </c>
      <c r="AT79" s="135">
        <f t="shared" si="45"/>
        <v>0</v>
      </c>
      <c r="AU79" s="135">
        <f t="shared" si="45"/>
        <v>0</v>
      </c>
      <c r="AV79" s="135">
        <f t="shared" si="45"/>
        <v>0</v>
      </c>
      <c r="AW79" s="135">
        <f t="shared" si="45"/>
        <v>0</v>
      </c>
      <c r="AX79" s="135">
        <f t="shared" si="45"/>
        <v>0</v>
      </c>
      <c r="AY79" s="135">
        <f t="shared" si="45"/>
        <v>0</v>
      </c>
      <c r="AZ79" s="135">
        <f t="shared" si="45"/>
        <v>0</v>
      </c>
      <c r="BA79" s="135">
        <f t="shared" si="45"/>
        <v>0</v>
      </c>
      <c r="BB79" s="135">
        <f t="shared" si="45"/>
        <v>0</v>
      </c>
      <c r="BC79" s="135">
        <f t="shared" si="45"/>
        <v>0</v>
      </c>
      <c r="BD79" s="135">
        <f t="shared" si="45"/>
        <v>0</v>
      </c>
      <c r="BE79" s="135">
        <f t="shared" si="45"/>
        <v>0</v>
      </c>
      <c r="BF79" s="135">
        <f t="shared" si="45"/>
        <v>0</v>
      </c>
      <c r="BG79" s="135">
        <f t="shared" si="45"/>
        <v>0</v>
      </c>
    </row>
    <row r="80" spans="1:61" s="22" customFormat="1" ht="11.4" customHeight="1" x14ac:dyDescent="0.25">
      <c r="A80" s="139"/>
      <c r="B80" s="139"/>
      <c r="C80" s="139"/>
      <c r="D80" s="139"/>
      <c r="E80" s="139"/>
      <c r="F80" s="32"/>
      <c r="G80" s="73"/>
      <c r="H80" s="158">
        <f>IF(ISERROR(VLOOKUP(I66&amp;G80,#REF!,6,FALSE)),0,VLOOKUP(I66&amp;G80,#REF!,6,FALSE))</f>
        <v>0</v>
      </c>
      <c r="J80" s="135">
        <f t="shared" ref="J80:AO80" si="46">J66*$H80</f>
        <v>0</v>
      </c>
      <c r="K80" s="135">
        <f t="shared" si="46"/>
        <v>0</v>
      </c>
      <c r="L80" s="135">
        <f t="shared" si="46"/>
        <v>0</v>
      </c>
      <c r="M80" s="135">
        <f t="shared" si="46"/>
        <v>0</v>
      </c>
      <c r="N80" s="135">
        <f t="shared" si="46"/>
        <v>0</v>
      </c>
      <c r="O80" s="135">
        <f t="shared" si="46"/>
        <v>0</v>
      </c>
      <c r="P80" s="135">
        <f t="shared" si="46"/>
        <v>0</v>
      </c>
      <c r="Q80" s="135">
        <f t="shared" si="46"/>
        <v>0</v>
      </c>
      <c r="R80" s="135">
        <f t="shared" si="46"/>
        <v>0</v>
      </c>
      <c r="S80" s="135">
        <f t="shared" si="46"/>
        <v>0</v>
      </c>
      <c r="T80" s="135">
        <f t="shared" si="46"/>
        <v>0</v>
      </c>
      <c r="U80" s="135">
        <f t="shared" si="46"/>
        <v>0</v>
      </c>
      <c r="V80" s="135">
        <f t="shared" si="46"/>
        <v>0</v>
      </c>
      <c r="W80" s="135">
        <f t="shared" si="46"/>
        <v>0</v>
      </c>
      <c r="X80" s="135">
        <f t="shared" si="46"/>
        <v>0</v>
      </c>
      <c r="Y80" s="135">
        <f t="shared" si="46"/>
        <v>0</v>
      </c>
      <c r="Z80" s="135">
        <f t="shared" si="46"/>
        <v>0</v>
      </c>
      <c r="AA80" s="135">
        <f t="shared" si="46"/>
        <v>0</v>
      </c>
      <c r="AB80" s="135">
        <f t="shared" si="46"/>
        <v>0</v>
      </c>
      <c r="AC80" s="135">
        <f t="shared" si="46"/>
        <v>0</v>
      </c>
      <c r="AD80" s="135">
        <f t="shared" si="46"/>
        <v>0</v>
      </c>
      <c r="AE80" s="135">
        <f t="shared" si="46"/>
        <v>0</v>
      </c>
      <c r="AF80" s="135">
        <f t="shared" si="46"/>
        <v>0</v>
      </c>
      <c r="AG80" s="135">
        <f t="shared" si="46"/>
        <v>0</v>
      </c>
      <c r="AH80" s="135">
        <f t="shared" si="46"/>
        <v>0</v>
      </c>
      <c r="AI80" s="135">
        <f t="shared" si="46"/>
        <v>0</v>
      </c>
      <c r="AJ80" s="135">
        <f t="shared" si="46"/>
        <v>0</v>
      </c>
      <c r="AK80" s="135">
        <f t="shared" si="46"/>
        <v>0</v>
      </c>
      <c r="AL80" s="135">
        <f t="shared" si="46"/>
        <v>0</v>
      </c>
      <c r="AM80" s="135">
        <f t="shared" si="46"/>
        <v>0</v>
      </c>
      <c r="AN80" s="135">
        <f t="shared" si="46"/>
        <v>0</v>
      </c>
      <c r="AO80" s="135">
        <f t="shared" si="46"/>
        <v>0</v>
      </c>
      <c r="AP80" s="135">
        <f t="shared" ref="AP80:BG80" si="47">AP66*$H80</f>
        <v>0</v>
      </c>
      <c r="AQ80" s="135">
        <f t="shared" si="47"/>
        <v>0</v>
      </c>
      <c r="AR80" s="135">
        <f t="shared" si="47"/>
        <v>0</v>
      </c>
      <c r="AS80" s="135">
        <f t="shared" si="47"/>
        <v>0</v>
      </c>
      <c r="AT80" s="135">
        <f t="shared" si="47"/>
        <v>0</v>
      </c>
      <c r="AU80" s="135">
        <f t="shared" si="47"/>
        <v>0</v>
      </c>
      <c r="AV80" s="135">
        <f t="shared" si="47"/>
        <v>0</v>
      </c>
      <c r="AW80" s="135">
        <f t="shared" si="47"/>
        <v>0</v>
      </c>
      <c r="AX80" s="135">
        <f t="shared" si="47"/>
        <v>0</v>
      </c>
      <c r="AY80" s="135">
        <f t="shared" si="47"/>
        <v>0</v>
      </c>
      <c r="AZ80" s="135">
        <f t="shared" si="47"/>
        <v>0</v>
      </c>
      <c r="BA80" s="135">
        <f t="shared" si="47"/>
        <v>0</v>
      </c>
      <c r="BB80" s="135">
        <f t="shared" si="47"/>
        <v>0</v>
      </c>
      <c r="BC80" s="135">
        <f t="shared" si="47"/>
        <v>0</v>
      </c>
      <c r="BD80" s="135">
        <f t="shared" si="47"/>
        <v>0</v>
      </c>
      <c r="BE80" s="135">
        <f t="shared" si="47"/>
        <v>0</v>
      </c>
      <c r="BF80" s="135">
        <f t="shared" si="47"/>
        <v>0</v>
      </c>
      <c r="BG80" s="135">
        <f t="shared" si="47"/>
        <v>0</v>
      </c>
    </row>
    <row r="81" spans="1:61" ht="11.4" customHeight="1" x14ac:dyDescent="0.25">
      <c r="A81" s="139"/>
      <c r="B81" s="139"/>
      <c r="C81" s="139"/>
      <c r="D81" s="139"/>
      <c r="E81" s="139"/>
      <c r="F81" s="32"/>
      <c r="G81" s="73"/>
      <c r="H81" s="158">
        <f>IF(ISERROR(VLOOKUP(I67&amp;G81,#REF!,6,FALSE)),0,VLOOKUP(I67&amp;G81,#REF!,6,FALSE))</f>
        <v>0</v>
      </c>
      <c r="J81" s="135">
        <f t="shared" ref="J81:AO81" si="48">J67*$H81</f>
        <v>0</v>
      </c>
      <c r="K81" s="135">
        <f t="shared" si="48"/>
        <v>0</v>
      </c>
      <c r="L81" s="135">
        <f t="shared" si="48"/>
        <v>0</v>
      </c>
      <c r="M81" s="135">
        <f t="shared" si="48"/>
        <v>0</v>
      </c>
      <c r="N81" s="135">
        <f t="shared" si="48"/>
        <v>0</v>
      </c>
      <c r="O81" s="135">
        <f t="shared" si="48"/>
        <v>0</v>
      </c>
      <c r="P81" s="135">
        <f t="shared" si="48"/>
        <v>0</v>
      </c>
      <c r="Q81" s="135">
        <f t="shared" si="48"/>
        <v>0</v>
      </c>
      <c r="R81" s="135">
        <f t="shared" si="48"/>
        <v>0</v>
      </c>
      <c r="S81" s="135">
        <f t="shared" si="48"/>
        <v>0</v>
      </c>
      <c r="T81" s="135">
        <f t="shared" si="48"/>
        <v>0</v>
      </c>
      <c r="U81" s="135">
        <f t="shared" si="48"/>
        <v>0</v>
      </c>
      <c r="V81" s="135">
        <f t="shared" si="48"/>
        <v>0</v>
      </c>
      <c r="W81" s="135">
        <f t="shared" si="48"/>
        <v>0</v>
      </c>
      <c r="X81" s="135">
        <f t="shared" si="48"/>
        <v>0</v>
      </c>
      <c r="Y81" s="135">
        <f t="shared" si="48"/>
        <v>0</v>
      </c>
      <c r="Z81" s="135">
        <f t="shared" si="48"/>
        <v>0</v>
      </c>
      <c r="AA81" s="135">
        <f t="shared" si="48"/>
        <v>0</v>
      </c>
      <c r="AB81" s="135">
        <f t="shared" si="48"/>
        <v>0</v>
      </c>
      <c r="AC81" s="135">
        <f t="shared" si="48"/>
        <v>0</v>
      </c>
      <c r="AD81" s="135">
        <f t="shared" si="48"/>
        <v>0</v>
      </c>
      <c r="AE81" s="135">
        <f t="shared" si="48"/>
        <v>0</v>
      </c>
      <c r="AF81" s="135">
        <f t="shared" si="48"/>
        <v>0</v>
      </c>
      <c r="AG81" s="135">
        <f t="shared" si="48"/>
        <v>0</v>
      </c>
      <c r="AH81" s="135">
        <f t="shared" si="48"/>
        <v>0</v>
      </c>
      <c r="AI81" s="135">
        <f t="shared" si="48"/>
        <v>0</v>
      </c>
      <c r="AJ81" s="135">
        <f t="shared" si="48"/>
        <v>0</v>
      </c>
      <c r="AK81" s="135">
        <f t="shared" si="48"/>
        <v>0</v>
      </c>
      <c r="AL81" s="135">
        <f t="shared" si="48"/>
        <v>0</v>
      </c>
      <c r="AM81" s="135">
        <f t="shared" si="48"/>
        <v>0</v>
      </c>
      <c r="AN81" s="135">
        <f t="shared" si="48"/>
        <v>0</v>
      </c>
      <c r="AO81" s="135">
        <f t="shared" si="48"/>
        <v>0</v>
      </c>
      <c r="AP81" s="135">
        <f t="shared" ref="AP81:BG81" si="49">AP67*$H81</f>
        <v>0</v>
      </c>
      <c r="AQ81" s="135">
        <f t="shared" si="49"/>
        <v>0</v>
      </c>
      <c r="AR81" s="135">
        <f t="shared" si="49"/>
        <v>0</v>
      </c>
      <c r="AS81" s="135">
        <f t="shared" si="49"/>
        <v>0</v>
      </c>
      <c r="AT81" s="135">
        <f t="shared" si="49"/>
        <v>0</v>
      </c>
      <c r="AU81" s="135">
        <f t="shared" si="49"/>
        <v>0</v>
      </c>
      <c r="AV81" s="135">
        <f t="shared" si="49"/>
        <v>0</v>
      </c>
      <c r="AW81" s="135">
        <f t="shared" si="49"/>
        <v>0</v>
      </c>
      <c r="AX81" s="135">
        <f t="shared" si="49"/>
        <v>0</v>
      </c>
      <c r="AY81" s="135">
        <f t="shared" si="49"/>
        <v>0</v>
      </c>
      <c r="AZ81" s="135">
        <f t="shared" si="49"/>
        <v>0</v>
      </c>
      <c r="BA81" s="135">
        <f t="shared" si="49"/>
        <v>0</v>
      </c>
      <c r="BB81" s="135">
        <f t="shared" si="49"/>
        <v>0</v>
      </c>
      <c r="BC81" s="135">
        <f t="shared" si="49"/>
        <v>0</v>
      </c>
      <c r="BD81" s="135">
        <f t="shared" si="49"/>
        <v>0</v>
      </c>
      <c r="BE81" s="135">
        <f t="shared" si="49"/>
        <v>0</v>
      </c>
      <c r="BF81" s="135">
        <f t="shared" si="49"/>
        <v>0</v>
      </c>
      <c r="BG81" s="135">
        <f t="shared" si="49"/>
        <v>0</v>
      </c>
    </row>
    <row r="82" spans="1:61" ht="11.4" customHeight="1" x14ac:dyDescent="0.25">
      <c r="A82" s="139"/>
      <c r="B82" s="139"/>
      <c r="C82" s="139"/>
      <c r="D82" s="139"/>
      <c r="E82" s="139"/>
      <c r="F82" s="32"/>
      <c r="G82" s="73"/>
      <c r="H82" s="158">
        <f>IF(ISERROR(VLOOKUP(I68&amp;G82,#REF!,6,FALSE)),0,VLOOKUP(I68&amp;G82,#REF!,6,FALSE))</f>
        <v>0</v>
      </c>
      <c r="J82" s="135">
        <f t="shared" ref="J82:AO82" si="50">J68*$H82</f>
        <v>0</v>
      </c>
      <c r="K82" s="135">
        <f t="shared" si="50"/>
        <v>0</v>
      </c>
      <c r="L82" s="135">
        <f t="shared" si="50"/>
        <v>0</v>
      </c>
      <c r="M82" s="135">
        <f t="shared" si="50"/>
        <v>0</v>
      </c>
      <c r="N82" s="135">
        <f t="shared" si="50"/>
        <v>0</v>
      </c>
      <c r="O82" s="135">
        <f t="shared" si="50"/>
        <v>0</v>
      </c>
      <c r="P82" s="135">
        <f t="shared" si="50"/>
        <v>0</v>
      </c>
      <c r="Q82" s="135">
        <f t="shared" si="50"/>
        <v>0</v>
      </c>
      <c r="R82" s="135">
        <f t="shared" si="50"/>
        <v>0</v>
      </c>
      <c r="S82" s="135">
        <f t="shared" si="50"/>
        <v>0</v>
      </c>
      <c r="T82" s="135">
        <f t="shared" si="50"/>
        <v>0</v>
      </c>
      <c r="U82" s="135">
        <f t="shared" si="50"/>
        <v>0</v>
      </c>
      <c r="V82" s="135">
        <f t="shared" si="50"/>
        <v>0</v>
      </c>
      <c r="W82" s="135">
        <f t="shared" si="50"/>
        <v>0</v>
      </c>
      <c r="X82" s="135">
        <f t="shared" si="50"/>
        <v>0</v>
      </c>
      <c r="Y82" s="135">
        <f t="shared" si="50"/>
        <v>0</v>
      </c>
      <c r="Z82" s="135">
        <f t="shared" si="50"/>
        <v>0</v>
      </c>
      <c r="AA82" s="135">
        <f t="shared" si="50"/>
        <v>0</v>
      </c>
      <c r="AB82" s="135">
        <f t="shared" si="50"/>
        <v>0</v>
      </c>
      <c r="AC82" s="135">
        <f t="shared" si="50"/>
        <v>0</v>
      </c>
      <c r="AD82" s="135">
        <f t="shared" si="50"/>
        <v>0</v>
      </c>
      <c r="AE82" s="135">
        <f t="shared" si="50"/>
        <v>0</v>
      </c>
      <c r="AF82" s="135">
        <f t="shared" si="50"/>
        <v>0</v>
      </c>
      <c r="AG82" s="135">
        <f t="shared" si="50"/>
        <v>0</v>
      </c>
      <c r="AH82" s="135">
        <f t="shared" si="50"/>
        <v>0</v>
      </c>
      <c r="AI82" s="135">
        <f t="shared" si="50"/>
        <v>0</v>
      </c>
      <c r="AJ82" s="135">
        <f t="shared" si="50"/>
        <v>0</v>
      </c>
      <c r="AK82" s="135">
        <f t="shared" si="50"/>
        <v>0</v>
      </c>
      <c r="AL82" s="135">
        <f t="shared" si="50"/>
        <v>0</v>
      </c>
      <c r="AM82" s="135">
        <f t="shared" si="50"/>
        <v>0</v>
      </c>
      <c r="AN82" s="135">
        <f t="shared" si="50"/>
        <v>0</v>
      </c>
      <c r="AO82" s="135">
        <f t="shared" si="50"/>
        <v>0</v>
      </c>
      <c r="AP82" s="135">
        <f t="shared" ref="AP82:BG82" si="51">AP68*$H82</f>
        <v>0</v>
      </c>
      <c r="AQ82" s="135">
        <f t="shared" si="51"/>
        <v>0</v>
      </c>
      <c r="AR82" s="135">
        <f t="shared" si="51"/>
        <v>0</v>
      </c>
      <c r="AS82" s="135">
        <f t="shared" si="51"/>
        <v>0</v>
      </c>
      <c r="AT82" s="135">
        <f t="shared" si="51"/>
        <v>0</v>
      </c>
      <c r="AU82" s="135">
        <f t="shared" si="51"/>
        <v>0</v>
      </c>
      <c r="AV82" s="135">
        <f t="shared" si="51"/>
        <v>0</v>
      </c>
      <c r="AW82" s="135">
        <f t="shared" si="51"/>
        <v>0</v>
      </c>
      <c r="AX82" s="135">
        <f t="shared" si="51"/>
        <v>0</v>
      </c>
      <c r="AY82" s="135">
        <f t="shared" si="51"/>
        <v>0</v>
      </c>
      <c r="AZ82" s="135">
        <f t="shared" si="51"/>
        <v>0</v>
      </c>
      <c r="BA82" s="135">
        <f t="shared" si="51"/>
        <v>0</v>
      </c>
      <c r="BB82" s="135">
        <f t="shared" si="51"/>
        <v>0</v>
      </c>
      <c r="BC82" s="135">
        <f t="shared" si="51"/>
        <v>0</v>
      </c>
      <c r="BD82" s="135">
        <f t="shared" si="51"/>
        <v>0</v>
      </c>
      <c r="BE82" s="135">
        <f t="shared" si="51"/>
        <v>0</v>
      </c>
      <c r="BF82" s="135">
        <f t="shared" si="51"/>
        <v>0</v>
      </c>
      <c r="BG82" s="135">
        <f t="shared" si="51"/>
        <v>0</v>
      </c>
    </row>
    <row r="83" spans="1:61" ht="11.4" customHeight="1" x14ac:dyDescent="0.25">
      <c r="A83" s="139"/>
      <c r="B83" s="139"/>
      <c r="C83" s="139"/>
      <c r="D83" s="139"/>
      <c r="E83" s="139"/>
      <c r="F83" s="32"/>
      <c r="G83" s="73"/>
      <c r="H83" s="158">
        <f>IF(ISERROR(VLOOKUP(I69&amp;G83,#REF!,6,FALSE)),0,VLOOKUP(I69&amp;G83,#REF!,6,FALSE))</f>
        <v>0</v>
      </c>
      <c r="J83" s="135">
        <f t="shared" ref="J83:AO83" si="52">J69*$H83</f>
        <v>0</v>
      </c>
      <c r="K83" s="135">
        <f t="shared" si="52"/>
        <v>0</v>
      </c>
      <c r="L83" s="135">
        <f t="shared" si="52"/>
        <v>0</v>
      </c>
      <c r="M83" s="135">
        <f t="shared" si="52"/>
        <v>0</v>
      </c>
      <c r="N83" s="135">
        <f t="shared" si="52"/>
        <v>0</v>
      </c>
      <c r="O83" s="135">
        <f t="shared" si="52"/>
        <v>0</v>
      </c>
      <c r="P83" s="135">
        <f t="shared" si="52"/>
        <v>0</v>
      </c>
      <c r="Q83" s="135">
        <f t="shared" si="52"/>
        <v>0</v>
      </c>
      <c r="R83" s="135">
        <f t="shared" si="52"/>
        <v>0</v>
      </c>
      <c r="S83" s="135">
        <f t="shared" si="52"/>
        <v>0</v>
      </c>
      <c r="T83" s="135">
        <f t="shared" si="52"/>
        <v>0</v>
      </c>
      <c r="U83" s="135">
        <f t="shared" si="52"/>
        <v>0</v>
      </c>
      <c r="V83" s="135">
        <f t="shared" si="52"/>
        <v>0</v>
      </c>
      <c r="W83" s="135">
        <f t="shared" si="52"/>
        <v>0</v>
      </c>
      <c r="X83" s="135">
        <f t="shared" si="52"/>
        <v>0</v>
      </c>
      <c r="Y83" s="135">
        <f t="shared" si="52"/>
        <v>0</v>
      </c>
      <c r="Z83" s="135">
        <f t="shared" si="52"/>
        <v>0</v>
      </c>
      <c r="AA83" s="135">
        <f t="shared" si="52"/>
        <v>0</v>
      </c>
      <c r="AB83" s="135">
        <f t="shared" si="52"/>
        <v>0</v>
      </c>
      <c r="AC83" s="135">
        <f t="shared" si="52"/>
        <v>0</v>
      </c>
      <c r="AD83" s="135">
        <f t="shared" si="52"/>
        <v>0</v>
      </c>
      <c r="AE83" s="135">
        <f t="shared" si="52"/>
        <v>0</v>
      </c>
      <c r="AF83" s="135">
        <f t="shared" si="52"/>
        <v>0</v>
      </c>
      <c r="AG83" s="135">
        <f t="shared" si="52"/>
        <v>0</v>
      </c>
      <c r="AH83" s="135">
        <f t="shared" si="52"/>
        <v>0</v>
      </c>
      <c r="AI83" s="135">
        <f t="shared" si="52"/>
        <v>0</v>
      </c>
      <c r="AJ83" s="135">
        <f t="shared" si="52"/>
        <v>0</v>
      </c>
      <c r="AK83" s="135">
        <f t="shared" si="52"/>
        <v>0</v>
      </c>
      <c r="AL83" s="135">
        <f t="shared" si="52"/>
        <v>0</v>
      </c>
      <c r="AM83" s="135">
        <f t="shared" si="52"/>
        <v>0</v>
      </c>
      <c r="AN83" s="135">
        <f t="shared" si="52"/>
        <v>0</v>
      </c>
      <c r="AO83" s="135">
        <f t="shared" si="52"/>
        <v>0</v>
      </c>
      <c r="AP83" s="135">
        <f t="shared" ref="AP83:BG83" si="53">AP69*$H83</f>
        <v>0</v>
      </c>
      <c r="AQ83" s="135">
        <f t="shared" si="53"/>
        <v>0</v>
      </c>
      <c r="AR83" s="135">
        <f t="shared" si="53"/>
        <v>0</v>
      </c>
      <c r="AS83" s="135">
        <f t="shared" si="53"/>
        <v>0</v>
      </c>
      <c r="AT83" s="135">
        <f t="shared" si="53"/>
        <v>0</v>
      </c>
      <c r="AU83" s="135">
        <f t="shared" si="53"/>
        <v>0</v>
      </c>
      <c r="AV83" s="135">
        <f t="shared" si="53"/>
        <v>0</v>
      </c>
      <c r="AW83" s="135">
        <f t="shared" si="53"/>
        <v>0</v>
      </c>
      <c r="AX83" s="135">
        <f t="shared" si="53"/>
        <v>0</v>
      </c>
      <c r="AY83" s="135">
        <f t="shared" si="53"/>
        <v>0</v>
      </c>
      <c r="AZ83" s="135">
        <f t="shared" si="53"/>
        <v>0</v>
      </c>
      <c r="BA83" s="135">
        <f t="shared" si="53"/>
        <v>0</v>
      </c>
      <c r="BB83" s="135">
        <f t="shared" si="53"/>
        <v>0</v>
      </c>
      <c r="BC83" s="135">
        <f t="shared" si="53"/>
        <v>0</v>
      </c>
      <c r="BD83" s="135">
        <f t="shared" si="53"/>
        <v>0</v>
      </c>
      <c r="BE83" s="135">
        <f t="shared" si="53"/>
        <v>0</v>
      </c>
      <c r="BF83" s="135">
        <f t="shared" si="53"/>
        <v>0</v>
      </c>
      <c r="BG83" s="135">
        <f t="shared" si="53"/>
        <v>0</v>
      </c>
    </row>
    <row r="84" spans="1:61" ht="11.4" customHeight="1" x14ac:dyDescent="0.25">
      <c r="A84" s="139"/>
      <c r="B84" s="139"/>
      <c r="C84" s="139"/>
      <c r="D84" s="139"/>
      <c r="E84" s="139"/>
      <c r="F84" s="32"/>
      <c r="G84" s="73"/>
      <c r="H84" s="158">
        <f>IF(ISERROR(VLOOKUP(I70&amp;G84,#REF!,6,FALSE)),0,VLOOKUP(I70&amp;G84,#REF!,6,FALSE))</f>
        <v>0</v>
      </c>
      <c r="J84" s="135">
        <f t="shared" ref="J84:AO84" si="54">J70*$H84</f>
        <v>0</v>
      </c>
      <c r="K84" s="135">
        <f t="shared" si="54"/>
        <v>0</v>
      </c>
      <c r="L84" s="135">
        <f t="shared" si="54"/>
        <v>0</v>
      </c>
      <c r="M84" s="135">
        <f t="shared" si="54"/>
        <v>0</v>
      </c>
      <c r="N84" s="135">
        <f t="shared" si="54"/>
        <v>0</v>
      </c>
      <c r="O84" s="135">
        <f t="shared" si="54"/>
        <v>0</v>
      </c>
      <c r="P84" s="135">
        <f t="shared" si="54"/>
        <v>0</v>
      </c>
      <c r="Q84" s="135">
        <f t="shared" si="54"/>
        <v>0</v>
      </c>
      <c r="R84" s="135">
        <f t="shared" si="54"/>
        <v>0</v>
      </c>
      <c r="S84" s="135">
        <f t="shared" si="54"/>
        <v>0</v>
      </c>
      <c r="T84" s="135">
        <f t="shared" si="54"/>
        <v>0</v>
      </c>
      <c r="U84" s="135">
        <f t="shared" si="54"/>
        <v>0</v>
      </c>
      <c r="V84" s="135">
        <f t="shared" si="54"/>
        <v>0</v>
      </c>
      <c r="W84" s="135">
        <f t="shared" si="54"/>
        <v>0</v>
      </c>
      <c r="X84" s="135">
        <f t="shared" si="54"/>
        <v>0</v>
      </c>
      <c r="Y84" s="135">
        <f t="shared" si="54"/>
        <v>0</v>
      </c>
      <c r="Z84" s="135">
        <f t="shared" si="54"/>
        <v>0</v>
      </c>
      <c r="AA84" s="135">
        <f t="shared" si="54"/>
        <v>0</v>
      </c>
      <c r="AB84" s="135">
        <f t="shared" si="54"/>
        <v>0</v>
      </c>
      <c r="AC84" s="135">
        <f t="shared" si="54"/>
        <v>0</v>
      </c>
      <c r="AD84" s="135">
        <f t="shared" si="54"/>
        <v>0</v>
      </c>
      <c r="AE84" s="135">
        <f t="shared" si="54"/>
        <v>0</v>
      </c>
      <c r="AF84" s="135">
        <f t="shared" si="54"/>
        <v>0</v>
      </c>
      <c r="AG84" s="135">
        <f t="shared" si="54"/>
        <v>0</v>
      </c>
      <c r="AH84" s="135">
        <f t="shared" si="54"/>
        <v>0</v>
      </c>
      <c r="AI84" s="135">
        <f t="shared" si="54"/>
        <v>0</v>
      </c>
      <c r="AJ84" s="135">
        <f t="shared" si="54"/>
        <v>0</v>
      </c>
      <c r="AK84" s="135">
        <f t="shared" si="54"/>
        <v>0</v>
      </c>
      <c r="AL84" s="135">
        <f t="shared" si="54"/>
        <v>0</v>
      </c>
      <c r="AM84" s="135">
        <f t="shared" si="54"/>
        <v>0</v>
      </c>
      <c r="AN84" s="135">
        <f t="shared" si="54"/>
        <v>0</v>
      </c>
      <c r="AO84" s="135">
        <f t="shared" si="54"/>
        <v>0</v>
      </c>
      <c r="AP84" s="135">
        <f t="shared" ref="AP84:BG84" si="55">AP70*$H84</f>
        <v>0</v>
      </c>
      <c r="AQ84" s="135">
        <f t="shared" si="55"/>
        <v>0</v>
      </c>
      <c r="AR84" s="135">
        <f t="shared" si="55"/>
        <v>0</v>
      </c>
      <c r="AS84" s="135">
        <f t="shared" si="55"/>
        <v>0</v>
      </c>
      <c r="AT84" s="135">
        <f t="shared" si="55"/>
        <v>0</v>
      </c>
      <c r="AU84" s="135">
        <f t="shared" si="55"/>
        <v>0</v>
      </c>
      <c r="AV84" s="135">
        <f t="shared" si="55"/>
        <v>0</v>
      </c>
      <c r="AW84" s="135">
        <f t="shared" si="55"/>
        <v>0</v>
      </c>
      <c r="AX84" s="135">
        <f t="shared" si="55"/>
        <v>0</v>
      </c>
      <c r="AY84" s="135">
        <f t="shared" si="55"/>
        <v>0</v>
      </c>
      <c r="AZ84" s="135">
        <f t="shared" si="55"/>
        <v>0</v>
      </c>
      <c r="BA84" s="135">
        <f t="shared" si="55"/>
        <v>0</v>
      </c>
      <c r="BB84" s="135">
        <f t="shared" si="55"/>
        <v>0</v>
      </c>
      <c r="BC84" s="135">
        <f t="shared" si="55"/>
        <v>0</v>
      </c>
      <c r="BD84" s="135">
        <f t="shared" si="55"/>
        <v>0</v>
      </c>
      <c r="BE84" s="135">
        <f t="shared" si="55"/>
        <v>0</v>
      </c>
      <c r="BF84" s="135">
        <f t="shared" si="55"/>
        <v>0</v>
      </c>
      <c r="BG84" s="135">
        <f t="shared" si="55"/>
        <v>0</v>
      </c>
    </row>
    <row r="85" spans="1:61" ht="11.4" customHeight="1" x14ac:dyDescent="0.25">
      <c r="A85" s="139"/>
      <c r="B85" s="139"/>
      <c r="C85" s="139"/>
      <c r="D85" s="139"/>
      <c r="E85" s="139"/>
      <c r="F85" s="32"/>
      <c r="G85" s="73"/>
      <c r="H85" s="158">
        <f>IF(ISERROR(VLOOKUP(I71&amp;G85,#REF!,6,FALSE)),0,VLOOKUP(I71&amp;G85,#REF!,6,FALSE))</f>
        <v>0</v>
      </c>
      <c r="J85" s="135">
        <f t="shared" ref="J85:AO85" si="56">J71*$H85</f>
        <v>0</v>
      </c>
      <c r="K85" s="135">
        <f t="shared" si="56"/>
        <v>0</v>
      </c>
      <c r="L85" s="135">
        <f t="shared" si="56"/>
        <v>0</v>
      </c>
      <c r="M85" s="135">
        <f t="shared" si="56"/>
        <v>0</v>
      </c>
      <c r="N85" s="135">
        <f t="shared" si="56"/>
        <v>0</v>
      </c>
      <c r="O85" s="135">
        <f t="shared" si="56"/>
        <v>0</v>
      </c>
      <c r="P85" s="135">
        <f t="shared" si="56"/>
        <v>0</v>
      </c>
      <c r="Q85" s="135">
        <f t="shared" si="56"/>
        <v>0</v>
      </c>
      <c r="R85" s="135">
        <f t="shared" si="56"/>
        <v>0</v>
      </c>
      <c r="S85" s="135">
        <f t="shared" si="56"/>
        <v>0</v>
      </c>
      <c r="T85" s="135">
        <f t="shared" si="56"/>
        <v>0</v>
      </c>
      <c r="U85" s="135">
        <f t="shared" si="56"/>
        <v>0</v>
      </c>
      <c r="V85" s="135">
        <f t="shared" si="56"/>
        <v>0</v>
      </c>
      <c r="W85" s="135">
        <f t="shared" si="56"/>
        <v>0</v>
      </c>
      <c r="X85" s="135">
        <f t="shared" si="56"/>
        <v>0</v>
      </c>
      <c r="Y85" s="135">
        <f t="shared" si="56"/>
        <v>0</v>
      </c>
      <c r="Z85" s="135">
        <f t="shared" si="56"/>
        <v>0</v>
      </c>
      <c r="AA85" s="135">
        <f t="shared" si="56"/>
        <v>0</v>
      </c>
      <c r="AB85" s="135">
        <f t="shared" si="56"/>
        <v>0</v>
      </c>
      <c r="AC85" s="135">
        <f t="shared" si="56"/>
        <v>0</v>
      </c>
      <c r="AD85" s="135">
        <f t="shared" si="56"/>
        <v>0</v>
      </c>
      <c r="AE85" s="135">
        <f t="shared" si="56"/>
        <v>0</v>
      </c>
      <c r="AF85" s="135">
        <f t="shared" si="56"/>
        <v>0</v>
      </c>
      <c r="AG85" s="135">
        <f t="shared" si="56"/>
        <v>0</v>
      </c>
      <c r="AH85" s="135">
        <f t="shared" si="56"/>
        <v>0</v>
      </c>
      <c r="AI85" s="135">
        <f t="shared" si="56"/>
        <v>0</v>
      </c>
      <c r="AJ85" s="135">
        <f t="shared" si="56"/>
        <v>0</v>
      </c>
      <c r="AK85" s="135">
        <f t="shared" si="56"/>
        <v>0</v>
      </c>
      <c r="AL85" s="135">
        <f t="shared" si="56"/>
        <v>0</v>
      </c>
      <c r="AM85" s="135">
        <f t="shared" si="56"/>
        <v>0</v>
      </c>
      <c r="AN85" s="135">
        <f t="shared" si="56"/>
        <v>0</v>
      </c>
      <c r="AO85" s="135">
        <f t="shared" si="56"/>
        <v>0</v>
      </c>
      <c r="AP85" s="135">
        <f t="shared" ref="AP85:BG85" si="57">AP71*$H85</f>
        <v>0</v>
      </c>
      <c r="AQ85" s="135">
        <f t="shared" si="57"/>
        <v>0</v>
      </c>
      <c r="AR85" s="135">
        <f t="shared" si="57"/>
        <v>0</v>
      </c>
      <c r="AS85" s="135">
        <f t="shared" si="57"/>
        <v>0</v>
      </c>
      <c r="AT85" s="135">
        <f t="shared" si="57"/>
        <v>0</v>
      </c>
      <c r="AU85" s="135">
        <f t="shared" si="57"/>
        <v>0</v>
      </c>
      <c r="AV85" s="135">
        <f t="shared" si="57"/>
        <v>0</v>
      </c>
      <c r="AW85" s="135">
        <f t="shared" si="57"/>
        <v>0</v>
      </c>
      <c r="AX85" s="135">
        <f t="shared" si="57"/>
        <v>0</v>
      </c>
      <c r="AY85" s="135">
        <f t="shared" si="57"/>
        <v>0</v>
      </c>
      <c r="AZ85" s="135">
        <f t="shared" si="57"/>
        <v>0</v>
      </c>
      <c r="BA85" s="135">
        <f t="shared" si="57"/>
        <v>0</v>
      </c>
      <c r="BB85" s="135">
        <f t="shared" si="57"/>
        <v>0</v>
      </c>
      <c r="BC85" s="135">
        <f t="shared" si="57"/>
        <v>0</v>
      </c>
      <c r="BD85" s="135">
        <f t="shared" si="57"/>
        <v>0</v>
      </c>
      <c r="BE85" s="135">
        <f t="shared" si="57"/>
        <v>0</v>
      </c>
      <c r="BF85" s="135">
        <f t="shared" si="57"/>
        <v>0</v>
      </c>
      <c r="BG85" s="135">
        <f t="shared" si="57"/>
        <v>0</v>
      </c>
    </row>
    <row r="86" spans="1:61" ht="11.4" customHeight="1" x14ac:dyDescent="0.25">
      <c r="A86" s="139"/>
      <c r="B86" s="139"/>
      <c r="C86" s="139"/>
      <c r="D86" s="139"/>
      <c r="E86" s="139"/>
      <c r="F86" s="32"/>
      <c r="G86" s="73"/>
      <c r="H86" s="158">
        <f>IF(ISERROR(VLOOKUP(I72&amp;G86,#REF!,6,FALSE)),0,VLOOKUP(I72&amp;G86,#REF!,6,FALSE))</f>
        <v>0</v>
      </c>
      <c r="J86" s="135">
        <f t="shared" ref="J86:AO86" si="58">J72*$H86</f>
        <v>0</v>
      </c>
      <c r="K86" s="135">
        <f t="shared" si="58"/>
        <v>0</v>
      </c>
      <c r="L86" s="135">
        <f t="shared" si="58"/>
        <v>0</v>
      </c>
      <c r="M86" s="135">
        <f t="shared" si="58"/>
        <v>0</v>
      </c>
      <c r="N86" s="135">
        <f t="shared" si="58"/>
        <v>0</v>
      </c>
      <c r="O86" s="135">
        <f t="shared" si="58"/>
        <v>0</v>
      </c>
      <c r="P86" s="135">
        <f t="shared" si="58"/>
        <v>0</v>
      </c>
      <c r="Q86" s="135">
        <f t="shared" si="58"/>
        <v>0</v>
      </c>
      <c r="R86" s="135">
        <f t="shared" si="58"/>
        <v>0</v>
      </c>
      <c r="S86" s="135">
        <f t="shared" si="58"/>
        <v>0</v>
      </c>
      <c r="T86" s="135">
        <f t="shared" si="58"/>
        <v>0</v>
      </c>
      <c r="U86" s="135">
        <f t="shared" si="58"/>
        <v>0</v>
      </c>
      <c r="V86" s="135">
        <f t="shared" si="58"/>
        <v>0</v>
      </c>
      <c r="W86" s="135">
        <f t="shared" si="58"/>
        <v>0</v>
      </c>
      <c r="X86" s="135">
        <f t="shared" si="58"/>
        <v>0</v>
      </c>
      <c r="Y86" s="135">
        <f t="shared" si="58"/>
        <v>0</v>
      </c>
      <c r="Z86" s="135">
        <f t="shared" si="58"/>
        <v>0</v>
      </c>
      <c r="AA86" s="135">
        <f t="shared" si="58"/>
        <v>0</v>
      </c>
      <c r="AB86" s="135">
        <f t="shared" si="58"/>
        <v>0</v>
      </c>
      <c r="AC86" s="135">
        <f t="shared" si="58"/>
        <v>0</v>
      </c>
      <c r="AD86" s="135">
        <f t="shared" si="58"/>
        <v>0</v>
      </c>
      <c r="AE86" s="135">
        <f t="shared" si="58"/>
        <v>0</v>
      </c>
      <c r="AF86" s="135">
        <f t="shared" si="58"/>
        <v>0</v>
      </c>
      <c r="AG86" s="135">
        <f t="shared" si="58"/>
        <v>0</v>
      </c>
      <c r="AH86" s="135">
        <f t="shared" si="58"/>
        <v>0</v>
      </c>
      <c r="AI86" s="135">
        <f t="shared" si="58"/>
        <v>0</v>
      </c>
      <c r="AJ86" s="135">
        <f t="shared" si="58"/>
        <v>0</v>
      </c>
      <c r="AK86" s="135">
        <f t="shared" si="58"/>
        <v>0</v>
      </c>
      <c r="AL86" s="135">
        <f t="shared" si="58"/>
        <v>0</v>
      </c>
      <c r="AM86" s="135">
        <f t="shared" si="58"/>
        <v>0</v>
      </c>
      <c r="AN86" s="135">
        <f t="shared" si="58"/>
        <v>0</v>
      </c>
      <c r="AO86" s="135">
        <f t="shared" si="58"/>
        <v>0</v>
      </c>
      <c r="AP86" s="135">
        <f t="shared" ref="AP86:BG86" si="59">AP72*$H86</f>
        <v>0</v>
      </c>
      <c r="AQ86" s="135">
        <f t="shared" si="59"/>
        <v>0</v>
      </c>
      <c r="AR86" s="135">
        <f t="shared" si="59"/>
        <v>0</v>
      </c>
      <c r="AS86" s="135">
        <f t="shared" si="59"/>
        <v>0</v>
      </c>
      <c r="AT86" s="135">
        <f t="shared" si="59"/>
        <v>0</v>
      </c>
      <c r="AU86" s="135">
        <f t="shared" si="59"/>
        <v>0</v>
      </c>
      <c r="AV86" s="135">
        <f t="shared" si="59"/>
        <v>0</v>
      </c>
      <c r="AW86" s="135">
        <f t="shared" si="59"/>
        <v>0</v>
      </c>
      <c r="AX86" s="135">
        <f t="shared" si="59"/>
        <v>0</v>
      </c>
      <c r="AY86" s="135">
        <f t="shared" si="59"/>
        <v>0</v>
      </c>
      <c r="AZ86" s="135">
        <f t="shared" si="59"/>
        <v>0</v>
      </c>
      <c r="BA86" s="135">
        <f t="shared" si="59"/>
        <v>0</v>
      </c>
      <c r="BB86" s="135">
        <f t="shared" si="59"/>
        <v>0</v>
      </c>
      <c r="BC86" s="135">
        <f t="shared" si="59"/>
        <v>0</v>
      </c>
      <c r="BD86" s="135">
        <f t="shared" si="59"/>
        <v>0</v>
      </c>
      <c r="BE86" s="135">
        <f t="shared" si="59"/>
        <v>0</v>
      </c>
      <c r="BF86" s="135">
        <f t="shared" si="59"/>
        <v>0</v>
      </c>
      <c r="BG86" s="135">
        <f t="shared" si="59"/>
        <v>0</v>
      </c>
    </row>
    <row r="87" spans="1:61" ht="11.4" customHeight="1" x14ac:dyDescent="0.25">
      <c r="A87" s="139"/>
      <c r="B87" s="139"/>
      <c r="C87" s="139"/>
      <c r="D87" s="139"/>
      <c r="E87" s="139"/>
      <c r="F87" s="32"/>
      <c r="G87" s="73"/>
      <c r="H87" s="158">
        <f>IF(ISERROR(VLOOKUP(I73&amp;G87,#REF!,6,FALSE)),0,VLOOKUP(I73&amp;G87,#REF!,6,FALSE))</f>
        <v>0</v>
      </c>
      <c r="J87" s="135">
        <f t="shared" ref="J87:AO87" si="60">J73*$H87</f>
        <v>0</v>
      </c>
      <c r="K87" s="135">
        <f t="shared" si="60"/>
        <v>0</v>
      </c>
      <c r="L87" s="135">
        <f t="shared" si="60"/>
        <v>0</v>
      </c>
      <c r="M87" s="135">
        <f t="shared" si="60"/>
        <v>0</v>
      </c>
      <c r="N87" s="135">
        <f t="shared" si="60"/>
        <v>0</v>
      </c>
      <c r="O87" s="135">
        <f t="shared" si="60"/>
        <v>0</v>
      </c>
      <c r="P87" s="135">
        <f t="shared" si="60"/>
        <v>0</v>
      </c>
      <c r="Q87" s="135">
        <f t="shared" si="60"/>
        <v>0</v>
      </c>
      <c r="R87" s="135">
        <f t="shared" si="60"/>
        <v>0</v>
      </c>
      <c r="S87" s="135">
        <f t="shared" si="60"/>
        <v>0</v>
      </c>
      <c r="T87" s="135">
        <f t="shared" si="60"/>
        <v>0</v>
      </c>
      <c r="U87" s="135">
        <f t="shared" si="60"/>
        <v>0</v>
      </c>
      <c r="V87" s="135">
        <f t="shared" si="60"/>
        <v>0</v>
      </c>
      <c r="W87" s="135">
        <f t="shared" si="60"/>
        <v>0</v>
      </c>
      <c r="X87" s="135">
        <f t="shared" si="60"/>
        <v>0</v>
      </c>
      <c r="Y87" s="135">
        <f t="shared" si="60"/>
        <v>0</v>
      </c>
      <c r="Z87" s="135">
        <f t="shared" si="60"/>
        <v>0</v>
      </c>
      <c r="AA87" s="135">
        <f t="shared" si="60"/>
        <v>0</v>
      </c>
      <c r="AB87" s="135">
        <f t="shared" si="60"/>
        <v>0</v>
      </c>
      <c r="AC87" s="135">
        <f t="shared" si="60"/>
        <v>0</v>
      </c>
      <c r="AD87" s="135">
        <f t="shared" si="60"/>
        <v>0</v>
      </c>
      <c r="AE87" s="135">
        <f t="shared" si="60"/>
        <v>0</v>
      </c>
      <c r="AF87" s="135">
        <f t="shared" si="60"/>
        <v>0</v>
      </c>
      <c r="AG87" s="135">
        <f t="shared" si="60"/>
        <v>0</v>
      </c>
      <c r="AH87" s="135">
        <f t="shared" si="60"/>
        <v>0</v>
      </c>
      <c r="AI87" s="135">
        <f t="shared" si="60"/>
        <v>0</v>
      </c>
      <c r="AJ87" s="135">
        <f t="shared" si="60"/>
        <v>0</v>
      </c>
      <c r="AK87" s="135">
        <f t="shared" si="60"/>
        <v>0</v>
      </c>
      <c r="AL87" s="135">
        <f t="shared" si="60"/>
        <v>0</v>
      </c>
      <c r="AM87" s="135">
        <f t="shared" si="60"/>
        <v>0</v>
      </c>
      <c r="AN87" s="135">
        <f t="shared" si="60"/>
        <v>0</v>
      </c>
      <c r="AO87" s="135">
        <f t="shared" si="60"/>
        <v>0</v>
      </c>
      <c r="AP87" s="135">
        <f t="shared" ref="AP87:BG87" si="61">AP73*$H87</f>
        <v>0</v>
      </c>
      <c r="AQ87" s="135">
        <f t="shared" si="61"/>
        <v>0</v>
      </c>
      <c r="AR87" s="135">
        <f t="shared" si="61"/>
        <v>0</v>
      </c>
      <c r="AS87" s="135">
        <f t="shared" si="61"/>
        <v>0</v>
      </c>
      <c r="AT87" s="135">
        <f t="shared" si="61"/>
        <v>0</v>
      </c>
      <c r="AU87" s="135">
        <f t="shared" si="61"/>
        <v>0</v>
      </c>
      <c r="AV87" s="135">
        <f t="shared" si="61"/>
        <v>0</v>
      </c>
      <c r="AW87" s="135">
        <f t="shared" si="61"/>
        <v>0</v>
      </c>
      <c r="AX87" s="135">
        <f t="shared" si="61"/>
        <v>0</v>
      </c>
      <c r="AY87" s="135">
        <f t="shared" si="61"/>
        <v>0</v>
      </c>
      <c r="AZ87" s="135">
        <f t="shared" si="61"/>
        <v>0</v>
      </c>
      <c r="BA87" s="135">
        <f t="shared" si="61"/>
        <v>0</v>
      </c>
      <c r="BB87" s="135">
        <f t="shared" si="61"/>
        <v>0</v>
      </c>
      <c r="BC87" s="135">
        <f t="shared" si="61"/>
        <v>0</v>
      </c>
      <c r="BD87" s="135">
        <f t="shared" si="61"/>
        <v>0</v>
      </c>
      <c r="BE87" s="135">
        <f t="shared" si="61"/>
        <v>0</v>
      </c>
      <c r="BF87" s="135">
        <f t="shared" si="61"/>
        <v>0</v>
      </c>
      <c r="BG87" s="135">
        <f t="shared" si="61"/>
        <v>0</v>
      </c>
    </row>
    <row r="88" spans="1:61" ht="11.4" customHeight="1" x14ac:dyDescent="0.25">
      <c r="A88" s="139"/>
      <c r="B88" s="139"/>
      <c r="C88" s="139"/>
      <c r="D88" s="139"/>
      <c r="E88" s="139"/>
      <c r="F88" s="32"/>
      <c r="G88" s="73"/>
      <c r="H88" s="158">
        <f>IF(ISERROR(VLOOKUP(I74&amp;G88,#REF!,6,FALSE)),0,VLOOKUP(I74&amp;G88,#REF!,6,FALSE))</f>
        <v>0</v>
      </c>
      <c r="J88" s="135">
        <f t="shared" ref="J88:AO88" si="62">J74*$H88</f>
        <v>0</v>
      </c>
      <c r="K88" s="135">
        <f t="shared" si="62"/>
        <v>0</v>
      </c>
      <c r="L88" s="135">
        <f t="shared" si="62"/>
        <v>0</v>
      </c>
      <c r="M88" s="135">
        <f t="shared" si="62"/>
        <v>0</v>
      </c>
      <c r="N88" s="135">
        <f t="shared" si="62"/>
        <v>0</v>
      </c>
      <c r="O88" s="135">
        <f t="shared" si="62"/>
        <v>0</v>
      </c>
      <c r="P88" s="135">
        <f t="shared" si="62"/>
        <v>0</v>
      </c>
      <c r="Q88" s="135">
        <f t="shared" si="62"/>
        <v>0</v>
      </c>
      <c r="R88" s="135">
        <f t="shared" si="62"/>
        <v>0</v>
      </c>
      <c r="S88" s="135">
        <f t="shared" si="62"/>
        <v>0</v>
      </c>
      <c r="T88" s="135">
        <f t="shared" si="62"/>
        <v>0</v>
      </c>
      <c r="U88" s="135">
        <f t="shared" si="62"/>
        <v>0</v>
      </c>
      <c r="V88" s="135">
        <f t="shared" si="62"/>
        <v>0</v>
      </c>
      <c r="W88" s="135">
        <f t="shared" si="62"/>
        <v>0</v>
      </c>
      <c r="X88" s="135">
        <f t="shared" si="62"/>
        <v>0</v>
      </c>
      <c r="Y88" s="135">
        <f t="shared" si="62"/>
        <v>0</v>
      </c>
      <c r="Z88" s="135">
        <f t="shared" si="62"/>
        <v>0</v>
      </c>
      <c r="AA88" s="135">
        <f t="shared" si="62"/>
        <v>0</v>
      </c>
      <c r="AB88" s="135">
        <f t="shared" si="62"/>
        <v>0</v>
      </c>
      <c r="AC88" s="135">
        <f t="shared" si="62"/>
        <v>0</v>
      </c>
      <c r="AD88" s="135">
        <f t="shared" si="62"/>
        <v>0</v>
      </c>
      <c r="AE88" s="135">
        <f t="shared" si="62"/>
        <v>0</v>
      </c>
      <c r="AF88" s="135">
        <f t="shared" si="62"/>
        <v>0</v>
      </c>
      <c r="AG88" s="135">
        <f t="shared" si="62"/>
        <v>0</v>
      </c>
      <c r="AH88" s="135">
        <f t="shared" si="62"/>
        <v>0</v>
      </c>
      <c r="AI88" s="135">
        <f t="shared" si="62"/>
        <v>0</v>
      </c>
      <c r="AJ88" s="135">
        <f t="shared" si="62"/>
        <v>0</v>
      </c>
      <c r="AK88" s="135">
        <f t="shared" si="62"/>
        <v>0</v>
      </c>
      <c r="AL88" s="135">
        <f t="shared" si="62"/>
        <v>0</v>
      </c>
      <c r="AM88" s="135">
        <f t="shared" si="62"/>
        <v>0</v>
      </c>
      <c r="AN88" s="135">
        <f t="shared" si="62"/>
        <v>0</v>
      </c>
      <c r="AO88" s="135">
        <f t="shared" si="62"/>
        <v>0</v>
      </c>
      <c r="AP88" s="135">
        <f t="shared" ref="AP88:BG88" si="63">AP74*$H88</f>
        <v>0</v>
      </c>
      <c r="AQ88" s="135">
        <f t="shared" si="63"/>
        <v>0</v>
      </c>
      <c r="AR88" s="135">
        <f t="shared" si="63"/>
        <v>0</v>
      </c>
      <c r="AS88" s="135">
        <f t="shared" si="63"/>
        <v>0</v>
      </c>
      <c r="AT88" s="135">
        <f t="shared" si="63"/>
        <v>0</v>
      </c>
      <c r="AU88" s="135">
        <f t="shared" si="63"/>
        <v>0</v>
      </c>
      <c r="AV88" s="135">
        <f t="shared" si="63"/>
        <v>0</v>
      </c>
      <c r="AW88" s="135">
        <f t="shared" si="63"/>
        <v>0</v>
      </c>
      <c r="AX88" s="135">
        <f t="shared" si="63"/>
        <v>0</v>
      </c>
      <c r="AY88" s="135">
        <f t="shared" si="63"/>
        <v>0</v>
      </c>
      <c r="AZ88" s="135">
        <f t="shared" si="63"/>
        <v>0</v>
      </c>
      <c r="BA88" s="135">
        <f t="shared" si="63"/>
        <v>0</v>
      </c>
      <c r="BB88" s="135">
        <f t="shared" si="63"/>
        <v>0</v>
      </c>
      <c r="BC88" s="135">
        <f t="shared" si="63"/>
        <v>0</v>
      </c>
      <c r="BD88" s="135">
        <f t="shared" si="63"/>
        <v>0</v>
      </c>
      <c r="BE88" s="135">
        <f t="shared" si="63"/>
        <v>0</v>
      </c>
      <c r="BF88" s="135">
        <f t="shared" si="63"/>
        <v>0</v>
      </c>
      <c r="BG88" s="135">
        <f t="shared" si="63"/>
        <v>0</v>
      </c>
    </row>
    <row r="89" spans="1:61" s="22" customFormat="1" ht="11.4" customHeight="1" x14ac:dyDescent="0.25">
      <c r="A89" s="139"/>
      <c r="B89" s="139"/>
      <c r="C89" s="139"/>
      <c r="D89" s="139"/>
      <c r="E89" s="139"/>
      <c r="F89" s="148" t="s">
        <v>97</v>
      </c>
      <c r="G89" s="25"/>
      <c r="H89" s="25"/>
      <c r="I89" s="25"/>
      <c r="J89" s="50">
        <f t="shared" ref="J89:P89" si="64">SUM(J79:J88)</f>
        <v>0</v>
      </c>
      <c r="K89" s="50">
        <f t="shared" si="64"/>
        <v>0</v>
      </c>
      <c r="L89" s="50">
        <f t="shared" si="64"/>
        <v>0</v>
      </c>
      <c r="M89" s="50">
        <f t="shared" si="64"/>
        <v>0</v>
      </c>
      <c r="N89" s="50">
        <f t="shared" si="64"/>
        <v>0</v>
      </c>
      <c r="O89" s="50">
        <f t="shared" si="64"/>
        <v>0</v>
      </c>
      <c r="P89" s="50">
        <f t="shared" si="64"/>
        <v>0</v>
      </c>
      <c r="Q89" s="50">
        <f t="shared" ref="Q89:BG89" si="65">SUM(Q79:Q88)</f>
        <v>0</v>
      </c>
      <c r="R89" s="50">
        <f t="shared" si="65"/>
        <v>0</v>
      </c>
      <c r="S89" s="50">
        <f t="shared" si="65"/>
        <v>0</v>
      </c>
      <c r="T89" s="50">
        <f t="shared" si="65"/>
        <v>0</v>
      </c>
      <c r="U89" s="50">
        <f t="shared" si="65"/>
        <v>0</v>
      </c>
      <c r="V89" s="50">
        <f t="shared" si="65"/>
        <v>0</v>
      </c>
      <c r="W89" s="50">
        <f t="shared" si="65"/>
        <v>0</v>
      </c>
      <c r="X89" s="50">
        <f t="shared" si="65"/>
        <v>0</v>
      </c>
      <c r="Y89" s="50">
        <f t="shared" si="65"/>
        <v>0</v>
      </c>
      <c r="Z89" s="50">
        <f t="shared" si="65"/>
        <v>0</v>
      </c>
      <c r="AA89" s="50">
        <f t="shared" si="65"/>
        <v>0</v>
      </c>
      <c r="AB89" s="50">
        <f t="shared" si="65"/>
        <v>0</v>
      </c>
      <c r="AC89" s="50">
        <f t="shared" si="65"/>
        <v>0</v>
      </c>
      <c r="AD89" s="50">
        <f t="shared" si="65"/>
        <v>0</v>
      </c>
      <c r="AE89" s="50">
        <f t="shared" si="65"/>
        <v>0</v>
      </c>
      <c r="AF89" s="50">
        <f t="shared" si="65"/>
        <v>0</v>
      </c>
      <c r="AG89" s="50">
        <f t="shared" si="65"/>
        <v>0</v>
      </c>
      <c r="AH89" s="50">
        <f t="shared" si="65"/>
        <v>0</v>
      </c>
      <c r="AI89" s="50">
        <f t="shared" si="65"/>
        <v>0</v>
      </c>
      <c r="AJ89" s="50">
        <f t="shared" si="65"/>
        <v>0</v>
      </c>
      <c r="AK89" s="50">
        <f t="shared" si="65"/>
        <v>0</v>
      </c>
      <c r="AL89" s="50">
        <f t="shared" si="65"/>
        <v>0</v>
      </c>
      <c r="AM89" s="50">
        <f t="shared" si="65"/>
        <v>0</v>
      </c>
      <c r="AN89" s="50">
        <f t="shared" si="65"/>
        <v>0</v>
      </c>
      <c r="AO89" s="50">
        <f t="shared" si="65"/>
        <v>0</v>
      </c>
      <c r="AP89" s="50">
        <f t="shared" si="65"/>
        <v>0</v>
      </c>
      <c r="AQ89" s="50">
        <f t="shared" si="65"/>
        <v>0</v>
      </c>
      <c r="AR89" s="50">
        <f t="shared" si="65"/>
        <v>0</v>
      </c>
      <c r="AS89" s="50">
        <f t="shared" si="65"/>
        <v>0</v>
      </c>
      <c r="AT89" s="50">
        <f t="shared" si="65"/>
        <v>0</v>
      </c>
      <c r="AU89" s="50">
        <f t="shared" si="65"/>
        <v>0</v>
      </c>
      <c r="AV89" s="50">
        <f t="shared" si="65"/>
        <v>0</v>
      </c>
      <c r="AW89" s="50">
        <f t="shared" si="65"/>
        <v>0</v>
      </c>
      <c r="AX89" s="50">
        <f t="shared" si="65"/>
        <v>0</v>
      </c>
      <c r="AY89" s="50">
        <f t="shared" si="65"/>
        <v>0</v>
      </c>
      <c r="AZ89" s="50">
        <f t="shared" si="65"/>
        <v>0</v>
      </c>
      <c r="BA89" s="50">
        <f t="shared" si="65"/>
        <v>0</v>
      </c>
      <c r="BB89" s="50">
        <f t="shared" si="65"/>
        <v>0</v>
      </c>
      <c r="BC89" s="50">
        <f t="shared" si="65"/>
        <v>0</v>
      </c>
      <c r="BD89" s="50">
        <f t="shared" si="65"/>
        <v>0</v>
      </c>
      <c r="BE89" s="50">
        <f t="shared" si="65"/>
        <v>0</v>
      </c>
      <c r="BF89" s="50">
        <f t="shared" si="65"/>
        <v>0</v>
      </c>
      <c r="BG89" s="50">
        <f t="shared" si="65"/>
        <v>0</v>
      </c>
      <c r="BI89" s="128"/>
    </row>
    <row r="90" spans="1:61" s="22" customFormat="1" ht="11.4" customHeight="1" x14ac:dyDescent="0.25"/>
    <row r="91" spans="1:61" s="129" customFormat="1" ht="11.4" customHeight="1" x14ac:dyDescent="0.25">
      <c r="B91" s="147" t="s">
        <v>98</v>
      </c>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row>
    <row r="92" spans="1:61" ht="11.4" customHeight="1" x14ac:dyDescent="0.25">
      <c r="B92" s="25" t="s">
        <v>88</v>
      </c>
    </row>
    <row r="93" spans="1:61" s="25" customFormat="1" ht="11.4" customHeight="1" x14ac:dyDescent="0.25">
      <c r="C93" s="11"/>
      <c r="D93" s="153"/>
      <c r="F93" s="148" t="s">
        <v>89</v>
      </c>
      <c r="G93" s="202" t="s">
        <v>90</v>
      </c>
      <c r="H93" s="202"/>
      <c r="I93" s="148" t="s">
        <v>99</v>
      </c>
    </row>
    <row r="94" spans="1:61" s="25" customFormat="1" ht="11.4" customHeight="1" x14ac:dyDescent="0.25">
      <c r="B94" s="22"/>
      <c r="C94" s="22"/>
      <c r="F94" s="31" t="s">
        <v>100</v>
      </c>
      <c r="G94" s="199" t="s">
        <v>101</v>
      </c>
      <c r="H94" s="199"/>
      <c r="I94" s="173"/>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c r="AW94" s="110"/>
      <c r="AX94" s="110"/>
      <c r="AY94" s="110"/>
      <c r="AZ94" s="110"/>
      <c r="BA94" s="110"/>
      <c r="BB94" s="110"/>
      <c r="BC94" s="110"/>
      <c r="BD94" s="110"/>
      <c r="BE94" s="110"/>
      <c r="BF94" s="110"/>
      <c r="BG94" s="110"/>
    </row>
    <row r="95" spans="1:61" s="25" customFormat="1" ht="11.4" customHeight="1" x14ac:dyDescent="0.25">
      <c r="B95" s="22"/>
      <c r="C95" s="22"/>
      <c r="F95" s="31"/>
      <c r="G95" s="199"/>
      <c r="H95" s="199"/>
      <c r="I95" s="173"/>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110"/>
      <c r="BG95" s="110"/>
    </row>
    <row r="96" spans="1:61" s="25" customFormat="1" ht="11.4" customHeight="1" x14ac:dyDescent="0.25">
      <c r="B96" s="22"/>
      <c r="C96" s="11"/>
      <c r="F96" s="31"/>
      <c r="G96" s="199"/>
      <c r="H96" s="199"/>
      <c r="I96" s="173"/>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10"/>
      <c r="BF96" s="110"/>
      <c r="BG96" s="110"/>
    </row>
    <row r="97" spans="2:61" s="25" customFormat="1" ht="11.4" customHeight="1" x14ac:dyDescent="0.25">
      <c r="B97" s="22"/>
      <c r="C97" s="11"/>
      <c r="F97" s="31"/>
      <c r="G97" s="199"/>
      <c r="H97" s="199"/>
      <c r="I97" s="173"/>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c r="BF97" s="110"/>
      <c r="BG97" s="110"/>
    </row>
    <row r="98" spans="2:61" s="25" customFormat="1" ht="11.4" customHeight="1" x14ac:dyDescent="0.25">
      <c r="B98" s="22"/>
      <c r="C98" s="11"/>
      <c r="F98" s="31"/>
      <c r="G98" s="199"/>
      <c r="H98" s="199"/>
      <c r="I98" s="173"/>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0"/>
    </row>
    <row r="99" spans="2:61" s="25" customFormat="1" ht="11.4" customHeight="1" x14ac:dyDescent="0.25">
      <c r="B99" s="22"/>
      <c r="C99" s="11"/>
      <c r="F99" s="31"/>
      <c r="G99" s="199"/>
      <c r="H99" s="199"/>
      <c r="I99" s="173"/>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c r="BF99" s="110"/>
      <c r="BG99" s="110"/>
    </row>
    <row r="100" spans="2:61" s="25" customFormat="1" ht="11.4" customHeight="1" x14ac:dyDescent="0.25">
      <c r="B100" s="22"/>
      <c r="C100" s="11"/>
      <c r="F100" s="31"/>
      <c r="G100" s="199"/>
      <c r="H100" s="199"/>
      <c r="I100" s="173"/>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row>
    <row r="101" spans="2:61" s="25" customFormat="1" ht="11.4" customHeight="1" x14ac:dyDescent="0.25">
      <c r="B101" s="22"/>
      <c r="C101" s="11"/>
      <c r="F101" s="31"/>
      <c r="G101" s="199"/>
      <c r="H101" s="199"/>
      <c r="I101" s="173"/>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row>
    <row r="102" spans="2:61" s="25" customFormat="1" ht="11.4" customHeight="1" x14ac:dyDescent="0.25">
      <c r="B102" s="22"/>
      <c r="C102" s="11"/>
      <c r="F102" s="31"/>
      <c r="G102" s="199"/>
      <c r="H102" s="199"/>
      <c r="I102" s="173"/>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row>
    <row r="103" spans="2:61" s="25" customFormat="1" ht="11.4" customHeight="1" x14ac:dyDescent="0.25">
      <c r="B103" s="22"/>
      <c r="C103" s="11"/>
      <c r="F103" s="31"/>
      <c r="G103" s="199"/>
      <c r="H103" s="199"/>
      <c r="I103" s="173"/>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row>
    <row r="104" spans="2:61" s="25" customFormat="1" ht="11.4" customHeight="1" x14ac:dyDescent="0.25">
      <c r="B104" s="22"/>
      <c r="C104" s="22"/>
      <c r="F104" s="31"/>
      <c r="G104" s="199"/>
      <c r="H104" s="199"/>
      <c r="I104" s="173"/>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row>
    <row r="105" spans="2:61" s="25" customFormat="1" ht="11.4" customHeight="1" x14ac:dyDescent="0.25">
      <c r="B105" s="22"/>
      <c r="C105" s="22"/>
      <c r="F105" s="31"/>
      <c r="G105" s="199"/>
      <c r="H105" s="199"/>
      <c r="I105" s="173"/>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0"/>
      <c r="AZ105" s="110"/>
      <c r="BA105" s="110"/>
      <c r="BB105" s="110"/>
      <c r="BC105" s="110"/>
      <c r="BD105" s="110"/>
      <c r="BE105" s="110"/>
      <c r="BF105" s="110"/>
      <c r="BG105" s="110"/>
    </row>
    <row r="106" spans="2:61" s="25" customFormat="1" ht="11.4" customHeight="1" x14ac:dyDescent="0.25">
      <c r="C106" s="139"/>
      <c r="F106" s="148" t="s">
        <v>83</v>
      </c>
      <c r="G106" s="112"/>
      <c r="H106" s="112"/>
      <c r="I106" s="112"/>
      <c r="J106" s="163">
        <f>SUM(J94:J105)</f>
        <v>0</v>
      </c>
      <c r="K106" s="163">
        <f t="shared" ref="K106:BG106" si="66">SUM(K94:K105)</f>
        <v>0</v>
      </c>
      <c r="L106" s="163">
        <f t="shared" si="66"/>
        <v>0</v>
      </c>
      <c r="M106" s="163">
        <f t="shared" si="66"/>
        <v>0</v>
      </c>
      <c r="N106" s="163">
        <f t="shared" si="66"/>
        <v>0</v>
      </c>
      <c r="O106" s="163">
        <f t="shared" si="66"/>
        <v>0</v>
      </c>
      <c r="P106" s="163">
        <f t="shared" si="66"/>
        <v>0</v>
      </c>
      <c r="Q106" s="163">
        <f t="shared" si="66"/>
        <v>0</v>
      </c>
      <c r="R106" s="163">
        <f t="shared" si="66"/>
        <v>0</v>
      </c>
      <c r="S106" s="163">
        <f t="shared" si="66"/>
        <v>0</v>
      </c>
      <c r="T106" s="163">
        <f t="shared" si="66"/>
        <v>0</v>
      </c>
      <c r="U106" s="163">
        <f t="shared" si="66"/>
        <v>0</v>
      </c>
      <c r="V106" s="163">
        <f t="shared" si="66"/>
        <v>0</v>
      </c>
      <c r="W106" s="163">
        <f t="shared" si="66"/>
        <v>0</v>
      </c>
      <c r="X106" s="163">
        <f t="shared" si="66"/>
        <v>0</v>
      </c>
      <c r="Y106" s="163">
        <f t="shared" si="66"/>
        <v>0</v>
      </c>
      <c r="Z106" s="163">
        <f t="shared" si="66"/>
        <v>0</v>
      </c>
      <c r="AA106" s="163">
        <f t="shared" si="66"/>
        <v>0</v>
      </c>
      <c r="AB106" s="163">
        <f t="shared" si="66"/>
        <v>0</v>
      </c>
      <c r="AC106" s="163">
        <f t="shared" si="66"/>
        <v>0</v>
      </c>
      <c r="AD106" s="163">
        <f t="shared" si="66"/>
        <v>0</v>
      </c>
      <c r="AE106" s="163">
        <f t="shared" si="66"/>
        <v>0</v>
      </c>
      <c r="AF106" s="163">
        <f t="shared" si="66"/>
        <v>0</v>
      </c>
      <c r="AG106" s="163">
        <f t="shared" si="66"/>
        <v>0</v>
      </c>
      <c r="AH106" s="163">
        <f t="shared" si="66"/>
        <v>0</v>
      </c>
      <c r="AI106" s="163">
        <f t="shared" si="66"/>
        <v>0</v>
      </c>
      <c r="AJ106" s="163">
        <f t="shared" si="66"/>
        <v>0</v>
      </c>
      <c r="AK106" s="163">
        <f t="shared" si="66"/>
        <v>0</v>
      </c>
      <c r="AL106" s="163">
        <f t="shared" si="66"/>
        <v>0</v>
      </c>
      <c r="AM106" s="163">
        <f t="shared" si="66"/>
        <v>0</v>
      </c>
      <c r="AN106" s="163">
        <f t="shared" si="66"/>
        <v>0</v>
      </c>
      <c r="AO106" s="163">
        <f t="shared" si="66"/>
        <v>0</v>
      </c>
      <c r="AP106" s="163">
        <f t="shared" si="66"/>
        <v>0</v>
      </c>
      <c r="AQ106" s="163">
        <f t="shared" si="66"/>
        <v>0</v>
      </c>
      <c r="AR106" s="163">
        <f t="shared" si="66"/>
        <v>0</v>
      </c>
      <c r="AS106" s="163">
        <f t="shared" si="66"/>
        <v>0</v>
      </c>
      <c r="AT106" s="163">
        <f t="shared" si="66"/>
        <v>0</v>
      </c>
      <c r="AU106" s="163">
        <f t="shared" si="66"/>
        <v>0</v>
      </c>
      <c r="AV106" s="163">
        <f t="shared" si="66"/>
        <v>0</v>
      </c>
      <c r="AW106" s="163">
        <f t="shared" si="66"/>
        <v>0</v>
      </c>
      <c r="AX106" s="163">
        <f t="shared" si="66"/>
        <v>0</v>
      </c>
      <c r="AY106" s="163">
        <f t="shared" si="66"/>
        <v>0</v>
      </c>
      <c r="AZ106" s="163">
        <f t="shared" si="66"/>
        <v>0</v>
      </c>
      <c r="BA106" s="163">
        <f t="shared" si="66"/>
        <v>0</v>
      </c>
      <c r="BB106" s="163">
        <f t="shared" si="66"/>
        <v>0</v>
      </c>
      <c r="BC106" s="163">
        <f t="shared" si="66"/>
        <v>0</v>
      </c>
      <c r="BD106" s="163">
        <f t="shared" si="66"/>
        <v>0</v>
      </c>
      <c r="BE106" s="163">
        <f t="shared" si="66"/>
        <v>0</v>
      </c>
      <c r="BF106" s="163">
        <f t="shared" si="66"/>
        <v>0</v>
      </c>
      <c r="BG106" s="163">
        <f t="shared" si="66"/>
        <v>0</v>
      </c>
      <c r="BI106" s="50"/>
    </row>
    <row r="107" spans="2:61" ht="11.4" customHeight="1" x14ac:dyDescent="0.25">
      <c r="C107" s="22"/>
      <c r="D107" s="22"/>
      <c r="E107" s="22"/>
      <c r="F107" s="22"/>
      <c r="G107" s="22"/>
      <c r="H107" s="22"/>
      <c r="I107" s="22"/>
      <c r="J107" s="22"/>
    </row>
    <row r="108" spans="2:61" ht="11.4" customHeight="1" x14ac:dyDescent="0.25">
      <c r="B108" s="25" t="s">
        <v>93</v>
      </c>
      <c r="C108" s="22"/>
      <c r="D108" s="22"/>
      <c r="E108" s="22"/>
      <c r="F108" s="22"/>
      <c r="G108" s="22"/>
      <c r="H108" s="22"/>
      <c r="I108" s="22"/>
      <c r="J108" s="22"/>
    </row>
    <row r="109" spans="2:61" s="25" customFormat="1" ht="23.15" customHeight="1" x14ac:dyDescent="0.25">
      <c r="D109" s="153"/>
      <c r="F109" s="148" t="s">
        <v>89</v>
      </c>
      <c r="G109" s="155" t="s">
        <v>99</v>
      </c>
      <c r="H109" s="156" t="s">
        <v>95</v>
      </c>
    </row>
    <row r="110" spans="2:61" s="25" customFormat="1" ht="11.4" customHeight="1" x14ac:dyDescent="0.25">
      <c r="F110" s="32" t="str">
        <f t="shared" ref="F110" si="67">F94</f>
        <v>Electrification</v>
      </c>
      <c r="G110" s="73">
        <v>45473</v>
      </c>
      <c r="H110" s="158">
        <v>1</v>
      </c>
      <c r="J110" s="135">
        <f t="shared" ref="J110:AO110" si="68">J94*$H110</f>
        <v>0</v>
      </c>
      <c r="K110" s="135">
        <f t="shared" si="68"/>
        <v>0</v>
      </c>
      <c r="L110" s="135">
        <f t="shared" si="68"/>
        <v>0</v>
      </c>
      <c r="M110" s="135">
        <f t="shared" si="68"/>
        <v>0</v>
      </c>
      <c r="N110" s="135">
        <f t="shared" si="68"/>
        <v>0</v>
      </c>
      <c r="O110" s="135">
        <f t="shared" si="68"/>
        <v>0</v>
      </c>
      <c r="P110" s="135">
        <f t="shared" si="68"/>
        <v>0</v>
      </c>
      <c r="Q110" s="135">
        <f t="shared" si="68"/>
        <v>0</v>
      </c>
      <c r="R110" s="135">
        <f t="shared" si="68"/>
        <v>0</v>
      </c>
      <c r="S110" s="135">
        <f t="shared" si="68"/>
        <v>0</v>
      </c>
      <c r="T110" s="135">
        <f t="shared" si="68"/>
        <v>0</v>
      </c>
      <c r="U110" s="135">
        <f t="shared" si="68"/>
        <v>0</v>
      </c>
      <c r="V110" s="135">
        <f t="shared" si="68"/>
        <v>0</v>
      </c>
      <c r="W110" s="135">
        <f t="shared" si="68"/>
        <v>0</v>
      </c>
      <c r="X110" s="135">
        <f t="shared" si="68"/>
        <v>0</v>
      </c>
      <c r="Y110" s="135">
        <f t="shared" si="68"/>
        <v>0</v>
      </c>
      <c r="Z110" s="135">
        <f t="shared" si="68"/>
        <v>0</v>
      </c>
      <c r="AA110" s="135">
        <f t="shared" si="68"/>
        <v>0</v>
      </c>
      <c r="AB110" s="135">
        <f t="shared" si="68"/>
        <v>0</v>
      </c>
      <c r="AC110" s="135">
        <f t="shared" si="68"/>
        <v>0</v>
      </c>
      <c r="AD110" s="135">
        <f t="shared" si="68"/>
        <v>0</v>
      </c>
      <c r="AE110" s="135">
        <f t="shared" si="68"/>
        <v>0</v>
      </c>
      <c r="AF110" s="135">
        <f t="shared" si="68"/>
        <v>0</v>
      </c>
      <c r="AG110" s="135">
        <f t="shared" si="68"/>
        <v>0</v>
      </c>
      <c r="AH110" s="135">
        <f t="shared" si="68"/>
        <v>0</v>
      </c>
      <c r="AI110" s="135">
        <f t="shared" si="68"/>
        <v>0</v>
      </c>
      <c r="AJ110" s="135">
        <f t="shared" si="68"/>
        <v>0</v>
      </c>
      <c r="AK110" s="135">
        <f t="shared" si="68"/>
        <v>0</v>
      </c>
      <c r="AL110" s="135">
        <f t="shared" si="68"/>
        <v>0</v>
      </c>
      <c r="AM110" s="135">
        <f t="shared" si="68"/>
        <v>0</v>
      </c>
      <c r="AN110" s="135">
        <f t="shared" si="68"/>
        <v>0</v>
      </c>
      <c r="AO110" s="135">
        <f t="shared" si="68"/>
        <v>0</v>
      </c>
      <c r="AP110" s="135">
        <f t="shared" ref="AP110:BG110" si="69">AP94*$H110</f>
        <v>0</v>
      </c>
      <c r="AQ110" s="135">
        <f t="shared" si="69"/>
        <v>0</v>
      </c>
      <c r="AR110" s="135">
        <f t="shared" si="69"/>
        <v>0</v>
      </c>
      <c r="AS110" s="135">
        <f t="shared" si="69"/>
        <v>0</v>
      </c>
      <c r="AT110" s="135">
        <f t="shared" si="69"/>
        <v>0</v>
      </c>
      <c r="AU110" s="135">
        <f t="shared" si="69"/>
        <v>0</v>
      </c>
      <c r="AV110" s="135">
        <f t="shared" si="69"/>
        <v>0</v>
      </c>
      <c r="AW110" s="135">
        <f t="shared" si="69"/>
        <v>0</v>
      </c>
      <c r="AX110" s="135">
        <f t="shared" si="69"/>
        <v>0</v>
      </c>
      <c r="AY110" s="135">
        <f t="shared" si="69"/>
        <v>0</v>
      </c>
      <c r="AZ110" s="135">
        <f t="shared" si="69"/>
        <v>0</v>
      </c>
      <c r="BA110" s="135">
        <f t="shared" si="69"/>
        <v>0</v>
      </c>
      <c r="BB110" s="135">
        <f t="shared" si="69"/>
        <v>0</v>
      </c>
      <c r="BC110" s="135">
        <f t="shared" si="69"/>
        <v>0</v>
      </c>
      <c r="BD110" s="135">
        <f t="shared" si="69"/>
        <v>0</v>
      </c>
      <c r="BE110" s="135">
        <f t="shared" si="69"/>
        <v>0</v>
      </c>
      <c r="BF110" s="135">
        <f t="shared" si="69"/>
        <v>0</v>
      </c>
      <c r="BG110" s="135">
        <f t="shared" si="69"/>
        <v>0</v>
      </c>
    </row>
    <row r="111" spans="2:61" s="25" customFormat="1" ht="11.4" customHeight="1" x14ac:dyDescent="0.25">
      <c r="F111" s="32"/>
      <c r="G111" s="73"/>
      <c r="H111" s="158">
        <f>IF(ISERROR(VLOOKUP(I95&amp;G111,#REF!,6,FALSE)),0,VLOOKUP(I95&amp;G111,#REF!,6,FALSE))</f>
        <v>0</v>
      </c>
      <c r="J111" s="135">
        <f t="shared" ref="J111:AO111" si="70">J95*$H111</f>
        <v>0</v>
      </c>
      <c r="K111" s="135">
        <f t="shared" si="70"/>
        <v>0</v>
      </c>
      <c r="L111" s="135">
        <f t="shared" si="70"/>
        <v>0</v>
      </c>
      <c r="M111" s="135">
        <f t="shared" si="70"/>
        <v>0</v>
      </c>
      <c r="N111" s="135">
        <f t="shared" si="70"/>
        <v>0</v>
      </c>
      <c r="O111" s="135">
        <f t="shared" si="70"/>
        <v>0</v>
      </c>
      <c r="P111" s="135">
        <f t="shared" si="70"/>
        <v>0</v>
      </c>
      <c r="Q111" s="135">
        <f t="shared" si="70"/>
        <v>0</v>
      </c>
      <c r="R111" s="135">
        <f t="shared" si="70"/>
        <v>0</v>
      </c>
      <c r="S111" s="135">
        <f t="shared" si="70"/>
        <v>0</v>
      </c>
      <c r="T111" s="135">
        <f t="shared" si="70"/>
        <v>0</v>
      </c>
      <c r="U111" s="135">
        <f t="shared" si="70"/>
        <v>0</v>
      </c>
      <c r="V111" s="135">
        <f t="shared" si="70"/>
        <v>0</v>
      </c>
      <c r="W111" s="135">
        <f t="shared" si="70"/>
        <v>0</v>
      </c>
      <c r="X111" s="135">
        <f t="shared" si="70"/>
        <v>0</v>
      </c>
      <c r="Y111" s="135">
        <f t="shared" si="70"/>
        <v>0</v>
      </c>
      <c r="Z111" s="135">
        <f t="shared" si="70"/>
        <v>0</v>
      </c>
      <c r="AA111" s="135">
        <f t="shared" si="70"/>
        <v>0</v>
      </c>
      <c r="AB111" s="135">
        <f t="shared" si="70"/>
        <v>0</v>
      </c>
      <c r="AC111" s="135">
        <f t="shared" si="70"/>
        <v>0</v>
      </c>
      <c r="AD111" s="135">
        <f t="shared" si="70"/>
        <v>0</v>
      </c>
      <c r="AE111" s="135">
        <f t="shared" si="70"/>
        <v>0</v>
      </c>
      <c r="AF111" s="135">
        <f t="shared" si="70"/>
        <v>0</v>
      </c>
      <c r="AG111" s="135">
        <f t="shared" si="70"/>
        <v>0</v>
      </c>
      <c r="AH111" s="135">
        <f t="shared" si="70"/>
        <v>0</v>
      </c>
      <c r="AI111" s="135">
        <f t="shared" si="70"/>
        <v>0</v>
      </c>
      <c r="AJ111" s="135">
        <f t="shared" si="70"/>
        <v>0</v>
      </c>
      <c r="AK111" s="135">
        <f t="shared" si="70"/>
        <v>0</v>
      </c>
      <c r="AL111" s="135">
        <f t="shared" si="70"/>
        <v>0</v>
      </c>
      <c r="AM111" s="135">
        <f t="shared" si="70"/>
        <v>0</v>
      </c>
      <c r="AN111" s="135">
        <f t="shared" si="70"/>
        <v>0</v>
      </c>
      <c r="AO111" s="135">
        <f t="shared" si="70"/>
        <v>0</v>
      </c>
      <c r="AP111" s="135">
        <f t="shared" ref="AP111:BG111" si="71">AP95*$H111</f>
        <v>0</v>
      </c>
      <c r="AQ111" s="135">
        <f t="shared" si="71"/>
        <v>0</v>
      </c>
      <c r="AR111" s="135">
        <f t="shared" si="71"/>
        <v>0</v>
      </c>
      <c r="AS111" s="135">
        <f t="shared" si="71"/>
        <v>0</v>
      </c>
      <c r="AT111" s="135">
        <f t="shared" si="71"/>
        <v>0</v>
      </c>
      <c r="AU111" s="135">
        <f t="shared" si="71"/>
        <v>0</v>
      </c>
      <c r="AV111" s="135">
        <f t="shared" si="71"/>
        <v>0</v>
      </c>
      <c r="AW111" s="135">
        <f t="shared" si="71"/>
        <v>0</v>
      </c>
      <c r="AX111" s="135">
        <f t="shared" si="71"/>
        <v>0</v>
      </c>
      <c r="AY111" s="135">
        <f t="shared" si="71"/>
        <v>0</v>
      </c>
      <c r="AZ111" s="135">
        <f t="shared" si="71"/>
        <v>0</v>
      </c>
      <c r="BA111" s="135">
        <f t="shared" si="71"/>
        <v>0</v>
      </c>
      <c r="BB111" s="135">
        <f t="shared" si="71"/>
        <v>0</v>
      </c>
      <c r="BC111" s="135">
        <f t="shared" si="71"/>
        <v>0</v>
      </c>
      <c r="BD111" s="135">
        <f t="shared" si="71"/>
        <v>0</v>
      </c>
      <c r="BE111" s="135">
        <f t="shared" si="71"/>
        <v>0</v>
      </c>
      <c r="BF111" s="135">
        <f t="shared" si="71"/>
        <v>0</v>
      </c>
      <c r="BG111" s="135">
        <f t="shared" si="71"/>
        <v>0</v>
      </c>
    </row>
    <row r="112" spans="2:61" s="25" customFormat="1" ht="11.4" customHeight="1" x14ac:dyDescent="0.25">
      <c r="F112" s="32"/>
      <c r="G112" s="73"/>
      <c r="H112" s="158">
        <f>IF(ISERROR(VLOOKUP(I96&amp;G112,#REF!,6,FALSE)),0,VLOOKUP(I96&amp;G112,#REF!,6,FALSE))</f>
        <v>0</v>
      </c>
      <c r="J112" s="135">
        <f t="shared" ref="J112:AO112" si="72">J96*$H112</f>
        <v>0</v>
      </c>
      <c r="K112" s="135">
        <f t="shared" si="72"/>
        <v>0</v>
      </c>
      <c r="L112" s="135">
        <f t="shared" si="72"/>
        <v>0</v>
      </c>
      <c r="M112" s="135">
        <f t="shared" si="72"/>
        <v>0</v>
      </c>
      <c r="N112" s="135">
        <f t="shared" si="72"/>
        <v>0</v>
      </c>
      <c r="O112" s="135">
        <f t="shared" si="72"/>
        <v>0</v>
      </c>
      <c r="P112" s="135">
        <f t="shared" si="72"/>
        <v>0</v>
      </c>
      <c r="Q112" s="135">
        <f t="shared" si="72"/>
        <v>0</v>
      </c>
      <c r="R112" s="135">
        <f t="shared" si="72"/>
        <v>0</v>
      </c>
      <c r="S112" s="135">
        <f t="shared" si="72"/>
        <v>0</v>
      </c>
      <c r="T112" s="135">
        <f t="shared" si="72"/>
        <v>0</v>
      </c>
      <c r="U112" s="135">
        <f t="shared" si="72"/>
        <v>0</v>
      </c>
      <c r="V112" s="135">
        <f t="shared" si="72"/>
        <v>0</v>
      </c>
      <c r="W112" s="135">
        <f t="shared" si="72"/>
        <v>0</v>
      </c>
      <c r="X112" s="135">
        <f t="shared" si="72"/>
        <v>0</v>
      </c>
      <c r="Y112" s="135">
        <f t="shared" si="72"/>
        <v>0</v>
      </c>
      <c r="Z112" s="135">
        <f t="shared" si="72"/>
        <v>0</v>
      </c>
      <c r="AA112" s="135">
        <f t="shared" si="72"/>
        <v>0</v>
      </c>
      <c r="AB112" s="135">
        <f t="shared" si="72"/>
        <v>0</v>
      </c>
      <c r="AC112" s="135">
        <f t="shared" si="72"/>
        <v>0</v>
      </c>
      <c r="AD112" s="135">
        <f t="shared" si="72"/>
        <v>0</v>
      </c>
      <c r="AE112" s="135">
        <f t="shared" si="72"/>
        <v>0</v>
      </c>
      <c r="AF112" s="135">
        <f t="shared" si="72"/>
        <v>0</v>
      </c>
      <c r="AG112" s="135">
        <f t="shared" si="72"/>
        <v>0</v>
      </c>
      <c r="AH112" s="135">
        <f t="shared" si="72"/>
        <v>0</v>
      </c>
      <c r="AI112" s="135">
        <f t="shared" si="72"/>
        <v>0</v>
      </c>
      <c r="AJ112" s="135">
        <f t="shared" si="72"/>
        <v>0</v>
      </c>
      <c r="AK112" s="135">
        <f t="shared" si="72"/>
        <v>0</v>
      </c>
      <c r="AL112" s="135">
        <f t="shared" si="72"/>
        <v>0</v>
      </c>
      <c r="AM112" s="135">
        <f t="shared" si="72"/>
        <v>0</v>
      </c>
      <c r="AN112" s="135">
        <f t="shared" si="72"/>
        <v>0</v>
      </c>
      <c r="AO112" s="135">
        <f t="shared" si="72"/>
        <v>0</v>
      </c>
      <c r="AP112" s="135">
        <f t="shared" ref="AP112:BG112" si="73">AP96*$H112</f>
        <v>0</v>
      </c>
      <c r="AQ112" s="135">
        <f t="shared" si="73"/>
        <v>0</v>
      </c>
      <c r="AR112" s="135">
        <f t="shared" si="73"/>
        <v>0</v>
      </c>
      <c r="AS112" s="135">
        <f t="shared" si="73"/>
        <v>0</v>
      </c>
      <c r="AT112" s="135">
        <f t="shared" si="73"/>
        <v>0</v>
      </c>
      <c r="AU112" s="135">
        <f t="shared" si="73"/>
        <v>0</v>
      </c>
      <c r="AV112" s="135">
        <f t="shared" si="73"/>
        <v>0</v>
      </c>
      <c r="AW112" s="135">
        <f t="shared" si="73"/>
        <v>0</v>
      </c>
      <c r="AX112" s="135">
        <f t="shared" si="73"/>
        <v>0</v>
      </c>
      <c r="AY112" s="135">
        <f t="shared" si="73"/>
        <v>0</v>
      </c>
      <c r="AZ112" s="135">
        <f t="shared" si="73"/>
        <v>0</v>
      </c>
      <c r="BA112" s="135">
        <f t="shared" si="73"/>
        <v>0</v>
      </c>
      <c r="BB112" s="135">
        <f t="shared" si="73"/>
        <v>0</v>
      </c>
      <c r="BC112" s="135">
        <f t="shared" si="73"/>
        <v>0</v>
      </c>
      <c r="BD112" s="135">
        <f t="shared" si="73"/>
        <v>0</v>
      </c>
      <c r="BE112" s="135">
        <f t="shared" si="73"/>
        <v>0</v>
      </c>
      <c r="BF112" s="135">
        <f t="shared" si="73"/>
        <v>0</v>
      </c>
      <c r="BG112" s="135">
        <f t="shared" si="73"/>
        <v>0</v>
      </c>
    </row>
    <row r="113" spans="1:61" s="25" customFormat="1" ht="11.4" customHeight="1" x14ac:dyDescent="0.25">
      <c r="F113" s="32"/>
      <c r="G113" s="73"/>
      <c r="H113" s="158">
        <f>IF(ISERROR(VLOOKUP(I97&amp;G113,#REF!,6,FALSE)),0,VLOOKUP(I97&amp;G113,#REF!,6,FALSE))</f>
        <v>0</v>
      </c>
      <c r="J113" s="135">
        <f t="shared" ref="J113:AO113" si="74">J97*$H113</f>
        <v>0</v>
      </c>
      <c r="K113" s="135">
        <f t="shared" si="74"/>
        <v>0</v>
      </c>
      <c r="L113" s="135">
        <f t="shared" si="74"/>
        <v>0</v>
      </c>
      <c r="M113" s="135">
        <f t="shared" si="74"/>
        <v>0</v>
      </c>
      <c r="N113" s="135">
        <f t="shared" si="74"/>
        <v>0</v>
      </c>
      <c r="O113" s="135">
        <f t="shared" si="74"/>
        <v>0</v>
      </c>
      <c r="P113" s="135">
        <f t="shared" si="74"/>
        <v>0</v>
      </c>
      <c r="Q113" s="135">
        <f t="shared" si="74"/>
        <v>0</v>
      </c>
      <c r="R113" s="135">
        <f t="shared" si="74"/>
        <v>0</v>
      </c>
      <c r="S113" s="135">
        <f t="shared" si="74"/>
        <v>0</v>
      </c>
      <c r="T113" s="135">
        <f t="shared" si="74"/>
        <v>0</v>
      </c>
      <c r="U113" s="135">
        <f t="shared" si="74"/>
        <v>0</v>
      </c>
      <c r="V113" s="135">
        <f t="shared" si="74"/>
        <v>0</v>
      </c>
      <c r="W113" s="135">
        <f t="shared" si="74"/>
        <v>0</v>
      </c>
      <c r="X113" s="135">
        <f t="shared" si="74"/>
        <v>0</v>
      </c>
      <c r="Y113" s="135">
        <f t="shared" si="74"/>
        <v>0</v>
      </c>
      <c r="Z113" s="135">
        <f t="shared" si="74"/>
        <v>0</v>
      </c>
      <c r="AA113" s="135">
        <f t="shared" si="74"/>
        <v>0</v>
      </c>
      <c r="AB113" s="135">
        <f t="shared" si="74"/>
        <v>0</v>
      </c>
      <c r="AC113" s="135">
        <f t="shared" si="74"/>
        <v>0</v>
      </c>
      <c r="AD113" s="135">
        <f t="shared" si="74"/>
        <v>0</v>
      </c>
      <c r="AE113" s="135">
        <f t="shared" si="74"/>
        <v>0</v>
      </c>
      <c r="AF113" s="135">
        <f t="shared" si="74"/>
        <v>0</v>
      </c>
      <c r="AG113" s="135">
        <f t="shared" si="74"/>
        <v>0</v>
      </c>
      <c r="AH113" s="135">
        <f t="shared" si="74"/>
        <v>0</v>
      </c>
      <c r="AI113" s="135">
        <f t="shared" si="74"/>
        <v>0</v>
      </c>
      <c r="AJ113" s="135">
        <f t="shared" si="74"/>
        <v>0</v>
      </c>
      <c r="AK113" s="135">
        <f t="shared" si="74"/>
        <v>0</v>
      </c>
      <c r="AL113" s="135">
        <f t="shared" si="74"/>
        <v>0</v>
      </c>
      <c r="AM113" s="135">
        <f t="shared" si="74"/>
        <v>0</v>
      </c>
      <c r="AN113" s="135">
        <f t="shared" si="74"/>
        <v>0</v>
      </c>
      <c r="AO113" s="135">
        <f t="shared" si="74"/>
        <v>0</v>
      </c>
      <c r="AP113" s="135">
        <f t="shared" ref="AP113:BG113" si="75">AP97*$H113</f>
        <v>0</v>
      </c>
      <c r="AQ113" s="135">
        <f t="shared" si="75"/>
        <v>0</v>
      </c>
      <c r="AR113" s="135">
        <f t="shared" si="75"/>
        <v>0</v>
      </c>
      <c r="AS113" s="135">
        <f t="shared" si="75"/>
        <v>0</v>
      </c>
      <c r="AT113" s="135">
        <f t="shared" si="75"/>
        <v>0</v>
      </c>
      <c r="AU113" s="135">
        <f t="shared" si="75"/>
        <v>0</v>
      </c>
      <c r="AV113" s="135">
        <f t="shared" si="75"/>
        <v>0</v>
      </c>
      <c r="AW113" s="135">
        <f t="shared" si="75"/>
        <v>0</v>
      </c>
      <c r="AX113" s="135">
        <f t="shared" si="75"/>
        <v>0</v>
      </c>
      <c r="AY113" s="135">
        <f t="shared" si="75"/>
        <v>0</v>
      </c>
      <c r="AZ113" s="135">
        <f t="shared" si="75"/>
        <v>0</v>
      </c>
      <c r="BA113" s="135">
        <f t="shared" si="75"/>
        <v>0</v>
      </c>
      <c r="BB113" s="135">
        <f t="shared" si="75"/>
        <v>0</v>
      </c>
      <c r="BC113" s="135">
        <f t="shared" si="75"/>
        <v>0</v>
      </c>
      <c r="BD113" s="135">
        <f t="shared" si="75"/>
        <v>0</v>
      </c>
      <c r="BE113" s="135">
        <f t="shared" si="75"/>
        <v>0</v>
      </c>
      <c r="BF113" s="135">
        <f t="shared" si="75"/>
        <v>0</v>
      </c>
      <c r="BG113" s="135">
        <f t="shared" si="75"/>
        <v>0</v>
      </c>
    </row>
    <row r="114" spans="1:61" s="25" customFormat="1" ht="11.4" customHeight="1" x14ac:dyDescent="0.25">
      <c r="F114" s="32"/>
      <c r="G114" s="73"/>
      <c r="H114" s="158">
        <f>IF(ISERROR(VLOOKUP(I98&amp;G114,#REF!,6,FALSE)),0,VLOOKUP(I98&amp;G114,#REF!,6,FALSE))</f>
        <v>0</v>
      </c>
      <c r="J114" s="135">
        <f t="shared" ref="J114:AO114" si="76">J98*$H114</f>
        <v>0</v>
      </c>
      <c r="K114" s="135">
        <f t="shared" si="76"/>
        <v>0</v>
      </c>
      <c r="L114" s="135">
        <f t="shared" si="76"/>
        <v>0</v>
      </c>
      <c r="M114" s="135">
        <f t="shared" si="76"/>
        <v>0</v>
      </c>
      <c r="N114" s="135">
        <f t="shared" si="76"/>
        <v>0</v>
      </c>
      <c r="O114" s="135">
        <f t="shared" si="76"/>
        <v>0</v>
      </c>
      <c r="P114" s="135">
        <f t="shared" si="76"/>
        <v>0</v>
      </c>
      <c r="Q114" s="135">
        <f t="shared" si="76"/>
        <v>0</v>
      </c>
      <c r="R114" s="135">
        <f t="shared" si="76"/>
        <v>0</v>
      </c>
      <c r="S114" s="135">
        <f t="shared" si="76"/>
        <v>0</v>
      </c>
      <c r="T114" s="135">
        <f t="shared" si="76"/>
        <v>0</v>
      </c>
      <c r="U114" s="135">
        <f t="shared" si="76"/>
        <v>0</v>
      </c>
      <c r="V114" s="135">
        <f t="shared" si="76"/>
        <v>0</v>
      </c>
      <c r="W114" s="135">
        <f t="shared" si="76"/>
        <v>0</v>
      </c>
      <c r="X114" s="135">
        <f t="shared" si="76"/>
        <v>0</v>
      </c>
      <c r="Y114" s="135">
        <f t="shared" si="76"/>
        <v>0</v>
      </c>
      <c r="Z114" s="135">
        <f t="shared" si="76"/>
        <v>0</v>
      </c>
      <c r="AA114" s="135">
        <f t="shared" si="76"/>
        <v>0</v>
      </c>
      <c r="AB114" s="135">
        <f t="shared" si="76"/>
        <v>0</v>
      </c>
      <c r="AC114" s="135">
        <f t="shared" si="76"/>
        <v>0</v>
      </c>
      <c r="AD114" s="135">
        <f t="shared" si="76"/>
        <v>0</v>
      </c>
      <c r="AE114" s="135">
        <f t="shared" si="76"/>
        <v>0</v>
      </c>
      <c r="AF114" s="135">
        <f t="shared" si="76"/>
        <v>0</v>
      </c>
      <c r="AG114" s="135">
        <f t="shared" si="76"/>
        <v>0</v>
      </c>
      <c r="AH114" s="135">
        <f t="shared" si="76"/>
        <v>0</v>
      </c>
      <c r="AI114" s="135">
        <f t="shared" si="76"/>
        <v>0</v>
      </c>
      <c r="AJ114" s="135">
        <f t="shared" si="76"/>
        <v>0</v>
      </c>
      <c r="AK114" s="135">
        <f t="shared" si="76"/>
        <v>0</v>
      </c>
      <c r="AL114" s="135">
        <f t="shared" si="76"/>
        <v>0</v>
      </c>
      <c r="AM114" s="135">
        <f t="shared" si="76"/>
        <v>0</v>
      </c>
      <c r="AN114" s="135">
        <f t="shared" si="76"/>
        <v>0</v>
      </c>
      <c r="AO114" s="135">
        <f t="shared" si="76"/>
        <v>0</v>
      </c>
      <c r="AP114" s="135">
        <f t="shared" ref="AP114:BG114" si="77">AP98*$H114</f>
        <v>0</v>
      </c>
      <c r="AQ114" s="135">
        <f t="shared" si="77"/>
        <v>0</v>
      </c>
      <c r="AR114" s="135">
        <f t="shared" si="77"/>
        <v>0</v>
      </c>
      <c r="AS114" s="135">
        <f t="shared" si="77"/>
        <v>0</v>
      </c>
      <c r="AT114" s="135">
        <f t="shared" si="77"/>
        <v>0</v>
      </c>
      <c r="AU114" s="135">
        <f t="shared" si="77"/>
        <v>0</v>
      </c>
      <c r="AV114" s="135">
        <f t="shared" si="77"/>
        <v>0</v>
      </c>
      <c r="AW114" s="135">
        <f t="shared" si="77"/>
        <v>0</v>
      </c>
      <c r="AX114" s="135">
        <f t="shared" si="77"/>
        <v>0</v>
      </c>
      <c r="AY114" s="135">
        <f t="shared" si="77"/>
        <v>0</v>
      </c>
      <c r="AZ114" s="135">
        <f t="shared" si="77"/>
        <v>0</v>
      </c>
      <c r="BA114" s="135">
        <f t="shared" si="77"/>
        <v>0</v>
      </c>
      <c r="BB114" s="135">
        <f t="shared" si="77"/>
        <v>0</v>
      </c>
      <c r="BC114" s="135">
        <f t="shared" si="77"/>
        <v>0</v>
      </c>
      <c r="BD114" s="135">
        <f t="shared" si="77"/>
        <v>0</v>
      </c>
      <c r="BE114" s="135">
        <f t="shared" si="77"/>
        <v>0</v>
      </c>
      <c r="BF114" s="135">
        <f t="shared" si="77"/>
        <v>0</v>
      </c>
      <c r="BG114" s="135">
        <f t="shared" si="77"/>
        <v>0</v>
      </c>
    </row>
    <row r="115" spans="1:61" s="25" customFormat="1" ht="11.4" customHeight="1" x14ac:dyDescent="0.25">
      <c r="F115" s="32"/>
      <c r="G115" s="73"/>
      <c r="H115" s="158">
        <f>IF(ISERROR(VLOOKUP(I99&amp;G115,#REF!,6,FALSE)),0,VLOOKUP(I99&amp;G115,#REF!,6,FALSE))</f>
        <v>0</v>
      </c>
      <c r="J115" s="135">
        <f t="shared" ref="J115:AO115" si="78">J99*$H115</f>
        <v>0</v>
      </c>
      <c r="K115" s="135">
        <f t="shared" si="78"/>
        <v>0</v>
      </c>
      <c r="L115" s="135">
        <f t="shared" si="78"/>
        <v>0</v>
      </c>
      <c r="M115" s="135">
        <f t="shared" si="78"/>
        <v>0</v>
      </c>
      <c r="N115" s="135">
        <f t="shared" si="78"/>
        <v>0</v>
      </c>
      <c r="O115" s="135">
        <f t="shared" si="78"/>
        <v>0</v>
      </c>
      <c r="P115" s="135">
        <f t="shared" si="78"/>
        <v>0</v>
      </c>
      <c r="Q115" s="135">
        <f t="shared" si="78"/>
        <v>0</v>
      </c>
      <c r="R115" s="135">
        <f t="shared" si="78"/>
        <v>0</v>
      </c>
      <c r="S115" s="135">
        <f t="shared" si="78"/>
        <v>0</v>
      </c>
      <c r="T115" s="135">
        <f t="shared" si="78"/>
        <v>0</v>
      </c>
      <c r="U115" s="135">
        <f t="shared" si="78"/>
        <v>0</v>
      </c>
      <c r="V115" s="135">
        <f t="shared" si="78"/>
        <v>0</v>
      </c>
      <c r="W115" s="135">
        <f t="shared" si="78"/>
        <v>0</v>
      </c>
      <c r="X115" s="135">
        <f t="shared" si="78"/>
        <v>0</v>
      </c>
      <c r="Y115" s="135">
        <f t="shared" si="78"/>
        <v>0</v>
      </c>
      <c r="Z115" s="135">
        <f t="shared" si="78"/>
        <v>0</v>
      </c>
      <c r="AA115" s="135">
        <f t="shared" si="78"/>
        <v>0</v>
      </c>
      <c r="AB115" s="135">
        <f t="shared" si="78"/>
        <v>0</v>
      </c>
      <c r="AC115" s="135">
        <f t="shared" si="78"/>
        <v>0</v>
      </c>
      <c r="AD115" s="135">
        <f t="shared" si="78"/>
        <v>0</v>
      </c>
      <c r="AE115" s="135">
        <f t="shared" si="78"/>
        <v>0</v>
      </c>
      <c r="AF115" s="135">
        <f t="shared" si="78"/>
        <v>0</v>
      </c>
      <c r="AG115" s="135">
        <f t="shared" si="78"/>
        <v>0</v>
      </c>
      <c r="AH115" s="135">
        <f t="shared" si="78"/>
        <v>0</v>
      </c>
      <c r="AI115" s="135">
        <f t="shared" si="78"/>
        <v>0</v>
      </c>
      <c r="AJ115" s="135">
        <f t="shared" si="78"/>
        <v>0</v>
      </c>
      <c r="AK115" s="135">
        <f t="shared" si="78"/>
        <v>0</v>
      </c>
      <c r="AL115" s="135">
        <f t="shared" si="78"/>
        <v>0</v>
      </c>
      <c r="AM115" s="135">
        <f t="shared" si="78"/>
        <v>0</v>
      </c>
      <c r="AN115" s="135">
        <f t="shared" si="78"/>
        <v>0</v>
      </c>
      <c r="AO115" s="135">
        <f t="shared" si="78"/>
        <v>0</v>
      </c>
      <c r="AP115" s="135">
        <f t="shared" ref="AP115:BG115" si="79">AP99*$H115</f>
        <v>0</v>
      </c>
      <c r="AQ115" s="135">
        <f t="shared" si="79"/>
        <v>0</v>
      </c>
      <c r="AR115" s="135">
        <f t="shared" si="79"/>
        <v>0</v>
      </c>
      <c r="AS115" s="135">
        <f t="shared" si="79"/>
        <v>0</v>
      </c>
      <c r="AT115" s="135">
        <f t="shared" si="79"/>
        <v>0</v>
      </c>
      <c r="AU115" s="135">
        <f t="shared" si="79"/>
        <v>0</v>
      </c>
      <c r="AV115" s="135">
        <f t="shared" si="79"/>
        <v>0</v>
      </c>
      <c r="AW115" s="135">
        <f t="shared" si="79"/>
        <v>0</v>
      </c>
      <c r="AX115" s="135">
        <f t="shared" si="79"/>
        <v>0</v>
      </c>
      <c r="AY115" s="135">
        <f t="shared" si="79"/>
        <v>0</v>
      </c>
      <c r="AZ115" s="135">
        <f t="shared" si="79"/>
        <v>0</v>
      </c>
      <c r="BA115" s="135">
        <f t="shared" si="79"/>
        <v>0</v>
      </c>
      <c r="BB115" s="135">
        <f t="shared" si="79"/>
        <v>0</v>
      </c>
      <c r="BC115" s="135">
        <f t="shared" si="79"/>
        <v>0</v>
      </c>
      <c r="BD115" s="135">
        <f t="shared" si="79"/>
        <v>0</v>
      </c>
      <c r="BE115" s="135">
        <f t="shared" si="79"/>
        <v>0</v>
      </c>
      <c r="BF115" s="135">
        <f t="shared" si="79"/>
        <v>0</v>
      </c>
      <c r="BG115" s="135">
        <f t="shared" si="79"/>
        <v>0</v>
      </c>
    </row>
    <row r="116" spans="1:61" s="25" customFormat="1" ht="11.4" customHeight="1" x14ac:dyDescent="0.25">
      <c r="F116" s="32"/>
      <c r="G116" s="73"/>
      <c r="H116" s="158">
        <f>IF(ISERROR(VLOOKUP(I100&amp;G116,#REF!,6,FALSE)),0,VLOOKUP(I100&amp;G116,#REF!,6,FALSE))</f>
        <v>0</v>
      </c>
      <c r="J116" s="135">
        <f t="shared" ref="J116:AO116" si="80">J100*$H116</f>
        <v>0</v>
      </c>
      <c r="K116" s="135">
        <f t="shared" si="80"/>
        <v>0</v>
      </c>
      <c r="L116" s="135">
        <f t="shared" si="80"/>
        <v>0</v>
      </c>
      <c r="M116" s="135">
        <f t="shared" si="80"/>
        <v>0</v>
      </c>
      <c r="N116" s="135">
        <f t="shared" si="80"/>
        <v>0</v>
      </c>
      <c r="O116" s="135">
        <f t="shared" si="80"/>
        <v>0</v>
      </c>
      <c r="P116" s="135">
        <f t="shared" si="80"/>
        <v>0</v>
      </c>
      <c r="Q116" s="135">
        <f t="shared" si="80"/>
        <v>0</v>
      </c>
      <c r="R116" s="135">
        <f t="shared" si="80"/>
        <v>0</v>
      </c>
      <c r="S116" s="135">
        <f t="shared" si="80"/>
        <v>0</v>
      </c>
      <c r="T116" s="135">
        <f t="shared" si="80"/>
        <v>0</v>
      </c>
      <c r="U116" s="135">
        <f t="shared" si="80"/>
        <v>0</v>
      </c>
      <c r="V116" s="135">
        <f t="shared" si="80"/>
        <v>0</v>
      </c>
      <c r="W116" s="135">
        <f t="shared" si="80"/>
        <v>0</v>
      </c>
      <c r="X116" s="135">
        <f t="shared" si="80"/>
        <v>0</v>
      </c>
      <c r="Y116" s="135">
        <f t="shared" si="80"/>
        <v>0</v>
      </c>
      <c r="Z116" s="135">
        <f t="shared" si="80"/>
        <v>0</v>
      </c>
      <c r="AA116" s="135">
        <f t="shared" si="80"/>
        <v>0</v>
      </c>
      <c r="AB116" s="135">
        <f t="shared" si="80"/>
        <v>0</v>
      </c>
      <c r="AC116" s="135">
        <f t="shared" si="80"/>
        <v>0</v>
      </c>
      <c r="AD116" s="135">
        <f t="shared" si="80"/>
        <v>0</v>
      </c>
      <c r="AE116" s="135">
        <f t="shared" si="80"/>
        <v>0</v>
      </c>
      <c r="AF116" s="135">
        <f t="shared" si="80"/>
        <v>0</v>
      </c>
      <c r="AG116" s="135">
        <f t="shared" si="80"/>
        <v>0</v>
      </c>
      <c r="AH116" s="135">
        <f t="shared" si="80"/>
        <v>0</v>
      </c>
      <c r="AI116" s="135">
        <f t="shared" si="80"/>
        <v>0</v>
      </c>
      <c r="AJ116" s="135">
        <f t="shared" si="80"/>
        <v>0</v>
      </c>
      <c r="AK116" s="135">
        <f t="shared" si="80"/>
        <v>0</v>
      </c>
      <c r="AL116" s="135">
        <f t="shared" si="80"/>
        <v>0</v>
      </c>
      <c r="AM116" s="135">
        <f t="shared" si="80"/>
        <v>0</v>
      </c>
      <c r="AN116" s="135">
        <f t="shared" si="80"/>
        <v>0</v>
      </c>
      <c r="AO116" s="135">
        <f t="shared" si="80"/>
        <v>0</v>
      </c>
      <c r="AP116" s="135">
        <f t="shared" ref="AP116:BG116" si="81">AP100*$H116</f>
        <v>0</v>
      </c>
      <c r="AQ116" s="135">
        <f t="shared" si="81"/>
        <v>0</v>
      </c>
      <c r="AR116" s="135">
        <f t="shared" si="81"/>
        <v>0</v>
      </c>
      <c r="AS116" s="135">
        <f t="shared" si="81"/>
        <v>0</v>
      </c>
      <c r="AT116" s="135">
        <f t="shared" si="81"/>
        <v>0</v>
      </c>
      <c r="AU116" s="135">
        <f t="shared" si="81"/>
        <v>0</v>
      </c>
      <c r="AV116" s="135">
        <f t="shared" si="81"/>
        <v>0</v>
      </c>
      <c r="AW116" s="135">
        <f t="shared" si="81"/>
        <v>0</v>
      </c>
      <c r="AX116" s="135">
        <f t="shared" si="81"/>
        <v>0</v>
      </c>
      <c r="AY116" s="135">
        <f t="shared" si="81"/>
        <v>0</v>
      </c>
      <c r="AZ116" s="135">
        <f t="shared" si="81"/>
        <v>0</v>
      </c>
      <c r="BA116" s="135">
        <f t="shared" si="81"/>
        <v>0</v>
      </c>
      <c r="BB116" s="135">
        <f t="shared" si="81"/>
        <v>0</v>
      </c>
      <c r="BC116" s="135">
        <f t="shared" si="81"/>
        <v>0</v>
      </c>
      <c r="BD116" s="135">
        <f t="shared" si="81"/>
        <v>0</v>
      </c>
      <c r="BE116" s="135">
        <f t="shared" si="81"/>
        <v>0</v>
      </c>
      <c r="BF116" s="135">
        <f t="shared" si="81"/>
        <v>0</v>
      </c>
      <c r="BG116" s="135">
        <f t="shared" si="81"/>
        <v>0</v>
      </c>
    </row>
    <row r="117" spans="1:61" s="25" customFormat="1" ht="11.4" customHeight="1" x14ac:dyDescent="0.25">
      <c r="F117" s="32"/>
      <c r="G117" s="73"/>
      <c r="H117" s="158">
        <f>IF(ISERROR(VLOOKUP(I101&amp;G117,#REF!,6,FALSE)),0,VLOOKUP(I101&amp;G117,#REF!,6,FALSE))</f>
        <v>0</v>
      </c>
      <c r="J117" s="135">
        <f t="shared" ref="J117:AO117" si="82">J101*$H117</f>
        <v>0</v>
      </c>
      <c r="K117" s="135">
        <f t="shared" si="82"/>
        <v>0</v>
      </c>
      <c r="L117" s="135">
        <f t="shared" si="82"/>
        <v>0</v>
      </c>
      <c r="M117" s="135">
        <f t="shared" si="82"/>
        <v>0</v>
      </c>
      <c r="N117" s="135">
        <f t="shared" si="82"/>
        <v>0</v>
      </c>
      <c r="O117" s="135">
        <f t="shared" si="82"/>
        <v>0</v>
      </c>
      <c r="P117" s="135">
        <f t="shared" si="82"/>
        <v>0</v>
      </c>
      <c r="Q117" s="135">
        <f t="shared" si="82"/>
        <v>0</v>
      </c>
      <c r="R117" s="135">
        <f t="shared" si="82"/>
        <v>0</v>
      </c>
      <c r="S117" s="135">
        <f t="shared" si="82"/>
        <v>0</v>
      </c>
      <c r="T117" s="135">
        <f t="shared" si="82"/>
        <v>0</v>
      </c>
      <c r="U117" s="135">
        <f t="shared" si="82"/>
        <v>0</v>
      </c>
      <c r="V117" s="135">
        <f t="shared" si="82"/>
        <v>0</v>
      </c>
      <c r="W117" s="135">
        <f t="shared" si="82"/>
        <v>0</v>
      </c>
      <c r="X117" s="135">
        <f t="shared" si="82"/>
        <v>0</v>
      </c>
      <c r="Y117" s="135">
        <f t="shared" si="82"/>
        <v>0</v>
      </c>
      <c r="Z117" s="135">
        <f t="shared" si="82"/>
        <v>0</v>
      </c>
      <c r="AA117" s="135">
        <f t="shared" si="82"/>
        <v>0</v>
      </c>
      <c r="AB117" s="135">
        <f t="shared" si="82"/>
        <v>0</v>
      </c>
      <c r="AC117" s="135">
        <f t="shared" si="82"/>
        <v>0</v>
      </c>
      <c r="AD117" s="135">
        <f t="shared" si="82"/>
        <v>0</v>
      </c>
      <c r="AE117" s="135">
        <f t="shared" si="82"/>
        <v>0</v>
      </c>
      <c r="AF117" s="135">
        <f t="shared" si="82"/>
        <v>0</v>
      </c>
      <c r="AG117" s="135">
        <f t="shared" si="82"/>
        <v>0</v>
      </c>
      <c r="AH117" s="135">
        <f t="shared" si="82"/>
        <v>0</v>
      </c>
      <c r="AI117" s="135">
        <f t="shared" si="82"/>
        <v>0</v>
      </c>
      <c r="AJ117" s="135">
        <f t="shared" si="82"/>
        <v>0</v>
      </c>
      <c r="AK117" s="135">
        <f t="shared" si="82"/>
        <v>0</v>
      </c>
      <c r="AL117" s="135">
        <f t="shared" si="82"/>
        <v>0</v>
      </c>
      <c r="AM117" s="135">
        <f t="shared" si="82"/>
        <v>0</v>
      </c>
      <c r="AN117" s="135">
        <f t="shared" si="82"/>
        <v>0</v>
      </c>
      <c r="AO117" s="135">
        <f t="shared" si="82"/>
        <v>0</v>
      </c>
      <c r="AP117" s="135">
        <f t="shared" ref="AP117:BG117" si="83">AP101*$H117</f>
        <v>0</v>
      </c>
      <c r="AQ117" s="135">
        <f t="shared" si="83"/>
        <v>0</v>
      </c>
      <c r="AR117" s="135">
        <f t="shared" si="83"/>
        <v>0</v>
      </c>
      <c r="AS117" s="135">
        <f t="shared" si="83"/>
        <v>0</v>
      </c>
      <c r="AT117" s="135">
        <f t="shared" si="83"/>
        <v>0</v>
      </c>
      <c r="AU117" s="135">
        <f t="shared" si="83"/>
        <v>0</v>
      </c>
      <c r="AV117" s="135">
        <f t="shared" si="83"/>
        <v>0</v>
      </c>
      <c r="AW117" s="135">
        <f t="shared" si="83"/>
        <v>0</v>
      </c>
      <c r="AX117" s="135">
        <f t="shared" si="83"/>
        <v>0</v>
      </c>
      <c r="AY117" s="135">
        <f t="shared" si="83"/>
        <v>0</v>
      </c>
      <c r="AZ117" s="135">
        <f t="shared" si="83"/>
        <v>0</v>
      </c>
      <c r="BA117" s="135">
        <f t="shared" si="83"/>
        <v>0</v>
      </c>
      <c r="BB117" s="135">
        <f t="shared" si="83"/>
        <v>0</v>
      </c>
      <c r="BC117" s="135">
        <f t="shared" si="83"/>
        <v>0</v>
      </c>
      <c r="BD117" s="135">
        <f t="shared" si="83"/>
        <v>0</v>
      </c>
      <c r="BE117" s="135">
        <f t="shared" si="83"/>
        <v>0</v>
      </c>
      <c r="BF117" s="135">
        <f t="shared" si="83"/>
        <v>0</v>
      </c>
      <c r="BG117" s="135">
        <f t="shared" si="83"/>
        <v>0</v>
      </c>
    </row>
    <row r="118" spans="1:61" s="25" customFormat="1" ht="11.4" customHeight="1" x14ac:dyDescent="0.25">
      <c r="F118" s="32"/>
      <c r="G118" s="73"/>
      <c r="H118" s="158">
        <f>IF(ISERROR(VLOOKUP(I102&amp;G118,#REF!,6,FALSE)),0,VLOOKUP(I102&amp;G118,#REF!,6,FALSE))</f>
        <v>0</v>
      </c>
      <c r="J118" s="135">
        <f t="shared" ref="J118:AO118" si="84">J102*$H118</f>
        <v>0</v>
      </c>
      <c r="K118" s="135">
        <f t="shared" si="84"/>
        <v>0</v>
      </c>
      <c r="L118" s="135">
        <f t="shared" si="84"/>
        <v>0</v>
      </c>
      <c r="M118" s="135">
        <f t="shared" si="84"/>
        <v>0</v>
      </c>
      <c r="N118" s="135">
        <f t="shared" si="84"/>
        <v>0</v>
      </c>
      <c r="O118" s="135">
        <f t="shared" si="84"/>
        <v>0</v>
      </c>
      <c r="P118" s="135">
        <f t="shared" si="84"/>
        <v>0</v>
      </c>
      <c r="Q118" s="135">
        <f t="shared" si="84"/>
        <v>0</v>
      </c>
      <c r="R118" s="135">
        <f t="shared" si="84"/>
        <v>0</v>
      </c>
      <c r="S118" s="135">
        <f t="shared" si="84"/>
        <v>0</v>
      </c>
      <c r="T118" s="135">
        <f t="shared" si="84"/>
        <v>0</v>
      </c>
      <c r="U118" s="135">
        <f t="shared" si="84"/>
        <v>0</v>
      </c>
      <c r="V118" s="135">
        <f t="shared" si="84"/>
        <v>0</v>
      </c>
      <c r="W118" s="135">
        <f t="shared" si="84"/>
        <v>0</v>
      </c>
      <c r="X118" s="135">
        <f t="shared" si="84"/>
        <v>0</v>
      </c>
      <c r="Y118" s="135">
        <f t="shared" si="84"/>
        <v>0</v>
      </c>
      <c r="Z118" s="135">
        <f t="shared" si="84"/>
        <v>0</v>
      </c>
      <c r="AA118" s="135">
        <f t="shared" si="84"/>
        <v>0</v>
      </c>
      <c r="AB118" s="135">
        <f t="shared" si="84"/>
        <v>0</v>
      </c>
      <c r="AC118" s="135">
        <f t="shared" si="84"/>
        <v>0</v>
      </c>
      <c r="AD118" s="135">
        <f t="shared" si="84"/>
        <v>0</v>
      </c>
      <c r="AE118" s="135">
        <f t="shared" si="84"/>
        <v>0</v>
      </c>
      <c r="AF118" s="135">
        <f t="shared" si="84"/>
        <v>0</v>
      </c>
      <c r="AG118" s="135">
        <f t="shared" si="84"/>
        <v>0</v>
      </c>
      <c r="AH118" s="135">
        <f t="shared" si="84"/>
        <v>0</v>
      </c>
      <c r="AI118" s="135">
        <f t="shared" si="84"/>
        <v>0</v>
      </c>
      <c r="AJ118" s="135">
        <f t="shared" si="84"/>
        <v>0</v>
      </c>
      <c r="AK118" s="135">
        <f t="shared" si="84"/>
        <v>0</v>
      </c>
      <c r="AL118" s="135">
        <f t="shared" si="84"/>
        <v>0</v>
      </c>
      <c r="AM118" s="135">
        <f t="shared" si="84"/>
        <v>0</v>
      </c>
      <c r="AN118" s="135">
        <f t="shared" si="84"/>
        <v>0</v>
      </c>
      <c r="AO118" s="135">
        <f t="shared" si="84"/>
        <v>0</v>
      </c>
      <c r="AP118" s="135">
        <f t="shared" ref="AP118:BG118" si="85">AP102*$H118</f>
        <v>0</v>
      </c>
      <c r="AQ118" s="135">
        <f t="shared" si="85"/>
        <v>0</v>
      </c>
      <c r="AR118" s="135">
        <f t="shared" si="85"/>
        <v>0</v>
      </c>
      <c r="AS118" s="135">
        <f t="shared" si="85"/>
        <v>0</v>
      </c>
      <c r="AT118" s="135">
        <f t="shared" si="85"/>
        <v>0</v>
      </c>
      <c r="AU118" s="135">
        <f t="shared" si="85"/>
        <v>0</v>
      </c>
      <c r="AV118" s="135">
        <f t="shared" si="85"/>
        <v>0</v>
      </c>
      <c r="AW118" s="135">
        <f t="shared" si="85"/>
        <v>0</v>
      </c>
      <c r="AX118" s="135">
        <f t="shared" si="85"/>
        <v>0</v>
      </c>
      <c r="AY118" s="135">
        <f t="shared" si="85"/>
        <v>0</v>
      </c>
      <c r="AZ118" s="135">
        <f t="shared" si="85"/>
        <v>0</v>
      </c>
      <c r="BA118" s="135">
        <f t="shared" si="85"/>
        <v>0</v>
      </c>
      <c r="BB118" s="135">
        <f t="shared" si="85"/>
        <v>0</v>
      </c>
      <c r="BC118" s="135">
        <f t="shared" si="85"/>
        <v>0</v>
      </c>
      <c r="BD118" s="135">
        <f t="shared" si="85"/>
        <v>0</v>
      </c>
      <c r="BE118" s="135">
        <f t="shared" si="85"/>
        <v>0</v>
      </c>
      <c r="BF118" s="135">
        <f t="shared" si="85"/>
        <v>0</v>
      </c>
      <c r="BG118" s="135">
        <f t="shared" si="85"/>
        <v>0</v>
      </c>
    </row>
    <row r="119" spans="1:61" s="25" customFormat="1" ht="11.4" customHeight="1" x14ac:dyDescent="0.25">
      <c r="F119" s="32"/>
      <c r="G119" s="73"/>
      <c r="H119" s="158">
        <f>IF(ISERROR(VLOOKUP(I103&amp;G119,#REF!,6,FALSE)),0,VLOOKUP(I103&amp;G119,#REF!,6,FALSE))</f>
        <v>0</v>
      </c>
      <c r="J119" s="135">
        <f t="shared" ref="J119:AO119" si="86">J103*$H119</f>
        <v>0</v>
      </c>
      <c r="K119" s="135">
        <f t="shared" si="86"/>
        <v>0</v>
      </c>
      <c r="L119" s="135">
        <f t="shared" si="86"/>
        <v>0</v>
      </c>
      <c r="M119" s="135">
        <f t="shared" si="86"/>
        <v>0</v>
      </c>
      <c r="N119" s="135">
        <f t="shared" si="86"/>
        <v>0</v>
      </c>
      <c r="O119" s="135">
        <f t="shared" si="86"/>
        <v>0</v>
      </c>
      <c r="P119" s="135">
        <f t="shared" si="86"/>
        <v>0</v>
      </c>
      <c r="Q119" s="135">
        <f t="shared" si="86"/>
        <v>0</v>
      </c>
      <c r="R119" s="135">
        <f t="shared" si="86"/>
        <v>0</v>
      </c>
      <c r="S119" s="135">
        <f t="shared" si="86"/>
        <v>0</v>
      </c>
      <c r="T119" s="135">
        <f t="shared" si="86"/>
        <v>0</v>
      </c>
      <c r="U119" s="135">
        <f t="shared" si="86"/>
        <v>0</v>
      </c>
      <c r="V119" s="135">
        <f t="shared" si="86"/>
        <v>0</v>
      </c>
      <c r="W119" s="135">
        <f t="shared" si="86"/>
        <v>0</v>
      </c>
      <c r="X119" s="135">
        <f t="shared" si="86"/>
        <v>0</v>
      </c>
      <c r="Y119" s="135">
        <f t="shared" si="86"/>
        <v>0</v>
      </c>
      <c r="Z119" s="135">
        <f t="shared" si="86"/>
        <v>0</v>
      </c>
      <c r="AA119" s="135">
        <f t="shared" si="86"/>
        <v>0</v>
      </c>
      <c r="AB119" s="135">
        <f t="shared" si="86"/>
        <v>0</v>
      </c>
      <c r="AC119" s="135">
        <f t="shared" si="86"/>
        <v>0</v>
      </c>
      <c r="AD119" s="135">
        <f t="shared" si="86"/>
        <v>0</v>
      </c>
      <c r="AE119" s="135">
        <f t="shared" si="86"/>
        <v>0</v>
      </c>
      <c r="AF119" s="135">
        <f t="shared" si="86"/>
        <v>0</v>
      </c>
      <c r="AG119" s="135">
        <f t="shared" si="86"/>
        <v>0</v>
      </c>
      <c r="AH119" s="135">
        <f t="shared" si="86"/>
        <v>0</v>
      </c>
      <c r="AI119" s="135">
        <f t="shared" si="86"/>
        <v>0</v>
      </c>
      <c r="AJ119" s="135">
        <f t="shared" si="86"/>
        <v>0</v>
      </c>
      <c r="AK119" s="135">
        <f t="shared" si="86"/>
        <v>0</v>
      </c>
      <c r="AL119" s="135">
        <f t="shared" si="86"/>
        <v>0</v>
      </c>
      <c r="AM119" s="135">
        <f t="shared" si="86"/>
        <v>0</v>
      </c>
      <c r="AN119" s="135">
        <f t="shared" si="86"/>
        <v>0</v>
      </c>
      <c r="AO119" s="135">
        <f t="shared" si="86"/>
        <v>0</v>
      </c>
      <c r="AP119" s="135">
        <f t="shared" ref="AP119:BG119" si="87">AP103*$H119</f>
        <v>0</v>
      </c>
      <c r="AQ119" s="135">
        <f t="shared" si="87"/>
        <v>0</v>
      </c>
      <c r="AR119" s="135">
        <f t="shared" si="87"/>
        <v>0</v>
      </c>
      <c r="AS119" s="135">
        <f t="shared" si="87"/>
        <v>0</v>
      </c>
      <c r="AT119" s="135">
        <f t="shared" si="87"/>
        <v>0</v>
      </c>
      <c r="AU119" s="135">
        <f t="shared" si="87"/>
        <v>0</v>
      </c>
      <c r="AV119" s="135">
        <f t="shared" si="87"/>
        <v>0</v>
      </c>
      <c r="AW119" s="135">
        <f t="shared" si="87"/>
        <v>0</v>
      </c>
      <c r="AX119" s="135">
        <f t="shared" si="87"/>
        <v>0</v>
      </c>
      <c r="AY119" s="135">
        <f t="shared" si="87"/>
        <v>0</v>
      </c>
      <c r="AZ119" s="135">
        <f t="shared" si="87"/>
        <v>0</v>
      </c>
      <c r="BA119" s="135">
        <f t="shared" si="87"/>
        <v>0</v>
      </c>
      <c r="BB119" s="135">
        <f t="shared" si="87"/>
        <v>0</v>
      </c>
      <c r="BC119" s="135">
        <f t="shared" si="87"/>
        <v>0</v>
      </c>
      <c r="BD119" s="135">
        <f t="shared" si="87"/>
        <v>0</v>
      </c>
      <c r="BE119" s="135">
        <f t="shared" si="87"/>
        <v>0</v>
      </c>
      <c r="BF119" s="135">
        <f t="shared" si="87"/>
        <v>0</v>
      </c>
      <c r="BG119" s="135">
        <f t="shared" si="87"/>
        <v>0</v>
      </c>
    </row>
    <row r="120" spans="1:61" s="25" customFormat="1" ht="11.4" customHeight="1" x14ac:dyDescent="0.25">
      <c r="F120" s="32"/>
      <c r="G120" s="73"/>
      <c r="H120" s="158">
        <f>IF(ISERROR(VLOOKUP(I104&amp;G120,#REF!,6,FALSE)),0,VLOOKUP(I104&amp;G120,#REF!,6,FALSE))</f>
        <v>0</v>
      </c>
      <c r="J120" s="135">
        <f t="shared" ref="J120:AO120" si="88">J104*$H120</f>
        <v>0</v>
      </c>
      <c r="K120" s="135">
        <f t="shared" si="88"/>
        <v>0</v>
      </c>
      <c r="L120" s="135">
        <f t="shared" si="88"/>
        <v>0</v>
      </c>
      <c r="M120" s="135">
        <f t="shared" si="88"/>
        <v>0</v>
      </c>
      <c r="N120" s="135">
        <f t="shared" si="88"/>
        <v>0</v>
      </c>
      <c r="O120" s="135">
        <f t="shared" si="88"/>
        <v>0</v>
      </c>
      <c r="P120" s="135">
        <f t="shared" si="88"/>
        <v>0</v>
      </c>
      <c r="Q120" s="135">
        <f t="shared" si="88"/>
        <v>0</v>
      </c>
      <c r="R120" s="135">
        <f t="shared" si="88"/>
        <v>0</v>
      </c>
      <c r="S120" s="135">
        <f t="shared" si="88"/>
        <v>0</v>
      </c>
      <c r="T120" s="135">
        <f t="shared" si="88"/>
        <v>0</v>
      </c>
      <c r="U120" s="135">
        <f t="shared" si="88"/>
        <v>0</v>
      </c>
      <c r="V120" s="135">
        <f t="shared" si="88"/>
        <v>0</v>
      </c>
      <c r="W120" s="135">
        <f t="shared" si="88"/>
        <v>0</v>
      </c>
      <c r="X120" s="135">
        <f t="shared" si="88"/>
        <v>0</v>
      </c>
      <c r="Y120" s="135">
        <f t="shared" si="88"/>
        <v>0</v>
      </c>
      <c r="Z120" s="135">
        <f t="shared" si="88"/>
        <v>0</v>
      </c>
      <c r="AA120" s="135">
        <f t="shared" si="88"/>
        <v>0</v>
      </c>
      <c r="AB120" s="135">
        <f t="shared" si="88"/>
        <v>0</v>
      </c>
      <c r="AC120" s="135">
        <f t="shared" si="88"/>
        <v>0</v>
      </c>
      <c r="AD120" s="135">
        <f t="shared" si="88"/>
        <v>0</v>
      </c>
      <c r="AE120" s="135">
        <f t="shared" si="88"/>
        <v>0</v>
      </c>
      <c r="AF120" s="135">
        <f t="shared" si="88"/>
        <v>0</v>
      </c>
      <c r="AG120" s="135">
        <f t="shared" si="88"/>
        <v>0</v>
      </c>
      <c r="AH120" s="135">
        <f t="shared" si="88"/>
        <v>0</v>
      </c>
      <c r="AI120" s="135">
        <f t="shared" si="88"/>
        <v>0</v>
      </c>
      <c r="AJ120" s="135">
        <f t="shared" si="88"/>
        <v>0</v>
      </c>
      <c r="AK120" s="135">
        <f t="shared" si="88"/>
        <v>0</v>
      </c>
      <c r="AL120" s="135">
        <f t="shared" si="88"/>
        <v>0</v>
      </c>
      <c r="AM120" s="135">
        <f t="shared" si="88"/>
        <v>0</v>
      </c>
      <c r="AN120" s="135">
        <f t="shared" si="88"/>
        <v>0</v>
      </c>
      <c r="AO120" s="135">
        <f t="shared" si="88"/>
        <v>0</v>
      </c>
      <c r="AP120" s="135">
        <f t="shared" ref="AP120:BG120" si="89">AP104*$H120</f>
        <v>0</v>
      </c>
      <c r="AQ120" s="135">
        <f t="shared" si="89"/>
        <v>0</v>
      </c>
      <c r="AR120" s="135">
        <f t="shared" si="89"/>
        <v>0</v>
      </c>
      <c r="AS120" s="135">
        <f t="shared" si="89"/>
        <v>0</v>
      </c>
      <c r="AT120" s="135">
        <f t="shared" si="89"/>
        <v>0</v>
      </c>
      <c r="AU120" s="135">
        <f t="shared" si="89"/>
        <v>0</v>
      </c>
      <c r="AV120" s="135">
        <f t="shared" si="89"/>
        <v>0</v>
      </c>
      <c r="AW120" s="135">
        <f t="shared" si="89"/>
        <v>0</v>
      </c>
      <c r="AX120" s="135">
        <f t="shared" si="89"/>
        <v>0</v>
      </c>
      <c r="AY120" s="135">
        <f t="shared" si="89"/>
        <v>0</v>
      </c>
      <c r="AZ120" s="135">
        <f t="shared" si="89"/>
        <v>0</v>
      </c>
      <c r="BA120" s="135">
        <f t="shared" si="89"/>
        <v>0</v>
      </c>
      <c r="BB120" s="135">
        <f t="shared" si="89"/>
        <v>0</v>
      </c>
      <c r="BC120" s="135">
        <f t="shared" si="89"/>
        <v>0</v>
      </c>
      <c r="BD120" s="135">
        <f t="shared" si="89"/>
        <v>0</v>
      </c>
      <c r="BE120" s="135">
        <f t="shared" si="89"/>
        <v>0</v>
      </c>
      <c r="BF120" s="135">
        <f t="shared" si="89"/>
        <v>0</v>
      </c>
      <c r="BG120" s="135">
        <f t="shared" si="89"/>
        <v>0</v>
      </c>
    </row>
    <row r="121" spans="1:61" s="25" customFormat="1" ht="11.4" customHeight="1" x14ac:dyDescent="0.25">
      <c r="F121" s="32"/>
      <c r="G121" s="73"/>
      <c r="H121" s="158">
        <f>IF(ISERROR(VLOOKUP(I105&amp;G121,#REF!,6,FALSE)),0,VLOOKUP(I105&amp;G121,#REF!,6,FALSE))</f>
        <v>0</v>
      </c>
      <c r="J121" s="135">
        <f t="shared" ref="J121:AO121" si="90">J105*$H121</f>
        <v>0</v>
      </c>
      <c r="K121" s="135">
        <f t="shared" si="90"/>
        <v>0</v>
      </c>
      <c r="L121" s="135">
        <f t="shared" si="90"/>
        <v>0</v>
      </c>
      <c r="M121" s="135">
        <f t="shared" si="90"/>
        <v>0</v>
      </c>
      <c r="N121" s="135">
        <f t="shared" si="90"/>
        <v>0</v>
      </c>
      <c r="O121" s="135">
        <f t="shared" si="90"/>
        <v>0</v>
      </c>
      <c r="P121" s="135">
        <f t="shared" si="90"/>
        <v>0</v>
      </c>
      <c r="Q121" s="135">
        <f t="shared" si="90"/>
        <v>0</v>
      </c>
      <c r="R121" s="135">
        <f t="shared" si="90"/>
        <v>0</v>
      </c>
      <c r="S121" s="135">
        <f t="shared" si="90"/>
        <v>0</v>
      </c>
      <c r="T121" s="135">
        <f t="shared" si="90"/>
        <v>0</v>
      </c>
      <c r="U121" s="135">
        <f t="shared" si="90"/>
        <v>0</v>
      </c>
      <c r="V121" s="135">
        <f t="shared" si="90"/>
        <v>0</v>
      </c>
      <c r="W121" s="135">
        <f t="shared" si="90"/>
        <v>0</v>
      </c>
      <c r="X121" s="135">
        <f t="shared" si="90"/>
        <v>0</v>
      </c>
      <c r="Y121" s="135">
        <f t="shared" si="90"/>
        <v>0</v>
      </c>
      <c r="Z121" s="135">
        <f t="shared" si="90"/>
        <v>0</v>
      </c>
      <c r="AA121" s="135">
        <f t="shared" si="90"/>
        <v>0</v>
      </c>
      <c r="AB121" s="135">
        <f t="shared" si="90"/>
        <v>0</v>
      </c>
      <c r="AC121" s="135">
        <f t="shared" si="90"/>
        <v>0</v>
      </c>
      <c r="AD121" s="135">
        <f t="shared" si="90"/>
        <v>0</v>
      </c>
      <c r="AE121" s="135">
        <f t="shared" si="90"/>
        <v>0</v>
      </c>
      <c r="AF121" s="135">
        <f t="shared" si="90"/>
        <v>0</v>
      </c>
      <c r="AG121" s="135">
        <f t="shared" si="90"/>
        <v>0</v>
      </c>
      <c r="AH121" s="135">
        <f t="shared" si="90"/>
        <v>0</v>
      </c>
      <c r="AI121" s="135">
        <f t="shared" si="90"/>
        <v>0</v>
      </c>
      <c r="AJ121" s="135">
        <f t="shared" si="90"/>
        <v>0</v>
      </c>
      <c r="AK121" s="135">
        <f t="shared" si="90"/>
        <v>0</v>
      </c>
      <c r="AL121" s="135">
        <f t="shared" si="90"/>
        <v>0</v>
      </c>
      <c r="AM121" s="135">
        <f t="shared" si="90"/>
        <v>0</v>
      </c>
      <c r="AN121" s="135">
        <f t="shared" si="90"/>
        <v>0</v>
      </c>
      <c r="AO121" s="135">
        <f t="shared" si="90"/>
        <v>0</v>
      </c>
      <c r="AP121" s="135">
        <f t="shared" ref="AP121:BG121" si="91">AP105*$H121</f>
        <v>0</v>
      </c>
      <c r="AQ121" s="135">
        <f t="shared" si="91"/>
        <v>0</v>
      </c>
      <c r="AR121" s="135">
        <f t="shared" si="91"/>
        <v>0</v>
      </c>
      <c r="AS121" s="135">
        <f t="shared" si="91"/>
        <v>0</v>
      </c>
      <c r="AT121" s="135">
        <f t="shared" si="91"/>
        <v>0</v>
      </c>
      <c r="AU121" s="135">
        <f t="shared" si="91"/>
        <v>0</v>
      </c>
      <c r="AV121" s="135">
        <f t="shared" si="91"/>
        <v>0</v>
      </c>
      <c r="AW121" s="135">
        <f t="shared" si="91"/>
        <v>0</v>
      </c>
      <c r="AX121" s="135">
        <f t="shared" si="91"/>
        <v>0</v>
      </c>
      <c r="AY121" s="135">
        <f t="shared" si="91"/>
        <v>0</v>
      </c>
      <c r="AZ121" s="135">
        <f t="shared" si="91"/>
        <v>0</v>
      </c>
      <c r="BA121" s="135">
        <f t="shared" si="91"/>
        <v>0</v>
      </c>
      <c r="BB121" s="135">
        <f t="shared" si="91"/>
        <v>0</v>
      </c>
      <c r="BC121" s="135">
        <f t="shared" si="91"/>
        <v>0</v>
      </c>
      <c r="BD121" s="135">
        <f t="shared" si="91"/>
        <v>0</v>
      </c>
      <c r="BE121" s="135">
        <f t="shared" si="91"/>
        <v>0</v>
      </c>
      <c r="BF121" s="135">
        <f t="shared" si="91"/>
        <v>0</v>
      </c>
      <c r="BG121" s="135">
        <f t="shared" si="91"/>
        <v>0</v>
      </c>
    </row>
    <row r="122" spans="1:61" s="25" customFormat="1" ht="11.4" customHeight="1" x14ac:dyDescent="0.25">
      <c r="F122" s="148" t="s">
        <v>83</v>
      </c>
      <c r="G122" s="112"/>
      <c r="H122" s="112"/>
      <c r="I122" s="112"/>
      <c r="J122" s="164">
        <f>SUM(J110:J121)</f>
        <v>0</v>
      </c>
      <c r="K122" s="164">
        <f t="shared" ref="K122:BG122" si="92">SUM(K110:K121)</f>
        <v>0</v>
      </c>
      <c r="L122" s="164">
        <f t="shared" si="92"/>
        <v>0</v>
      </c>
      <c r="M122" s="164">
        <f t="shared" si="92"/>
        <v>0</v>
      </c>
      <c r="N122" s="164">
        <f t="shared" si="92"/>
        <v>0</v>
      </c>
      <c r="O122" s="164">
        <f t="shared" si="92"/>
        <v>0</v>
      </c>
      <c r="P122" s="164">
        <f t="shared" si="92"/>
        <v>0</v>
      </c>
      <c r="Q122" s="164">
        <f t="shared" si="92"/>
        <v>0</v>
      </c>
      <c r="R122" s="164">
        <f t="shared" si="92"/>
        <v>0</v>
      </c>
      <c r="S122" s="164">
        <f t="shared" si="92"/>
        <v>0</v>
      </c>
      <c r="T122" s="164">
        <f t="shared" si="92"/>
        <v>0</v>
      </c>
      <c r="U122" s="164">
        <f t="shared" si="92"/>
        <v>0</v>
      </c>
      <c r="V122" s="164">
        <f t="shared" si="92"/>
        <v>0</v>
      </c>
      <c r="W122" s="164">
        <f t="shared" si="92"/>
        <v>0</v>
      </c>
      <c r="X122" s="164">
        <f t="shared" si="92"/>
        <v>0</v>
      </c>
      <c r="Y122" s="164">
        <f t="shared" si="92"/>
        <v>0</v>
      </c>
      <c r="Z122" s="164">
        <f t="shared" si="92"/>
        <v>0</v>
      </c>
      <c r="AA122" s="164">
        <f t="shared" si="92"/>
        <v>0</v>
      </c>
      <c r="AB122" s="164">
        <f t="shared" si="92"/>
        <v>0</v>
      </c>
      <c r="AC122" s="164">
        <f t="shared" si="92"/>
        <v>0</v>
      </c>
      <c r="AD122" s="164">
        <f t="shared" si="92"/>
        <v>0</v>
      </c>
      <c r="AE122" s="164">
        <f t="shared" si="92"/>
        <v>0</v>
      </c>
      <c r="AF122" s="164">
        <f t="shared" si="92"/>
        <v>0</v>
      </c>
      <c r="AG122" s="164">
        <f t="shared" si="92"/>
        <v>0</v>
      </c>
      <c r="AH122" s="164">
        <f t="shared" si="92"/>
        <v>0</v>
      </c>
      <c r="AI122" s="164">
        <f t="shared" si="92"/>
        <v>0</v>
      </c>
      <c r="AJ122" s="164">
        <f t="shared" si="92"/>
        <v>0</v>
      </c>
      <c r="AK122" s="164">
        <f t="shared" si="92"/>
        <v>0</v>
      </c>
      <c r="AL122" s="164">
        <f t="shared" si="92"/>
        <v>0</v>
      </c>
      <c r="AM122" s="164">
        <f t="shared" si="92"/>
        <v>0</v>
      </c>
      <c r="AN122" s="164">
        <f t="shared" si="92"/>
        <v>0</v>
      </c>
      <c r="AO122" s="164">
        <f t="shared" si="92"/>
        <v>0</v>
      </c>
      <c r="AP122" s="164">
        <f t="shared" si="92"/>
        <v>0</v>
      </c>
      <c r="AQ122" s="164">
        <f t="shared" si="92"/>
        <v>0</v>
      </c>
      <c r="AR122" s="164">
        <f t="shared" si="92"/>
        <v>0</v>
      </c>
      <c r="AS122" s="164">
        <f t="shared" si="92"/>
        <v>0</v>
      </c>
      <c r="AT122" s="164">
        <f t="shared" si="92"/>
        <v>0</v>
      </c>
      <c r="AU122" s="164">
        <f t="shared" si="92"/>
        <v>0</v>
      </c>
      <c r="AV122" s="164">
        <f t="shared" si="92"/>
        <v>0</v>
      </c>
      <c r="AW122" s="164">
        <f t="shared" si="92"/>
        <v>0</v>
      </c>
      <c r="AX122" s="164">
        <f t="shared" si="92"/>
        <v>0</v>
      </c>
      <c r="AY122" s="164">
        <f t="shared" si="92"/>
        <v>0</v>
      </c>
      <c r="AZ122" s="164">
        <f t="shared" si="92"/>
        <v>0</v>
      </c>
      <c r="BA122" s="164">
        <f t="shared" si="92"/>
        <v>0</v>
      </c>
      <c r="BB122" s="164">
        <f t="shared" si="92"/>
        <v>0</v>
      </c>
      <c r="BC122" s="164">
        <f t="shared" si="92"/>
        <v>0</v>
      </c>
      <c r="BD122" s="164">
        <f t="shared" si="92"/>
        <v>0</v>
      </c>
      <c r="BE122" s="164">
        <f t="shared" si="92"/>
        <v>0</v>
      </c>
      <c r="BF122" s="164">
        <f t="shared" si="92"/>
        <v>0</v>
      </c>
      <c r="BG122" s="164">
        <f t="shared" si="92"/>
        <v>0</v>
      </c>
      <c r="BI122" s="50"/>
    </row>
    <row r="123" spans="1:61" ht="11.4" customHeight="1" x14ac:dyDescent="0.25">
      <c r="C123" s="22"/>
      <c r="D123" s="22"/>
      <c r="E123" s="22"/>
      <c r="F123" s="22"/>
      <c r="G123" s="22"/>
      <c r="H123" s="22"/>
      <c r="I123" s="22"/>
      <c r="J123" s="22"/>
    </row>
    <row r="124" spans="1:61" ht="11.4" customHeight="1" x14ac:dyDescent="0.25">
      <c r="A124" s="154" t="s">
        <v>102</v>
      </c>
      <c r="B124" s="140"/>
      <c r="C124" s="140"/>
      <c r="D124" s="154"/>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row>
  </sheetData>
  <mergeCells count="37">
    <mergeCell ref="G105:H105"/>
    <mergeCell ref="G100:H100"/>
    <mergeCell ref="G101:H101"/>
    <mergeCell ref="G98:H98"/>
    <mergeCell ref="G99:H99"/>
    <mergeCell ref="G102:H102"/>
    <mergeCell ref="G103:H103"/>
    <mergeCell ref="G104:H104"/>
    <mergeCell ref="A19:D23"/>
    <mergeCell ref="A25:D29"/>
    <mergeCell ref="G97:H97"/>
    <mergeCell ref="G95:H95"/>
    <mergeCell ref="G96:H96"/>
    <mergeCell ref="G94:H94"/>
    <mergeCell ref="G71:H71"/>
    <mergeCell ref="G72:H72"/>
    <mergeCell ref="G93:H93"/>
    <mergeCell ref="G73:H73"/>
    <mergeCell ref="G74:H74"/>
    <mergeCell ref="G64:H64"/>
    <mergeCell ref="G65:H65"/>
    <mergeCell ref="G66:H66"/>
    <mergeCell ref="G67:H67"/>
    <mergeCell ref="G70:H70"/>
    <mergeCell ref="G68:H68"/>
    <mergeCell ref="G69:H69"/>
    <mergeCell ref="G45:H45"/>
    <mergeCell ref="G41:H41"/>
    <mergeCell ref="G40:H40"/>
    <mergeCell ref="G44:H44"/>
    <mergeCell ref="G39:H39"/>
    <mergeCell ref="G38:H38"/>
    <mergeCell ref="G35:H35"/>
    <mergeCell ref="G42:H42"/>
    <mergeCell ref="G43:H43"/>
    <mergeCell ref="G36:H36"/>
    <mergeCell ref="G37:H37"/>
  </mergeCells>
  <conditionalFormatting sqref="I46">
    <cfRule type="cellIs" dxfId="109" priority="85" operator="notEqual">
      <formula>0</formula>
    </cfRule>
  </conditionalFormatting>
  <conditionalFormatting sqref="I60">
    <cfRule type="cellIs" dxfId="108" priority="17" operator="notEqual">
      <formula>0</formula>
    </cfRule>
  </conditionalFormatting>
  <conditionalFormatting sqref="J6:BG6">
    <cfRule type="cellIs" dxfId="107" priority="22" operator="equal">
      <formula>1</formula>
    </cfRule>
  </conditionalFormatting>
  <conditionalFormatting sqref="J36:BG45">
    <cfRule type="expression" dxfId="106" priority="115">
      <formula>#REF!</formula>
    </cfRule>
    <cfRule type="expression" dxfId="105" priority="116">
      <formula>ISTEXT(J36)</formula>
    </cfRule>
  </conditionalFormatting>
  <conditionalFormatting sqref="J50:BG59">
    <cfRule type="expression" dxfId="104" priority="18">
      <formula>#REF!</formula>
    </cfRule>
    <cfRule type="expression" dxfId="103" priority="19">
      <formula>ISTEXT(J50)</formula>
    </cfRule>
  </conditionalFormatting>
  <conditionalFormatting sqref="J64:BG64">
    <cfRule type="expression" dxfId="102" priority="164">
      <formula>#REF!=1</formula>
    </cfRule>
  </conditionalFormatting>
  <conditionalFormatting sqref="J65:BG74">
    <cfRule type="expression" dxfId="101" priority="23">
      <formula>#REF!</formula>
    </cfRule>
  </conditionalFormatting>
  <conditionalFormatting sqref="J78:BG78">
    <cfRule type="expression" dxfId="100" priority="16">
      <formula>#REF!=1</formula>
    </cfRule>
  </conditionalFormatting>
  <conditionalFormatting sqref="J79:BG88">
    <cfRule type="expression" dxfId="99" priority="3">
      <formula>#REF!</formula>
    </cfRule>
    <cfRule type="expression" dxfId="98" priority="4">
      <formula>ISTEXT(J79)</formula>
    </cfRule>
  </conditionalFormatting>
  <conditionalFormatting sqref="J94:BG105">
    <cfRule type="expression" dxfId="97" priority="102">
      <formula>J94&lt;0</formula>
    </cfRule>
    <cfRule type="expression" dxfId="96" priority="103">
      <formula>#REF!</formula>
    </cfRule>
  </conditionalFormatting>
  <conditionalFormatting sqref="J110:BG121">
    <cfRule type="expression" dxfId="95" priority="1">
      <formula>#REF!</formula>
    </cfRule>
    <cfRule type="expression" dxfId="94" priority="2">
      <formula>ISTEXT(J110)</formula>
    </cfRule>
  </conditionalFormatting>
  <conditionalFormatting sqref="U74:BG74">
    <cfRule type="expression" dxfId="93" priority="24">
      <formula>ISTEXT(U74)</formula>
    </cfRule>
  </conditionalFormatting>
  <dataValidations count="7">
    <dataValidation type="custom" showErrorMessage="1" errorTitle="Invalid Assumption" error="Assumption must be a number." sqref="U72:BG74" xr:uid="{00000000-0002-0000-0500-000000000000}">
      <formula1>NOT(ISERROR(U72/1))</formula1>
    </dataValidation>
    <dataValidation type="decimal" operator="greaterThanOrEqual" allowBlank="1" showDropDown="1" showErrorMessage="1" errorTitle="Enter positive number only" error="Enter positive numbers only and specify in the drop down box  whether the input is a benefit or a cost" sqref="J94:BG105" xr:uid="{00000000-0002-0000-0500-000001000000}">
      <formula1>0</formula1>
    </dataValidation>
    <dataValidation type="decimal" operator="greaterThanOrEqual" allowBlank="1" showDropDown="1" showErrorMessage="1" errorTitle="Invalid Assumption" error="Assumption must be a value greater than or equal to zero." sqref="J110:BG121 J50:BG59 J79:BG88 J36:BG45" xr:uid="{00000000-0002-0000-0500-000002000000}">
      <formula1>0</formula1>
    </dataValidation>
    <dataValidation operator="greaterThanOrEqual" allowBlank="1" showDropDown="1" showErrorMessage="1" errorTitle="Invalid Assumption" error="Assumption must be a value greater than or equal to zero." sqref="J65:T74 U65:BG66" xr:uid="{00000000-0002-0000-0500-000009000000}"/>
    <dataValidation showDropDown="1" showErrorMessage="1" errorTitle="Invalid Assumption" error="Assumption must be a number." sqref="U67:BG71" xr:uid="{00000000-0002-0000-0500-00000A000000}"/>
    <dataValidation type="list" allowBlank="1" showInputMessage="1" showErrorMessage="1" sqref="I36:I45 I65:I74" xr:uid="{12A7EE02-C4A1-4BC0-A204-1079DDC4F947}">
      <formula1>ConvertFromDates</formula1>
    </dataValidation>
    <dataValidation type="list" allowBlank="1" showInputMessage="1" showErrorMessage="1" sqref="G79:G88 G50:G59 G110:G121" xr:uid="{65E66D63-17DF-47C3-BA1E-A6D627A11942}">
      <formula1>ConvertToDates</formula1>
    </dataValidation>
  </dataValidations>
  <pageMargins left="0.39370078740157499" right="0.39370078740157499" top="0.59055118110236204" bottom="0.98425196850393704" header="0" footer="0.31496062992126"/>
  <pageSetup paperSize="9" orientation="landscape" r:id="rId1"/>
  <headerFooter>
    <oddFooter>&amp;L&amp;F
&amp;A
Printed: &amp;T on &amp;D&amp;CPage &amp;P of &amp;N_x000D_&amp;1#&amp;"Century Gothic"&amp;7&amp;K7F7F7F PUBLIC</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412CE-2657-47C7-9381-AB50F09C4154}">
  <sheetPr codeName="Sheet9">
    <tabColor rgb="FFFFFF00"/>
    <pageSetUpPr autoPageBreaks="0"/>
  </sheetPr>
  <dimension ref="A1:BI124"/>
  <sheetViews>
    <sheetView showGridLines="0" zoomScaleNormal="100" workbookViewId="0">
      <pane xSplit="1" ySplit="4" topLeftCell="B5" activePane="bottomRight" state="frozen"/>
      <selection pane="topRight" activeCell="I118" sqref="I118"/>
      <selection pane="bottomLeft" activeCell="I118" sqref="I118"/>
      <selection pane="bottomRight" activeCell="J36" sqref="J36"/>
    </sheetView>
  </sheetViews>
  <sheetFormatPr defaultColWidth="11.69921875" defaultRowHeight="11.4" customHeight="1" x14ac:dyDescent="0.25"/>
  <cols>
    <col min="1" max="5" width="3.69921875" style="11" customWidth="1"/>
    <col min="6" max="6" width="35.69921875" style="11" customWidth="1"/>
    <col min="7" max="7" width="12.69921875" style="11" customWidth="1"/>
    <col min="8" max="8" width="14.69921875" style="11" customWidth="1"/>
    <col min="9" max="9" width="18.69921875" style="11" customWidth="1"/>
    <col min="10" max="16" width="13.3984375" style="11" customWidth="1"/>
    <col min="17" max="59" width="11.69921875" style="11" customWidth="1"/>
    <col min="60" max="60" width="2.69921875" style="11" customWidth="1"/>
    <col min="61" max="16384" width="11.69921875" style="11"/>
  </cols>
  <sheetData>
    <row r="1" spans="1:61" s="59" customFormat="1" ht="13" x14ac:dyDescent="0.25">
      <c r="B1" s="59" t="s">
        <v>103</v>
      </c>
      <c r="I1" s="170"/>
    </row>
    <row r="2" spans="1:61" s="85" customFormat="1" ht="13" x14ac:dyDescent="0.25">
      <c r="B2" s="61" t="str">
        <f>Cover!$C$9</f>
        <v>AusNet Services</v>
      </c>
      <c r="G2" s="96"/>
      <c r="I2" s="172"/>
      <c r="J2" s="172"/>
      <c r="K2" s="172"/>
      <c r="L2" s="172"/>
      <c r="M2" s="172"/>
      <c r="N2" s="172"/>
      <c r="O2" s="172"/>
      <c r="P2" s="171"/>
    </row>
    <row r="3" spans="1:61" s="85" customFormat="1" ht="11.4" customHeight="1" x14ac:dyDescent="0.25">
      <c r="B3" s="61" t="str">
        <f>Cover!$C$10</f>
        <v>Business Case Evaluation</v>
      </c>
      <c r="C3" s="86"/>
      <c r="D3" s="86"/>
      <c r="E3" s="86"/>
      <c r="F3" s="86"/>
      <c r="K3" s="171"/>
      <c r="L3" s="171"/>
      <c r="M3" s="171"/>
      <c r="N3" s="171"/>
      <c r="O3" s="171"/>
      <c r="P3" s="171"/>
    </row>
    <row r="4" spans="1:61" s="85" customFormat="1" ht="11.4" customHeight="1" x14ac:dyDescent="0.25">
      <c r="A4" s="84"/>
      <c r="B4" s="61" t="str">
        <f>Cover!$C$11</f>
        <v>Demand Driven Augmentation in the LV Network &amp; Flexible Services</v>
      </c>
      <c r="C4" s="87"/>
      <c r="D4" s="88"/>
      <c r="E4" s="89"/>
      <c r="F4" s="90"/>
    </row>
    <row r="5" spans="1:61" ht="11.4" customHeight="1" x14ac:dyDescent="0.25">
      <c r="B5" s="17"/>
      <c r="C5" s="18"/>
      <c r="D5" s="18"/>
      <c r="E5" s="18"/>
      <c r="F5" s="18"/>
      <c r="G5" s="18"/>
      <c r="H5" s="18"/>
      <c r="I5" s="18"/>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I5" s="20"/>
    </row>
    <row r="6" spans="1:61" ht="11.4" customHeight="1" x14ac:dyDescent="0.25">
      <c r="B6" s="121" t="s">
        <v>46</v>
      </c>
      <c r="C6" s="121"/>
      <c r="D6" s="121"/>
      <c r="E6" s="121"/>
      <c r="F6" s="121"/>
      <c r="G6" s="18"/>
      <c r="H6" s="18"/>
      <c r="I6" s="18"/>
      <c r="J6" s="97">
        <f>IF(AND(J$7&gt;=General!$H$20,J$8&lt;=General!$H$21),1,0)</f>
        <v>0</v>
      </c>
      <c r="K6" s="97">
        <f>IF(AND(K$7&gt;=General!$H$20,K$8&lt;=General!$H$21),1,0)</f>
        <v>1</v>
      </c>
      <c r="L6" s="97">
        <f>IF(AND(L$7&gt;=General!$H$20,L$8&lt;=General!$H$21),1,0)</f>
        <v>1</v>
      </c>
      <c r="M6" s="97">
        <f>IF(AND(M$7&gt;=General!$H$20,M$8&lt;=General!$H$21),1,0)</f>
        <v>1</v>
      </c>
      <c r="N6" s="97">
        <f>IF(AND(N$7&gt;=General!$H$20,N$8&lt;=General!$H$21),1,0)</f>
        <v>1</v>
      </c>
      <c r="O6" s="97">
        <f>IF(AND(O$7&gt;=General!$H$20,O$8&lt;=General!$H$21),1,0)</f>
        <v>1</v>
      </c>
      <c r="P6" s="97">
        <f>IF(AND(P$7&gt;=General!$H$20,P$8&lt;=General!$H$21),1,0)</f>
        <v>0</v>
      </c>
      <c r="Q6" s="97">
        <f>IF(AND(Q$7&gt;=General!$H$20,Q$8&lt;=General!$H$21),1,0)</f>
        <v>0</v>
      </c>
      <c r="R6" s="97">
        <f>IF(AND(R$7&gt;=General!$H$20,R$8&lt;=General!$H$21),1,0)</f>
        <v>0</v>
      </c>
      <c r="S6" s="97">
        <f>IF(AND(S$7&gt;=General!$H$20,S$8&lt;=General!$H$21),1,0)</f>
        <v>0</v>
      </c>
      <c r="T6" s="97">
        <f>IF(AND(T$7&gt;=General!$H$20,T$8&lt;=General!$H$21),1,0)</f>
        <v>0</v>
      </c>
      <c r="U6" s="97">
        <f>IF(AND(U$7&gt;=General!$H$20,U$8&lt;=General!$H$21),1,0)</f>
        <v>0</v>
      </c>
      <c r="V6" s="97">
        <f>IF(AND(V$7&gt;=General!$H$20,V$8&lt;=General!$H$21),1,0)</f>
        <v>0</v>
      </c>
      <c r="W6" s="97">
        <f>IF(AND(W$7&gt;=General!$H$20,W$8&lt;=General!$H$21),1,0)</f>
        <v>0</v>
      </c>
      <c r="X6" s="97">
        <f>IF(AND(X$7&gt;=General!$H$20,X$8&lt;=General!$H$21),1,0)</f>
        <v>0</v>
      </c>
      <c r="Y6" s="97">
        <f>IF(AND(Y$7&gt;=General!$H$20,Y$8&lt;=General!$H$21),1,0)</f>
        <v>0</v>
      </c>
      <c r="Z6" s="97">
        <f>IF(AND(Z$7&gt;=General!$H$20,Z$8&lt;=General!$H$21),1,0)</f>
        <v>0</v>
      </c>
      <c r="AA6" s="97">
        <f>IF(AND(AA$7&gt;=General!$H$20,AA$8&lt;=General!$H$21),1,0)</f>
        <v>0</v>
      </c>
      <c r="AB6" s="97">
        <f>IF(AND(AB$7&gt;=General!$H$20,AB$8&lt;=General!$H$21),1,0)</f>
        <v>0</v>
      </c>
      <c r="AC6" s="97">
        <f>IF(AND(AC$7&gt;=General!$H$20,AC$8&lt;=General!$H$21),1,0)</f>
        <v>0</v>
      </c>
      <c r="AD6" s="97">
        <f>IF(AND(AD$7&gt;=General!$H$20,AD$8&lt;=General!$H$21),1,0)</f>
        <v>0</v>
      </c>
      <c r="AE6" s="97">
        <f>IF(AND(AE$7&gt;=General!$H$20,AE$8&lt;=General!$H$21),1,0)</f>
        <v>0</v>
      </c>
      <c r="AF6" s="97">
        <f>IF(AND(AF$7&gt;=General!$H$20,AF$8&lt;=General!$H$21),1,0)</f>
        <v>0</v>
      </c>
      <c r="AG6" s="97">
        <f>IF(AND(AG$7&gt;=General!$H$20,AG$8&lt;=General!$H$21),1,0)</f>
        <v>0</v>
      </c>
      <c r="AH6" s="97">
        <f>IF(AND(AH$7&gt;=General!$H$20,AH$8&lt;=General!$H$21),1,0)</f>
        <v>0</v>
      </c>
      <c r="AI6" s="97">
        <f>IF(AND(AI$7&gt;=General!$H$20,AI$8&lt;=General!$H$21),1,0)</f>
        <v>0</v>
      </c>
      <c r="AJ6" s="97">
        <f>IF(AND(AJ$7&gt;=General!$H$20,AJ$8&lt;=General!$H$21),1,0)</f>
        <v>0</v>
      </c>
      <c r="AK6" s="97">
        <f>IF(AND(AK$7&gt;=General!$H$20,AK$8&lt;=General!$H$21),1,0)</f>
        <v>0</v>
      </c>
      <c r="AL6" s="97">
        <f>IF(AND(AL$7&gt;=General!$H$20,AL$8&lt;=General!$H$21),1,0)</f>
        <v>0</v>
      </c>
      <c r="AM6" s="97">
        <f>IF(AND(AM$7&gt;=General!$H$20,AM$8&lt;=General!$H$21),1,0)</f>
        <v>0</v>
      </c>
      <c r="AN6" s="97">
        <f>IF(AND(AN$7&gt;=General!$H$20,AN$8&lt;=General!$H$21),1,0)</f>
        <v>0</v>
      </c>
      <c r="AO6" s="97">
        <f>IF(AND(AO$7&gt;=General!$H$20,AO$8&lt;=General!$H$21),1,0)</f>
        <v>0</v>
      </c>
      <c r="AP6" s="97">
        <f>IF(AND(AP$7&gt;=General!$H$20,AP$8&lt;=General!$H$21),1,0)</f>
        <v>0</v>
      </c>
      <c r="AQ6" s="97">
        <f>IF(AND(AQ$7&gt;=General!$H$20,AQ$8&lt;=General!$H$21),1,0)</f>
        <v>0</v>
      </c>
      <c r="AR6" s="97">
        <f>IF(AND(AR$7&gt;=General!$H$20,AR$8&lt;=General!$H$21),1,0)</f>
        <v>0</v>
      </c>
      <c r="AS6" s="97">
        <f>IF(AND(AS$7&gt;=General!$H$20,AS$8&lt;=General!$H$21),1,0)</f>
        <v>0</v>
      </c>
      <c r="AT6" s="97">
        <f>IF(AND(AT$7&gt;=General!$H$20,AT$8&lt;=General!$H$21),1,0)</f>
        <v>0</v>
      </c>
      <c r="AU6" s="97">
        <f>IF(AND(AU$7&gt;=General!$H$20,AU$8&lt;=General!$H$21),1,0)</f>
        <v>0</v>
      </c>
      <c r="AV6" s="97">
        <f>IF(AND(AV$7&gt;=General!$H$20,AV$8&lt;=General!$H$21),1,0)</f>
        <v>0</v>
      </c>
      <c r="AW6" s="97">
        <f>IF(AND(AW$7&gt;=General!$H$20,AW$8&lt;=General!$H$21),1,0)</f>
        <v>0</v>
      </c>
      <c r="AX6" s="97">
        <f>IF(AND(AX$7&gt;=General!$H$20,AX$8&lt;=General!$H$21),1,0)</f>
        <v>0</v>
      </c>
      <c r="AY6" s="97">
        <f>IF(AND(AY$7&gt;=General!$H$20,AY$8&lt;=General!$H$21),1,0)</f>
        <v>0</v>
      </c>
      <c r="AZ6" s="97">
        <f>IF(AND(AZ$7&gt;=General!$H$20,AZ$8&lt;=General!$H$21),1,0)</f>
        <v>0</v>
      </c>
      <c r="BA6" s="97">
        <f>IF(AND(BA$7&gt;=General!$H$20,BA$8&lt;=General!$H$21),1,0)</f>
        <v>0</v>
      </c>
      <c r="BB6" s="97">
        <f>IF(AND(BB$7&gt;=General!$H$20,BB$8&lt;=General!$H$21),1,0)</f>
        <v>0</v>
      </c>
      <c r="BC6" s="97">
        <f>IF(AND(BC$7&gt;=General!$H$20,BC$8&lt;=General!$H$21),1,0)</f>
        <v>0</v>
      </c>
      <c r="BD6" s="97">
        <f>IF(AND(BD$7&gt;=General!$H$20,BD$8&lt;=General!$H$21),1,0)</f>
        <v>0</v>
      </c>
      <c r="BE6" s="97">
        <f>IF(AND(BE$7&gt;=General!$H$20,BE$8&lt;=General!$H$21),1,0)</f>
        <v>0</v>
      </c>
      <c r="BF6" s="97">
        <f>IF(AND(BF$7&gt;=General!$H$20,BF$8&lt;=General!$H$21),1,0)</f>
        <v>0</v>
      </c>
      <c r="BG6" s="97">
        <f>IF(AND(BG$7&gt;=General!$H$20,BG$8&lt;=General!$H$21),1,0)</f>
        <v>0</v>
      </c>
      <c r="BI6" s="20"/>
    </row>
    <row r="7" spans="1:61" s="23" customFormat="1" ht="11.4" customHeight="1" x14ac:dyDescent="0.25">
      <c r="B7" s="121" t="s">
        <v>47</v>
      </c>
      <c r="J7" s="122">
        <f>EDATE(General!$H$18,(J9-1)*12)</f>
        <v>45839</v>
      </c>
      <c r="K7" s="122">
        <f>EDATE(General!$H$18,(K9-1)*12)</f>
        <v>46204</v>
      </c>
      <c r="L7" s="122">
        <f>EDATE(General!$H$18,(L9-1)*12)</f>
        <v>46569</v>
      </c>
      <c r="M7" s="122">
        <f>EDATE(General!$H$18,(M9-1)*12)</f>
        <v>46935</v>
      </c>
      <c r="N7" s="122">
        <f>EDATE(General!$H$18,(N9-1)*12)</f>
        <v>47300</v>
      </c>
      <c r="O7" s="122">
        <f>EDATE(General!$H$18,(O9-1)*12)</f>
        <v>47665</v>
      </c>
      <c r="P7" s="122">
        <f>EDATE(General!$H$18,(P9-1)*12)</f>
        <v>48030</v>
      </c>
      <c r="Q7" s="122">
        <f>EDATE(General!$H$18,(Q9-1)*12)</f>
        <v>48396</v>
      </c>
      <c r="R7" s="122">
        <f>EDATE(General!$H$18,(R9-1)*12)</f>
        <v>48761</v>
      </c>
      <c r="S7" s="122">
        <f>EDATE(General!$H$18,(S9-1)*12)</f>
        <v>49126</v>
      </c>
      <c r="T7" s="122">
        <f>EDATE(General!$H$18,(T9-1)*12)</f>
        <v>49491</v>
      </c>
      <c r="U7" s="122">
        <f>EDATE(General!$H$18,(U9-1)*12)</f>
        <v>49857</v>
      </c>
      <c r="V7" s="122">
        <f>EDATE(General!$H$18,(V9-1)*12)</f>
        <v>50222</v>
      </c>
      <c r="W7" s="122">
        <f>EDATE(General!$H$18,(W9-1)*12)</f>
        <v>50587</v>
      </c>
      <c r="X7" s="122">
        <f>EDATE(General!$H$18,(X9-1)*12)</f>
        <v>50952</v>
      </c>
      <c r="Y7" s="122">
        <f>EDATE(General!$H$18,(Y9-1)*12)</f>
        <v>51318</v>
      </c>
      <c r="Z7" s="122">
        <f>EDATE(General!$H$18,(Z9-1)*12)</f>
        <v>51683</v>
      </c>
      <c r="AA7" s="122">
        <f>EDATE(General!$H$18,(AA9-1)*12)</f>
        <v>52048</v>
      </c>
      <c r="AB7" s="122">
        <f>EDATE(General!$H$18,(AB9-1)*12)</f>
        <v>52413</v>
      </c>
      <c r="AC7" s="122">
        <f>EDATE(General!$H$18,(AC9-1)*12)</f>
        <v>52779</v>
      </c>
      <c r="AD7" s="122">
        <f>EDATE(General!$H$18,(AD9-1)*12)</f>
        <v>53144</v>
      </c>
      <c r="AE7" s="122">
        <f>EDATE(General!$H$18,(AE9-1)*12)</f>
        <v>53509</v>
      </c>
      <c r="AF7" s="122">
        <f>EDATE(General!$H$18,(AF9-1)*12)</f>
        <v>53874</v>
      </c>
      <c r="AG7" s="122">
        <f>EDATE(General!$H$18,(AG9-1)*12)</f>
        <v>54240</v>
      </c>
      <c r="AH7" s="122">
        <f>EDATE(General!$H$18,(AH9-1)*12)</f>
        <v>54605</v>
      </c>
      <c r="AI7" s="122">
        <f>EDATE(General!$H$18,(AI9-1)*12)</f>
        <v>54970</v>
      </c>
      <c r="AJ7" s="122">
        <f>EDATE(General!$H$18,(AJ9-1)*12)</f>
        <v>55335</v>
      </c>
      <c r="AK7" s="122">
        <f>EDATE(General!$H$18,(AK9-1)*12)</f>
        <v>55701</v>
      </c>
      <c r="AL7" s="122">
        <f>EDATE(General!$H$18,(AL9-1)*12)</f>
        <v>56066</v>
      </c>
      <c r="AM7" s="122">
        <f>EDATE(General!$H$18,(AM9-1)*12)</f>
        <v>56431</v>
      </c>
      <c r="AN7" s="122">
        <f>EDATE(General!$H$18,(AN9-1)*12)</f>
        <v>56796</v>
      </c>
      <c r="AO7" s="122">
        <f>EDATE(General!$H$18,(AO9-1)*12)</f>
        <v>57162</v>
      </c>
      <c r="AP7" s="122">
        <f>EDATE(General!$H$18,(AP9-1)*12)</f>
        <v>57527</v>
      </c>
      <c r="AQ7" s="122">
        <f>EDATE(General!$H$18,(AQ9-1)*12)</f>
        <v>57892</v>
      </c>
      <c r="AR7" s="122">
        <f>EDATE(General!$H$18,(AR9-1)*12)</f>
        <v>58257</v>
      </c>
      <c r="AS7" s="122">
        <f>EDATE(General!$H$18,(AS9-1)*12)</f>
        <v>58623</v>
      </c>
      <c r="AT7" s="122">
        <f>EDATE(General!$H$18,(AT9-1)*12)</f>
        <v>58988</v>
      </c>
      <c r="AU7" s="122">
        <f>EDATE(General!$H$18,(AU9-1)*12)</f>
        <v>59353</v>
      </c>
      <c r="AV7" s="122">
        <f>EDATE(General!$H$18,(AV9-1)*12)</f>
        <v>59718</v>
      </c>
      <c r="AW7" s="122">
        <f>EDATE(General!$H$18,(AW9-1)*12)</f>
        <v>60084</v>
      </c>
      <c r="AX7" s="122">
        <f>EDATE(General!$H$18,(AX9-1)*12)</f>
        <v>60449</v>
      </c>
      <c r="AY7" s="122">
        <f>EDATE(General!$H$18,(AY9-1)*12)</f>
        <v>60814</v>
      </c>
      <c r="AZ7" s="122">
        <f>EDATE(General!$H$18,(AZ9-1)*12)</f>
        <v>61179</v>
      </c>
      <c r="BA7" s="122">
        <f>EDATE(General!$H$18,(BA9-1)*12)</f>
        <v>61545</v>
      </c>
      <c r="BB7" s="122">
        <f>EDATE(General!$H$18,(BB9-1)*12)</f>
        <v>61910</v>
      </c>
      <c r="BC7" s="122">
        <f>EDATE(General!$H$18,(BC9-1)*12)</f>
        <v>62275</v>
      </c>
      <c r="BD7" s="122">
        <f>EDATE(General!$H$18,(BD9-1)*12)</f>
        <v>62640</v>
      </c>
      <c r="BE7" s="122">
        <f>EDATE(General!$H$18,(BE9-1)*12)</f>
        <v>63006</v>
      </c>
      <c r="BF7" s="122">
        <f>EDATE(General!$H$18,(BF9-1)*12)</f>
        <v>63371</v>
      </c>
      <c r="BG7" s="122">
        <f>EDATE(General!$H$18,(BG9-1)*12)</f>
        <v>63736</v>
      </c>
    </row>
    <row r="8" spans="1:61" s="23" customFormat="1" ht="11.4" customHeight="1" x14ac:dyDescent="0.25">
      <c r="B8" s="121" t="s">
        <v>48</v>
      </c>
      <c r="J8" s="122">
        <f>EDATE(J7,12)-1</f>
        <v>46203</v>
      </c>
      <c r="K8" s="122">
        <f t="shared" ref="K8:BG8" si="0">EDATE(K7,12)-1</f>
        <v>46568</v>
      </c>
      <c r="L8" s="122">
        <f t="shared" si="0"/>
        <v>46934</v>
      </c>
      <c r="M8" s="122">
        <f t="shared" si="0"/>
        <v>47299</v>
      </c>
      <c r="N8" s="122">
        <f t="shared" si="0"/>
        <v>47664</v>
      </c>
      <c r="O8" s="122">
        <f t="shared" si="0"/>
        <v>48029</v>
      </c>
      <c r="P8" s="122">
        <f t="shared" si="0"/>
        <v>48395</v>
      </c>
      <c r="Q8" s="122">
        <f t="shared" si="0"/>
        <v>48760</v>
      </c>
      <c r="R8" s="122">
        <f t="shared" si="0"/>
        <v>49125</v>
      </c>
      <c r="S8" s="122">
        <f t="shared" si="0"/>
        <v>49490</v>
      </c>
      <c r="T8" s="122">
        <f t="shared" si="0"/>
        <v>49856</v>
      </c>
      <c r="U8" s="122">
        <f t="shared" si="0"/>
        <v>50221</v>
      </c>
      <c r="V8" s="122">
        <f t="shared" si="0"/>
        <v>50586</v>
      </c>
      <c r="W8" s="122">
        <f t="shared" si="0"/>
        <v>50951</v>
      </c>
      <c r="X8" s="122">
        <f t="shared" si="0"/>
        <v>51317</v>
      </c>
      <c r="Y8" s="122">
        <f t="shared" si="0"/>
        <v>51682</v>
      </c>
      <c r="Z8" s="122">
        <f t="shared" si="0"/>
        <v>52047</v>
      </c>
      <c r="AA8" s="122">
        <f t="shared" si="0"/>
        <v>52412</v>
      </c>
      <c r="AB8" s="122">
        <f t="shared" si="0"/>
        <v>52778</v>
      </c>
      <c r="AC8" s="122">
        <f t="shared" si="0"/>
        <v>53143</v>
      </c>
      <c r="AD8" s="122">
        <f t="shared" si="0"/>
        <v>53508</v>
      </c>
      <c r="AE8" s="122">
        <f t="shared" si="0"/>
        <v>53873</v>
      </c>
      <c r="AF8" s="122">
        <f t="shared" si="0"/>
        <v>54239</v>
      </c>
      <c r="AG8" s="122">
        <f t="shared" si="0"/>
        <v>54604</v>
      </c>
      <c r="AH8" s="122">
        <f t="shared" si="0"/>
        <v>54969</v>
      </c>
      <c r="AI8" s="122">
        <f t="shared" si="0"/>
        <v>55334</v>
      </c>
      <c r="AJ8" s="122">
        <f t="shared" si="0"/>
        <v>55700</v>
      </c>
      <c r="AK8" s="122">
        <f t="shared" si="0"/>
        <v>56065</v>
      </c>
      <c r="AL8" s="122">
        <f t="shared" si="0"/>
        <v>56430</v>
      </c>
      <c r="AM8" s="122">
        <f t="shared" si="0"/>
        <v>56795</v>
      </c>
      <c r="AN8" s="122">
        <f t="shared" si="0"/>
        <v>57161</v>
      </c>
      <c r="AO8" s="122">
        <f t="shared" si="0"/>
        <v>57526</v>
      </c>
      <c r="AP8" s="122">
        <f t="shared" si="0"/>
        <v>57891</v>
      </c>
      <c r="AQ8" s="122">
        <f t="shared" si="0"/>
        <v>58256</v>
      </c>
      <c r="AR8" s="122">
        <f t="shared" si="0"/>
        <v>58622</v>
      </c>
      <c r="AS8" s="122">
        <f t="shared" si="0"/>
        <v>58987</v>
      </c>
      <c r="AT8" s="122">
        <f t="shared" si="0"/>
        <v>59352</v>
      </c>
      <c r="AU8" s="122">
        <f t="shared" si="0"/>
        <v>59717</v>
      </c>
      <c r="AV8" s="122">
        <f t="shared" si="0"/>
        <v>60083</v>
      </c>
      <c r="AW8" s="122">
        <f t="shared" si="0"/>
        <v>60448</v>
      </c>
      <c r="AX8" s="122">
        <f t="shared" si="0"/>
        <v>60813</v>
      </c>
      <c r="AY8" s="122">
        <f t="shared" si="0"/>
        <v>61178</v>
      </c>
      <c r="AZ8" s="122">
        <f t="shared" si="0"/>
        <v>61544</v>
      </c>
      <c r="BA8" s="122">
        <f t="shared" si="0"/>
        <v>61909</v>
      </c>
      <c r="BB8" s="122">
        <f t="shared" si="0"/>
        <v>62274</v>
      </c>
      <c r="BC8" s="122">
        <f t="shared" si="0"/>
        <v>62639</v>
      </c>
      <c r="BD8" s="122">
        <f t="shared" si="0"/>
        <v>63005</v>
      </c>
      <c r="BE8" s="122">
        <f t="shared" si="0"/>
        <v>63370</v>
      </c>
      <c r="BF8" s="122">
        <f t="shared" si="0"/>
        <v>63735</v>
      </c>
      <c r="BG8" s="122">
        <f t="shared" si="0"/>
        <v>64100</v>
      </c>
    </row>
    <row r="9" spans="1:61" s="23" customFormat="1" ht="11.4" customHeight="1" x14ac:dyDescent="0.25">
      <c r="B9" s="121" t="str">
        <f>"Project Year"</f>
        <v>Project Year</v>
      </c>
      <c r="J9" s="123">
        <f>COLUMNS($J9:J9)</f>
        <v>1</v>
      </c>
      <c r="K9" s="123">
        <f>COLUMNS($J9:K9)</f>
        <v>2</v>
      </c>
      <c r="L9" s="123">
        <f>COLUMNS($J9:L9)</f>
        <v>3</v>
      </c>
      <c r="M9" s="123">
        <f>COLUMNS($J9:M9)</f>
        <v>4</v>
      </c>
      <c r="N9" s="123">
        <f>COLUMNS($J9:N9)</f>
        <v>5</v>
      </c>
      <c r="O9" s="123">
        <f>COLUMNS($J9:O9)</f>
        <v>6</v>
      </c>
      <c r="P9" s="123">
        <f>COLUMNS($J9:P9)</f>
        <v>7</v>
      </c>
      <c r="Q9" s="123">
        <f>COLUMNS($J9:Q9)</f>
        <v>8</v>
      </c>
      <c r="R9" s="123">
        <f>COLUMNS($J9:R9)</f>
        <v>9</v>
      </c>
      <c r="S9" s="123">
        <f>COLUMNS($J9:S9)</f>
        <v>10</v>
      </c>
      <c r="T9" s="123">
        <f>COLUMNS($J9:T9)</f>
        <v>11</v>
      </c>
      <c r="U9" s="123">
        <f>COLUMNS($J9:U9)</f>
        <v>12</v>
      </c>
      <c r="V9" s="123">
        <f>COLUMNS($J9:V9)</f>
        <v>13</v>
      </c>
      <c r="W9" s="123">
        <f>COLUMNS($J9:W9)</f>
        <v>14</v>
      </c>
      <c r="X9" s="123">
        <f>COLUMNS($J9:X9)</f>
        <v>15</v>
      </c>
      <c r="Y9" s="123">
        <f>COLUMNS($J9:Y9)</f>
        <v>16</v>
      </c>
      <c r="Z9" s="123">
        <f>COLUMNS($J9:Z9)</f>
        <v>17</v>
      </c>
      <c r="AA9" s="123">
        <f>COLUMNS($J9:AA9)</f>
        <v>18</v>
      </c>
      <c r="AB9" s="123">
        <f>COLUMNS($J9:AB9)</f>
        <v>19</v>
      </c>
      <c r="AC9" s="123">
        <f>COLUMNS($J9:AC9)</f>
        <v>20</v>
      </c>
      <c r="AD9" s="123">
        <f>COLUMNS($J9:AD9)</f>
        <v>21</v>
      </c>
      <c r="AE9" s="123">
        <f>COLUMNS($J9:AE9)</f>
        <v>22</v>
      </c>
      <c r="AF9" s="123">
        <f>COLUMNS($J9:AF9)</f>
        <v>23</v>
      </c>
      <c r="AG9" s="123">
        <f>COLUMNS($J9:AG9)</f>
        <v>24</v>
      </c>
      <c r="AH9" s="123">
        <f>COLUMNS($J9:AH9)</f>
        <v>25</v>
      </c>
      <c r="AI9" s="123">
        <f>COLUMNS($J9:AI9)</f>
        <v>26</v>
      </c>
      <c r="AJ9" s="123">
        <f>COLUMNS($J9:AJ9)</f>
        <v>27</v>
      </c>
      <c r="AK9" s="123">
        <f>COLUMNS($J9:AK9)</f>
        <v>28</v>
      </c>
      <c r="AL9" s="123">
        <f>COLUMNS($J9:AL9)</f>
        <v>29</v>
      </c>
      <c r="AM9" s="123">
        <f>COLUMNS($J9:AM9)</f>
        <v>30</v>
      </c>
      <c r="AN9" s="123">
        <f>COLUMNS($J9:AN9)</f>
        <v>31</v>
      </c>
      <c r="AO9" s="123">
        <f>COLUMNS($J9:AO9)</f>
        <v>32</v>
      </c>
      <c r="AP9" s="123">
        <f>COLUMNS($J9:AP9)</f>
        <v>33</v>
      </c>
      <c r="AQ9" s="123">
        <f>COLUMNS($J9:AQ9)</f>
        <v>34</v>
      </c>
      <c r="AR9" s="123">
        <f>COLUMNS($J9:AR9)</f>
        <v>35</v>
      </c>
      <c r="AS9" s="123">
        <f>COLUMNS($J9:AS9)</f>
        <v>36</v>
      </c>
      <c r="AT9" s="123">
        <f>COLUMNS($J9:AT9)</f>
        <v>37</v>
      </c>
      <c r="AU9" s="123">
        <f>COLUMNS($J9:AU9)</f>
        <v>38</v>
      </c>
      <c r="AV9" s="123">
        <f>COLUMNS($J9:AV9)</f>
        <v>39</v>
      </c>
      <c r="AW9" s="123">
        <f>COLUMNS($J9:AW9)</f>
        <v>40</v>
      </c>
      <c r="AX9" s="123">
        <f>COLUMNS($J9:AX9)</f>
        <v>41</v>
      </c>
      <c r="AY9" s="123">
        <f>COLUMNS($J9:AY9)</f>
        <v>42</v>
      </c>
      <c r="AZ9" s="123">
        <f>COLUMNS($J9:AZ9)</f>
        <v>43</v>
      </c>
      <c r="BA9" s="123">
        <f>COLUMNS($J9:BA9)</f>
        <v>44</v>
      </c>
      <c r="BB9" s="123">
        <f>COLUMNS($J9:BB9)</f>
        <v>45</v>
      </c>
      <c r="BC9" s="123">
        <f>COLUMNS($J9:BC9)</f>
        <v>46</v>
      </c>
      <c r="BD9" s="123">
        <f>COLUMNS($J9:BD9)</f>
        <v>47</v>
      </c>
      <c r="BE9" s="123">
        <f>COLUMNS($J9:BE9)</f>
        <v>48</v>
      </c>
      <c r="BF9" s="123">
        <f>COLUMNS($J9:BF9)</f>
        <v>49</v>
      </c>
      <c r="BG9" s="123">
        <f>COLUMNS($J9:BG9)</f>
        <v>50</v>
      </c>
    </row>
    <row r="10" spans="1:61" s="23" customFormat="1" ht="11.4" customHeight="1" x14ac:dyDescent="0.25">
      <c r="B10" s="124" t="s">
        <v>49</v>
      </c>
      <c r="C10" s="77"/>
      <c r="D10" s="77"/>
      <c r="E10" s="77"/>
      <c r="F10" s="77"/>
      <c r="G10" s="77"/>
      <c r="H10" s="77"/>
      <c r="I10" s="77"/>
      <c r="J10" s="125">
        <f>YEAR(J8)</f>
        <v>2026</v>
      </c>
      <c r="K10" s="125">
        <f t="shared" ref="K10:BG10" si="1">YEAR(K8)</f>
        <v>2027</v>
      </c>
      <c r="L10" s="125">
        <f t="shared" si="1"/>
        <v>2028</v>
      </c>
      <c r="M10" s="125">
        <f t="shared" si="1"/>
        <v>2029</v>
      </c>
      <c r="N10" s="125">
        <f t="shared" si="1"/>
        <v>2030</v>
      </c>
      <c r="O10" s="125">
        <f t="shared" si="1"/>
        <v>2031</v>
      </c>
      <c r="P10" s="125">
        <f t="shared" si="1"/>
        <v>2032</v>
      </c>
      <c r="Q10" s="125">
        <f t="shared" si="1"/>
        <v>2033</v>
      </c>
      <c r="R10" s="125">
        <f t="shared" si="1"/>
        <v>2034</v>
      </c>
      <c r="S10" s="125">
        <f t="shared" si="1"/>
        <v>2035</v>
      </c>
      <c r="T10" s="125">
        <f t="shared" si="1"/>
        <v>2036</v>
      </c>
      <c r="U10" s="125">
        <f t="shared" si="1"/>
        <v>2037</v>
      </c>
      <c r="V10" s="125">
        <f t="shared" si="1"/>
        <v>2038</v>
      </c>
      <c r="W10" s="125">
        <f t="shared" si="1"/>
        <v>2039</v>
      </c>
      <c r="X10" s="125">
        <f t="shared" si="1"/>
        <v>2040</v>
      </c>
      <c r="Y10" s="125">
        <f t="shared" si="1"/>
        <v>2041</v>
      </c>
      <c r="Z10" s="125">
        <f t="shared" si="1"/>
        <v>2042</v>
      </c>
      <c r="AA10" s="125">
        <f t="shared" si="1"/>
        <v>2043</v>
      </c>
      <c r="AB10" s="125">
        <f t="shared" si="1"/>
        <v>2044</v>
      </c>
      <c r="AC10" s="125">
        <f t="shared" si="1"/>
        <v>2045</v>
      </c>
      <c r="AD10" s="125">
        <f t="shared" si="1"/>
        <v>2046</v>
      </c>
      <c r="AE10" s="125">
        <f t="shared" si="1"/>
        <v>2047</v>
      </c>
      <c r="AF10" s="125">
        <f t="shared" si="1"/>
        <v>2048</v>
      </c>
      <c r="AG10" s="125">
        <f t="shared" si="1"/>
        <v>2049</v>
      </c>
      <c r="AH10" s="125">
        <f t="shared" si="1"/>
        <v>2050</v>
      </c>
      <c r="AI10" s="125">
        <f t="shared" si="1"/>
        <v>2051</v>
      </c>
      <c r="AJ10" s="125">
        <f t="shared" si="1"/>
        <v>2052</v>
      </c>
      <c r="AK10" s="125">
        <f t="shared" si="1"/>
        <v>2053</v>
      </c>
      <c r="AL10" s="125">
        <f t="shared" si="1"/>
        <v>2054</v>
      </c>
      <c r="AM10" s="125">
        <f t="shared" si="1"/>
        <v>2055</v>
      </c>
      <c r="AN10" s="125">
        <f t="shared" si="1"/>
        <v>2056</v>
      </c>
      <c r="AO10" s="125">
        <f t="shared" si="1"/>
        <v>2057</v>
      </c>
      <c r="AP10" s="125">
        <f t="shared" si="1"/>
        <v>2058</v>
      </c>
      <c r="AQ10" s="125">
        <f t="shared" si="1"/>
        <v>2059</v>
      </c>
      <c r="AR10" s="125">
        <f t="shared" si="1"/>
        <v>2060</v>
      </c>
      <c r="AS10" s="125">
        <f t="shared" si="1"/>
        <v>2061</v>
      </c>
      <c r="AT10" s="125">
        <f t="shared" si="1"/>
        <v>2062</v>
      </c>
      <c r="AU10" s="125">
        <f t="shared" si="1"/>
        <v>2063</v>
      </c>
      <c r="AV10" s="125">
        <f t="shared" si="1"/>
        <v>2064</v>
      </c>
      <c r="AW10" s="125">
        <f t="shared" si="1"/>
        <v>2065</v>
      </c>
      <c r="AX10" s="125">
        <f t="shared" si="1"/>
        <v>2066</v>
      </c>
      <c r="AY10" s="125">
        <f t="shared" si="1"/>
        <v>2067</v>
      </c>
      <c r="AZ10" s="125">
        <f t="shared" si="1"/>
        <v>2068</v>
      </c>
      <c r="BA10" s="125">
        <f t="shared" si="1"/>
        <v>2069</v>
      </c>
      <c r="BB10" s="125">
        <f t="shared" si="1"/>
        <v>2070</v>
      </c>
      <c r="BC10" s="125">
        <f t="shared" si="1"/>
        <v>2071</v>
      </c>
      <c r="BD10" s="125">
        <f t="shared" si="1"/>
        <v>2072</v>
      </c>
      <c r="BE10" s="125">
        <f t="shared" si="1"/>
        <v>2073</v>
      </c>
      <c r="BF10" s="125">
        <f t="shared" si="1"/>
        <v>2074</v>
      </c>
      <c r="BG10" s="125">
        <f t="shared" si="1"/>
        <v>2075</v>
      </c>
    </row>
    <row r="11" spans="1:61" s="167" customFormat="1" ht="11.4" customHeight="1" x14ac:dyDescent="0.25">
      <c r="B11" s="167" t="s">
        <v>75</v>
      </c>
      <c r="J11" s="168">
        <v>1</v>
      </c>
      <c r="K11" s="168">
        <f>J11*(1+IF(OR(ISBLANK(VLOOKUP(DATE(YEAR(K8),MONTH(K8),1),#REF!,4,FALSE)),ISERROR(VLOOKUP(DATE(YEAR(K8),MONTH(K8),1),#REF!,4,FALSE))),General!$H$24,VLOOKUP(DATE(YEAR(K8),MONTH(K8),1),#REF!,4,FALSE)))</f>
        <v>1</v>
      </c>
      <c r="L11" s="168">
        <f>K11*(1+IF(OR(ISBLANK(VLOOKUP(DATE(YEAR(L8),MONTH(L8),1),#REF!,4,FALSE)),ISERROR(VLOOKUP(DATE(YEAR(L8),MONTH(L8),1),#REF!,4,FALSE))),General!$H$24,VLOOKUP(DATE(YEAR(L8),MONTH(L8),1),#REF!,4,FALSE)))</f>
        <v>1</v>
      </c>
      <c r="M11" s="168">
        <f>L11*(1+IF(OR(ISBLANK(VLOOKUP(DATE(YEAR(M8),MONTH(M8),1),#REF!,4,FALSE)),ISERROR(VLOOKUP(DATE(YEAR(M8),MONTH(M8),1),#REF!,4,FALSE))),General!$H$24,VLOOKUP(DATE(YEAR(M8),MONTH(M8),1),#REF!,4,FALSE)))</f>
        <v>1</v>
      </c>
      <c r="N11" s="168">
        <f>M11*(1+IF(OR(ISBLANK(VLOOKUP(DATE(YEAR(N8),MONTH(N8),1),#REF!,4,FALSE)),ISERROR(VLOOKUP(DATE(YEAR(N8),MONTH(N8),1),#REF!,4,FALSE))),General!$H$24,VLOOKUP(DATE(YEAR(N8),MONTH(N8),1),#REF!,4,FALSE)))</f>
        <v>1</v>
      </c>
      <c r="O11" s="168">
        <f>N11*(1+IF(OR(ISBLANK(VLOOKUP(DATE(YEAR(O8),MONTH(O8),1),#REF!,4,FALSE)),ISERROR(VLOOKUP(DATE(YEAR(O8),MONTH(O8),1),#REF!,4,FALSE))),General!$H$24,VLOOKUP(DATE(YEAR(O8),MONTH(O8),1),#REF!,4,FALSE)))</f>
        <v>1</v>
      </c>
      <c r="P11" s="168">
        <f>O11*(1+IF(OR(ISBLANK(VLOOKUP(DATE(YEAR(P8),MONTH(P8),1),#REF!,4,FALSE)),ISERROR(VLOOKUP(DATE(YEAR(P8),MONTH(P8),1),#REF!,4,FALSE))),General!$H$24,VLOOKUP(DATE(YEAR(P8),MONTH(P8),1),#REF!,4,FALSE)))</f>
        <v>1</v>
      </c>
      <c r="Q11" s="168">
        <f>P11*(1+IF(OR(ISBLANK(VLOOKUP(DATE(YEAR(Q8),MONTH(Q8),1),#REF!,4,FALSE)),ISERROR(VLOOKUP(DATE(YEAR(Q8),MONTH(Q8),1),#REF!,4,FALSE))),General!$H$24,VLOOKUP(DATE(YEAR(Q8),MONTH(Q8),1),#REF!,4,FALSE)))</f>
        <v>1</v>
      </c>
      <c r="R11" s="168">
        <f>Q11*(1+IF(OR(ISBLANK(VLOOKUP(DATE(YEAR(R8),MONTH(R8),1),#REF!,4,FALSE)),ISERROR(VLOOKUP(DATE(YEAR(R8),MONTH(R8),1),#REF!,4,FALSE))),General!$H$24,VLOOKUP(DATE(YEAR(R8),MONTH(R8),1),#REF!,4,FALSE)))</f>
        <v>1</v>
      </c>
      <c r="S11" s="168">
        <f>R11*(1+IF(OR(ISBLANK(VLOOKUP(DATE(YEAR(S8),MONTH(S8),1),#REF!,4,FALSE)),ISERROR(VLOOKUP(DATE(YEAR(S8),MONTH(S8),1),#REF!,4,FALSE))),General!$H$24,VLOOKUP(DATE(YEAR(S8),MONTH(S8),1),#REF!,4,FALSE)))</f>
        <v>1</v>
      </c>
      <c r="T11" s="168">
        <f>S11*(1+IF(OR(ISBLANK(VLOOKUP(DATE(YEAR(T8),MONTH(T8),1),#REF!,4,FALSE)),ISERROR(VLOOKUP(DATE(YEAR(T8),MONTH(T8),1),#REF!,4,FALSE))),General!$H$24,VLOOKUP(DATE(YEAR(T8),MONTH(T8),1),#REF!,4,FALSE)))</f>
        <v>1</v>
      </c>
      <c r="U11" s="168">
        <f>T11*(1+IF(OR(ISBLANK(VLOOKUP(DATE(YEAR(U8),MONTH(U8),1),#REF!,4,FALSE)),ISERROR(VLOOKUP(DATE(YEAR(U8),MONTH(U8),1),#REF!,4,FALSE))),General!$H$24,VLOOKUP(DATE(YEAR(U8),MONTH(U8),1),#REF!,4,FALSE)))</f>
        <v>1</v>
      </c>
      <c r="V11" s="168">
        <f>U11*(1+IF(OR(ISBLANK(VLOOKUP(DATE(YEAR(V8),MONTH(V8),1),#REF!,4,FALSE)),ISERROR(VLOOKUP(DATE(YEAR(V8),MONTH(V8),1),#REF!,4,FALSE))),General!$H$24,VLOOKUP(DATE(YEAR(V8),MONTH(V8),1),#REF!,4,FALSE)))</f>
        <v>1</v>
      </c>
      <c r="W11" s="168">
        <f>V11*(1+IF(OR(ISBLANK(VLOOKUP(DATE(YEAR(W8),MONTH(W8),1),#REF!,4,FALSE)),ISERROR(VLOOKUP(DATE(YEAR(W8),MONTH(W8),1),#REF!,4,FALSE))),General!$H$24,VLOOKUP(DATE(YEAR(W8),MONTH(W8),1),#REF!,4,FALSE)))</f>
        <v>1</v>
      </c>
      <c r="X11" s="168">
        <f>W11*(1+IF(OR(ISBLANK(VLOOKUP(DATE(YEAR(X8),MONTH(X8),1),#REF!,4,FALSE)),ISERROR(VLOOKUP(DATE(YEAR(X8),MONTH(X8),1),#REF!,4,FALSE))),General!$H$24,VLOOKUP(DATE(YEAR(X8),MONTH(X8),1),#REF!,4,FALSE)))</f>
        <v>1</v>
      </c>
      <c r="Y11" s="168">
        <f>X11*(1+IF(OR(ISBLANK(VLOOKUP(DATE(YEAR(Y8),MONTH(Y8),1),#REF!,4,FALSE)),ISERROR(VLOOKUP(DATE(YEAR(Y8),MONTH(Y8),1),#REF!,4,FALSE))),General!$H$24,VLOOKUP(DATE(YEAR(Y8),MONTH(Y8),1),#REF!,4,FALSE)))</f>
        <v>1</v>
      </c>
      <c r="Z11" s="168">
        <f>Y11*(1+IF(OR(ISBLANK(VLOOKUP(DATE(YEAR(Z8),MONTH(Z8),1),#REF!,4,FALSE)),ISERROR(VLOOKUP(DATE(YEAR(Z8),MONTH(Z8),1),#REF!,4,FALSE))),General!$H$24,VLOOKUP(DATE(YEAR(Z8),MONTH(Z8),1),#REF!,4,FALSE)))</f>
        <v>1</v>
      </c>
      <c r="AA11" s="168">
        <f>Z11*(1+IF(OR(ISBLANK(VLOOKUP(DATE(YEAR(AA8),MONTH(AA8),1),#REF!,4,FALSE)),ISERROR(VLOOKUP(DATE(YEAR(AA8),MONTH(AA8),1),#REF!,4,FALSE))),General!$H$24,VLOOKUP(DATE(YEAR(AA8),MONTH(AA8),1),#REF!,4,FALSE)))</f>
        <v>1</v>
      </c>
      <c r="AB11" s="168">
        <f>AA11*(1+IF(OR(ISBLANK(VLOOKUP(DATE(YEAR(AB8),MONTH(AB8),1),#REF!,4,FALSE)),ISERROR(VLOOKUP(DATE(YEAR(AB8),MONTH(AB8),1),#REF!,4,FALSE))),General!$H$24,VLOOKUP(DATE(YEAR(AB8),MONTH(AB8),1),#REF!,4,FALSE)))</f>
        <v>1</v>
      </c>
      <c r="AC11" s="168">
        <f>AB11*(1+IF(OR(ISBLANK(VLOOKUP(DATE(YEAR(AC8),MONTH(AC8),1),#REF!,4,FALSE)),ISERROR(VLOOKUP(DATE(YEAR(AC8),MONTH(AC8),1),#REF!,4,FALSE))),General!$H$24,VLOOKUP(DATE(YEAR(AC8),MONTH(AC8),1),#REF!,4,FALSE)))</f>
        <v>1</v>
      </c>
      <c r="AD11" s="168">
        <f>AC11*(1+IF(OR(ISBLANK(VLOOKUP(DATE(YEAR(AD8),MONTH(AD8),1),#REF!,4,FALSE)),ISERROR(VLOOKUP(DATE(YEAR(AD8),MONTH(AD8),1),#REF!,4,FALSE))),General!$H$24,VLOOKUP(DATE(YEAR(AD8),MONTH(AD8),1),#REF!,4,FALSE)))</f>
        <v>1</v>
      </c>
      <c r="AE11" s="168">
        <f>AD11*(1+IF(OR(ISBLANK(VLOOKUP(DATE(YEAR(AE8),MONTH(AE8),1),#REF!,4,FALSE)),ISERROR(VLOOKUP(DATE(YEAR(AE8),MONTH(AE8),1),#REF!,4,FALSE))),General!$H$24,VLOOKUP(DATE(YEAR(AE8),MONTH(AE8),1),#REF!,4,FALSE)))</f>
        <v>1</v>
      </c>
      <c r="AF11" s="168">
        <f>AE11*(1+IF(OR(ISBLANK(VLOOKUP(DATE(YEAR(AF8),MONTH(AF8),1),#REF!,4,FALSE)),ISERROR(VLOOKUP(DATE(YEAR(AF8),MONTH(AF8),1),#REF!,4,FALSE))),General!$H$24,VLOOKUP(DATE(YEAR(AF8),MONTH(AF8),1),#REF!,4,FALSE)))</f>
        <v>1</v>
      </c>
      <c r="AG11" s="168">
        <f>AF11*(1+IF(OR(ISBLANK(VLOOKUP(DATE(YEAR(AG8),MONTH(AG8),1),#REF!,4,FALSE)),ISERROR(VLOOKUP(DATE(YEAR(AG8),MONTH(AG8),1),#REF!,4,FALSE))),General!$H$24,VLOOKUP(DATE(YEAR(AG8),MONTH(AG8),1),#REF!,4,FALSE)))</f>
        <v>1</v>
      </c>
      <c r="AH11" s="168">
        <f>AG11*(1+IF(OR(ISBLANK(VLOOKUP(DATE(YEAR(AH8),MONTH(AH8),1),#REF!,4,FALSE)),ISERROR(VLOOKUP(DATE(YEAR(AH8),MONTH(AH8),1),#REF!,4,FALSE))),General!$H$24,VLOOKUP(DATE(YEAR(AH8),MONTH(AH8),1),#REF!,4,FALSE)))</f>
        <v>1</v>
      </c>
      <c r="AI11" s="168">
        <f>AH11*(1+IF(OR(ISBLANK(VLOOKUP(DATE(YEAR(AI8),MONTH(AI8),1),#REF!,4,FALSE)),ISERROR(VLOOKUP(DATE(YEAR(AI8),MONTH(AI8),1),#REF!,4,FALSE))),General!$H$24,VLOOKUP(DATE(YEAR(AI8),MONTH(AI8),1),#REF!,4,FALSE)))</f>
        <v>1</v>
      </c>
      <c r="AJ11" s="168">
        <f>AI11*(1+IF(OR(ISBLANK(VLOOKUP(DATE(YEAR(AJ8),MONTH(AJ8),1),#REF!,4,FALSE)),ISERROR(VLOOKUP(DATE(YEAR(AJ8),MONTH(AJ8),1),#REF!,4,FALSE))),General!$H$24,VLOOKUP(DATE(YEAR(AJ8),MONTH(AJ8),1),#REF!,4,FALSE)))</f>
        <v>1</v>
      </c>
      <c r="AK11" s="168">
        <f>AJ11*(1+IF(OR(ISBLANK(VLOOKUP(DATE(YEAR(AK8),MONTH(AK8),1),#REF!,4,FALSE)),ISERROR(VLOOKUP(DATE(YEAR(AK8),MONTH(AK8),1),#REF!,4,FALSE))),General!$H$24,VLOOKUP(DATE(YEAR(AK8),MONTH(AK8),1),#REF!,4,FALSE)))</f>
        <v>1</v>
      </c>
      <c r="AL11" s="168">
        <f>AK11*(1+IF(OR(ISBLANK(VLOOKUP(DATE(YEAR(AL8),MONTH(AL8),1),#REF!,4,FALSE)),ISERROR(VLOOKUP(DATE(YEAR(AL8),MONTH(AL8),1),#REF!,4,FALSE))),General!$H$24,VLOOKUP(DATE(YEAR(AL8),MONTH(AL8),1),#REF!,4,FALSE)))</f>
        <v>1</v>
      </c>
      <c r="AM11" s="168">
        <f>AL11*(1+IF(OR(ISBLANK(VLOOKUP(DATE(YEAR(AM8),MONTH(AM8),1),#REF!,4,FALSE)),ISERROR(VLOOKUP(DATE(YEAR(AM8),MONTH(AM8),1),#REF!,4,FALSE))),General!$H$24,VLOOKUP(DATE(YEAR(AM8),MONTH(AM8),1),#REF!,4,FALSE)))</f>
        <v>1</v>
      </c>
      <c r="AN11" s="168">
        <f>AM11*(1+IF(OR(ISBLANK(VLOOKUP(DATE(YEAR(AN8),MONTH(AN8),1),#REF!,4,FALSE)),ISERROR(VLOOKUP(DATE(YEAR(AN8),MONTH(AN8),1),#REF!,4,FALSE))),General!$H$24,VLOOKUP(DATE(YEAR(AN8),MONTH(AN8),1),#REF!,4,FALSE)))</f>
        <v>1</v>
      </c>
      <c r="AO11" s="168">
        <f>AN11*(1+IF(OR(ISBLANK(VLOOKUP(DATE(YEAR(AO8),MONTH(AO8),1),#REF!,4,FALSE)),ISERROR(VLOOKUP(DATE(YEAR(AO8),MONTH(AO8),1),#REF!,4,FALSE))),General!$H$24,VLOOKUP(DATE(YEAR(AO8),MONTH(AO8),1),#REF!,4,FALSE)))</f>
        <v>1</v>
      </c>
      <c r="AP11" s="168">
        <f>AO11*(1+IF(OR(ISBLANK(VLOOKUP(DATE(YEAR(AP8),MONTH(AP8),1),#REF!,4,FALSE)),ISERROR(VLOOKUP(DATE(YEAR(AP8),MONTH(AP8),1),#REF!,4,FALSE))),General!$H$24,VLOOKUP(DATE(YEAR(AP8),MONTH(AP8),1),#REF!,4,FALSE)))</f>
        <v>1</v>
      </c>
      <c r="AQ11" s="168">
        <f>AP11*(1+IF(OR(ISBLANK(VLOOKUP(DATE(YEAR(AQ8),MONTH(AQ8),1),#REF!,4,FALSE)),ISERROR(VLOOKUP(DATE(YEAR(AQ8),MONTH(AQ8),1),#REF!,4,FALSE))),General!$H$24,VLOOKUP(DATE(YEAR(AQ8),MONTH(AQ8),1),#REF!,4,FALSE)))</f>
        <v>1</v>
      </c>
      <c r="AR11" s="168">
        <f>AQ11*(1+IF(OR(ISBLANK(VLOOKUP(DATE(YEAR(AR8),MONTH(AR8),1),#REF!,4,FALSE)),ISERROR(VLOOKUP(DATE(YEAR(AR8),MONTH(AR8),1),#REF!,4,FALSE))),General!$H$24,VLOOKUP(DATE(YEAR(AR8),MONTH(AR8),1),#REF!,4,FALSE)))</f>
        <v>1</v>
      </c>
      <c r="AS11" s="168">
        <f>AR11*(1+IF(OR(ISBLANK(VLOOKUP(DATE(YEAR(AS8),MONTH(AS8),1),#REF!,4,FALSE)),ISERROR(VLOOKUP(DATE(YEAR(AS8),MONTH(AS8),1),#REF!,4,FALSE))),General!$H$24,VLOOKUP(DATE(YEAR(AS8),MONTH(AS8),1),#REF!,4,FALSE)))</f>
        <v>1</v>
      </c>
      <c r="AT11" s="168">
        <f>AS11*(1+IF(OR(ISBLANK(VLOOKUP(DATE(YEAR(AT8),MONTH(AT8),1),#REF!,4,FALSE)),ISERROR(VLOOKUP(DATE(YEAR(AT8),MONTH(AT8),1),#REF!,4,FALSE))),General!$H$24,VLOOKUP(DATE(YEAR(AT8),MONTH(AT8),1),#REF!,4,FALSE)))</f>
        <v>1</v>
      </c>
      <c r="AU11" s="168">
        <f>AT11*(1+IF(OR(ISBLANK(VLOOKUP(DATE(YEAR(AU8),MONTH(AU8),1),#REF!,4,FALSE)),ISERROR(VLOOKUP(DATE(YEAR(AU8),MONTH(AU8),1),#REF!,4,FALSE))),General!$H$24,VLOOKUP(DATE(YEAR(AU8),MONTH(AU8),1),#REF!,4,FALSE)))</f>
        <v>1</v>
      </c>
      <c r="AV11" s="168">
        <f>AU11*(1+IF(OR(ISBLANK(VLOOKUP(DATE(YEAR(AV8),MONTH(AV8),1),#REF!,4,FALSE)),ISERROR(VLOOKUP(DATE(YEAR(AV8),MONTH(AV8),1),#REF!,4,FALSE))),General!$H$24,VLOOKUP(DATE(YEAR(AV8),MONTH(AV8),1),#REF!,4,FALSE)))</f>
        <v>1</v>
      </c>
      <c r="AW11" s="168">
        <f>AV11*(1+IF(OR(ISBLANK(VLOOKUP(DATE(YEAR(AW8),MONTH(AW8),1),#REF!,4,FALSE)),ISERROR(VLOOKUP(DATE(YEAR(AW8),MONTH(AW8),1),#REF!,4,FALSE))),General!$H$24,VLOOKUP(DATE(YEAR(AW8),MONTH(AW8),1),#REF!,4,FALSE)))</f>
        <v>1</v>
      </c>
      <c r="AX11" s="168">
        <f>AW11*(1+IF(OR(ISBLANK(VLOOKUP(DATE(YEAR(AX8),MONTH(AX8),1),#REF!,4,FALSE)),ISERROR(VLOOKUP(DATE(YEAR(AX8),MONTH(AX8),1),#REF!,4,FALSE))),General!$H$24,VLOOKUP(DATE(YEAR(AX8),MONTH(AX8),1),#REF!,4,FALSE)))</f>
        <v>1</v>
      </c>
      <c r="AY11" s="168">
        <f>AX11*(1+IF(OR(ISBLANK(VLOOKUP(DATE(YEAR(AY8),MONTH(AY8),1),#REF!,4,FALSE)),ISERROR(VLOOKUP(DATE(YEAR(AY8),MONTH(AY8),1),#REF!,4,FALSE))),General!$H$24,VLOOKUP(DATE(YEAR(AY8),MONTH(AY8),1),#REF!,4,FALSE)))</f>
        <v>1</v>
      </c>
      <c r="AZ11" s="168">
        <f>AY11*(1+IF(OR(ISBLANK(VLOOKUP(DATE(YEAR(AZ8),MONTH(AZ8),1),#REF!,4,FALSE)),ISERROR(VLOOKUP(DATE(YEAR(AZ8),MONTH(AZ8),1),#REF!,4,FALSE))),General!$H$24,VLOOKUP(DATE(YEAR(AZ8),MONTH(AZ8),1),#REF!,4,FALSE)))</f>
        <v>1</v>
      </c>
      <c r="BA11" s="168">
        <f>AZ11*(1+IF(OR(ISBLANK(VLOOKUP(DATE(YEAR(BA8),MONTH(BA8),1),#REF!,4,FALSE)),ISERROR(VLOOKUP(DATE(YEAR(BA8),MONTH(BA8),1),#REF!,4,FALSE))),General!$H$24,VLOOKUP(DATE(YEAR(BA8),MONTH(BA8),1),#REF!,4,FALSE)))</f>
        <v>1</v>
      </c>
      <c r="BB11" s="168">
        <f>BA11*(1+IF(OR(ISBLANK(VLOOKUP(DATE(YEAR(BB8),MONTH(BB8),1),#REF!,4,FALSE)),ISERROR(VLOOKUP(DATE(YEAR(BB8),MONTH(BB8),1),#REF!,4,FALSE))),General!$H$24,VLOOKUP(DATE(YEAR(BB8),MONTH(BB8),1),#REF!,4,FALSE)))</f>
        <v>1</v>
      </c>
      <c r="BC11" s="168">
        <f>BB11*(1+IF(OR(ISBLANK(VLOOKUP(DATE(YEAR(BC8),MONTH(BC8),1),#REF!,4,FALSE)),ISERROR(VLOOKUP(DATE(YEAR(BC8),MONTH(BC8),1),#REF!,4,FALSE))),General!$H$24,VLOOKUP(DATE(YEAR(BC8),MONTH(BC8),1),#REF!,4,FALSE)))</f>
        <v>1</v>
      </c>
      <c r="BD11" s="168">
        <f>BC11*(1+IF(OR(ISBLANK(VLOOKUP(DATE(YEAR(BD8),MONTH(BD8),1),#REF!,4,FALSE)),ISERROR(VLOOKUP(DATE(YEAR(BD8),MONTH(BD8),1),#REF!,4,FALSE))),General!$H$24,VLOOKUP(DATE(YEAR(BD8),MONTH(BD8),1),#REF!,4,FALSE)))</f>
        <v>1</v>
      </c>
      <c r="BE11" s="168">
        <f>BD11*(1+IF(OR(ISBLANK(VLOOKUP(DATE(YEAR(BE8),MONTH(BE8),1),#REF!,4,FALSE)),ISERROR(VLOOKUP(DATE(YEAR(BE8),MONTH(BE8),1),#REF!,4,FALSE))),General!$H$24,VLOOKUP(DATE(YEAR(BE8),MONTH(BE8),1),#REF!,4,FALSE)))</f>
        <v>1</v>
      </c>
      <c r="BF11" s="168">
        <f>BE11*(1+IF(OR(ISBLANK(VLOOKUP(DATE(YEAR(BF8),MONTH(BF8),1),#REF!,4,FALSE)),ISERROR(VLOOKUP(DATE(YEAR(BF8),MONTH(BF8),1),#REF!,4,FALSE))),General!$H$24,VLOOKUP(DATE(YEAR(BF8),MONTH(BF8),1),#REF!,4,FALSE)))</f>
        <v>1</v>
      </c>
      <c r="BG11" s="168">
        <f>BF11*(1+IF(OR(ISBLANK(VLOOKUP(DATE(YEAR(BG8),MONTH(BG8),1),#REF!,4,FALSE)),ISERROR(VLOOKUP(DATE(YEAR(BG8),MONTH(BG8),1),#REF!,4,FALSE))),General!$H$24,VLOOKUP(DATE(YEAR(BG8),MONTH(BG8),1),#REF!,4,FALSE)))</f>
        <v>1</v>
      </c>
    </row>
    <row r="12" spans="1:61" s="23" customFormat="1" ht="11.4" customHeight="1" x14ac:dyDescent="0.25">
      <c r="B12" s="23" t="s">
        <v>76</v>
      </c>
      <c r="J12" s="126">
        <f t="shared" ref="J12:BG12" si="2">IF(J9=1,1,I11)</f>
        <v>1</v>
      </c>
      <c r="K12" s="126">
        <f t="shared" si="2"/>
        <v>1</v>
      </c>
      <c r="L12" s="126">
        <f t="shared" si="2"/>
        <v>1</v>
      </c>
      <c r="M12" s="126">
        <f t="shared" si="2"/>
        <v>1</v>
      </c>
      <c r="N12" s="126">
        <f t="shared" si="2"/>
        <v>1</v>
      </c>
      <c r="O12" s="126">
        <f t="shared" si="2"/>
        <v>1</v>
      </c>
      <c r="P12" s="126">
        <f t="shared" si="2"/>
        <v>1</v>
      </c>
      <c r="Q12" s="126">
        <f t="shared" si="2"/>
        <v>1</v>
      </c>
      <c r="R12" s="126">
        <f t="shared" si="2"/>
        <v>1</v>
      </c>
      <c r="S12" s="126">
        <f t="shared" si="2"/>
        <v>1</v>
      </c>
      <c r="T12" s="126">
        <f t="shared" si="2"/>
        <v>1</v>
      </c>
      <c r="U12" s="126">
        <f t="shared" si="2"/>
        <v>1</v>
      </c>
      <c r="V12" s="126">
        <f t="shared" si="2"/>
        <v>1</v>
      </c>
      <c r="W12" s="126">
        <f t="shared" si="2"/>
        <v>1</v>
      </c>
      <c r="X12" s="126">
        <f t="shared" si="2"/>
        <v>1</v>
      </c>
      <c r="Y12" s="126">
        <f t="shared" si="2"/>
        <v>1</v>
      </c>
      <c r="Z12" s="126">
        <f t="shared" si="2"/>
        <v>1</v>
      </c>
      <c r="AA12" s="126">
        <f t="shared" si="2"/>
        <v>1</v>
      </c>
      <c r="AB12" s="126">
        <f t="shared" si="2"/>
        <v>1</v>
      </c>
      <c r="AC12" s="126">
        <f t="shared" si="2"/>
        <v>1</v>
      </c>
      <c r="AD12" s="126">
        <f t="shared" si="2"/>
        <v>1</v>
      </c>
      <c r="AE12" s="126">
        <f t="shared" si="2"/>
        <v>1</v>
      </c>
      <c r="AF12" s="126">
        <f t="shared" si="2"/>
        <v>1</v>
      </c>
      <c r="AG12" s="126">
        <f t="shared" si="2"/>
        <v>1</v>
      </c>
      <c r="AH12" s="126">
        <f t="shared" si="2"/>
        <v>1</v>
      </c>
      <c r="AI12" s="126">
        <f t="shared" si="2"/>
        <v>1</v>
      </c>
      <c r="AJ12" s="126">
        <f t="shared" si="2"/>
        <v>1</v>
      </c>
      <c r="AK12" s="126">
        <f t="shared" si="2"/>
        <v>1</v>
      </c>
      <c r="AL12" s="126">
        <f t="shared" si="2"/>
        <v>1</v>
      </c>
      <c r="AM12" s="126">
        <f t="shared" si="2"/>
        <v>1</v>
      </c>
      <c r="AN12" s="126">
        <f t="shared" si="2"/>
        <v>1</v>
      </c>
      <c r="AO12" s="126">
        <f t="shared" si="2"/>
        <v>1</v>
      </c>
      <c r="AP12" s="126">
        <f t="shared" si="2"/>
        <v>1</v>
      </c>
      <c r="AQ12" s="126">
        <f t="shared" si="2"/>
        <v>1</v>
      </c>
      <c r="AR12" s="126">
        <f t="shared" si="2"/>
        <v>1</v>
      </c>
      <c r="AS12" s="126">
        <f t="shared" si="2"/>
        <v>1</v>
      </c>
      <c r="AT12" s="126">
        <f t="shared" si="2"/>
        <v>1</v>
      </c>
      <c r="AU12" s="126">
        <f t="shared" si="2"/>
        <v>1</v>
      </c>
      <c r="AV12" s="126">
        <f t="shared" si="2"/>
        <v>1</v>
      </c>
      <c r="AW12" s="126">
        <f t="shared" si="2"/>
        <v>1</v>
      </c>
      <c r="AX12" s="126">
        <f t="shared" si="2"/>
        <v>1</v>
      </c>
      <c r="AY12" s="126">
        <f t="shared" si="2"/>
        <v>1</v>
      </c>
      <c r="AZ12" s="126">
        <f t="shared" si="2"/>
        <v>1</v>
      </c>
      <c r="BA12" s="126">
        <f t="shared" si="2"/>
        <v>1</v>
      </c>
      <c r="BB12" s="126">
        <f t="shared" si="2"/>
        <v>1</v>
      </c>
      <c r="BC12" s="126">
        <f t="shared" si="2"/>
        <v>1</v>
      </c>
      <c r="BD12" s="126">
        <f t="shared" si="2"/>
        <v>1</v>
      </c>
      <c r="BE12" s="126">
        <f t="shared" si="2"/>
        <v>1</v>
      </c>
      <c r="BF12" s="126">
        <f t="shared" si="2"/>
        <v>1</v>
      </c>
      <c r="BG12" s="126">
        <f t="shared" si="2"/>
        <v>1</v>
      </c>
    </row>
    <row r="13" spans="1:61" s="23" customFormat="1" ht="11.4" customHeight="1" x14ac:dyDescent="0.25">
      <c r="B13" s="23" t="s">
        <v>77</v>
      </c>
      <c r="J13" s="126">
        <f>(1+General!J32)^(J$9-1)</f>
        <v>1</v>
      </c>
      <c r="K13" s="126">
        <f>(1+General!K32)^(K$9-1)</f>
        <v>1.0556000000000001</v>
      </c>
      <c r="L13" s="126">
        <f>(1+General!L32)^(L$9-1)</f>
        <v>1.1142913600000002</v>
      </c>
      <c r="M13" s="126">
        <f>(1+General!M32)^(M$9-1)</f>
        <v>1.1762459596160002</v>
      </c>
      <c r="N13" s="126">
        <f>(1+General!N32)^(N$9-1)</f>
        <v>1.2416452349706499</v>
      </c>
      <c r="O13" s="126">
        <f>(1+General!O32)^(O$9-1)</f>
        <v>1.3106807100350182</v>
      </c>
      <c r="P13" s="126">
        <f>(1+General!P32)^(P$9-1)</f>
        <v>1.3835545575129653</v>
      </c>
      <c r="Q13" s="126">
        <f>(1+General!Q32)^(Q$9-1)</f>
        <v>1.4604801909106861</v>
      </c>
      <c r="R13" s="126">
        <f>(1+General!R32)^(R$9-1)</f>
        <v>1.5416828895253205</v>
      </c>
      <c r="S13" s="126">
        <f>(1+General!S32)^(S$9-1)</f>
        <v>1.6274004581829284</v>
      </c>
      <c r="T13" s="126">
        <f>(1+General!T32)^(T$9-1)</f>
        <v>1.7178839236578993</v>
      </c>
      <c r="U13" s="126">
        <f>(1+General!U32)^(U$9-1)</f>
        <v>1.8133982698132787</v>
      </c>
      <c r="V13" s="126">
        <f>(1+General!V32)^(V$9-1)</f>
        <v>1.9142232136148971</v>
      </c>
      <c r="W13" s="126">
        <f>(1+General!W32)^(W$9-1)</f>
        <v>2.0206540242918858</v>
      </c>
      <c r="X13" s="126">
        <f>(1+General!X32)^(X$9-1)</f>
        <v>2.1330023880425144</v>
      </c>
      <c r="Y13" s="126">
        <f>(1+General!Y32)^(Y$9-1)</f>
        <v>2.2515973208176785</v>
      </c>
      <c r="Z13" s="126">
        <f>(1+General!Z32)^(Z$9-1)</f>
        <v>2.3767861318551415</v>
      </c>
      <c r="AA13" s="126">
        <f>(1+General!AA32)^(AA$9-1)</f>
        <v>2.5089354407862876</v>
      </c>
      <c r="AB13" s="126">
        <f>(1+General!AB32)^(AB$9-1)</f>
        <v>2.6484322512940053</v>
      </c>
      <c r="AC13" s="126">
        <f>(1+General!AC32)^(AC$9-1)</f>
        <v>2.7956850844659522</v>
      </c>
      <c r="AD13" s="126">
        <f>(1+General!AD32)^(AD$9-1)</f>
        <v>2.9511251751622596</v>
      </c>
      <c r="AE13" s="126">
        <f>(1+General!AE32)^(AE$9-1)</f>
        <v>3.1152077349012814</v>
      </c>
      <c r="AF13" s="126">
        <f>(1+General!AF32)^(AF$9-1)</f>
        <v>3.2884132849617926</v>
      </c>
      <c r="AG13" s="126">
        <f>(1+General!AG32)^(AG$9-1)</f>
        <v>3.4712490636056685</v>
      </c>
      <c r="AH13" s="126">
        <f>(1+General!AH32)^(AH$9-1)</f>
        <v>3.6642505115421442</v>
      </c>
      <c r="AI13" s="126">
        <f>(1+General!AI32)^(AI$9-1)</f>
        <v>3.8679828399838874</v>
      </c>
      <c r="AJ13" s="126">
        <f>(1+General!AJ32)^(AJ$9-1)</f>
        <v>4.0830426858869915</v>
      </c>
      <c r="AK13" s="126">
        <f>(1+General!AK32)^(AK$9-1)</f>
        <v>4.3100598592223092</v>
      </c>
      <c r="AL13" s="126">
        <f>(1+General!AL32)^(AL$9-1)</f>
        <v>4.5496991873950696</v>
      </c>
      <c r="AM13" s="126">
        <f>(1+General!AM32)^(AM$9-1)</f>
        <v>4.8026624622142364</v>
      </c>
      <c r="AN13" s="126">
        <f>(1+General!AN32)^(AN$9-1)</f>
        <v>5.0696904951133472</v>
      </c>
      <c r="AO13" s="126">
        <f>(1+General!AO32)^(AO$9-1)</f>
        <v>5.3515652866416499</v>
      </c>
      <c r="AP13" s="126">
        <f>(1+General!AP32)^(AP$9-1)</f>
        <v>5.6491123165789263</v>
      </c>
      <c r="AQ13" s="126">
        <f>(1+General!AQ32)^(AQ$9-1)</f>
        <v>5.9632029613807154</v>
      </c>
      <c r="AR13" s="126">
        <f>(1+General!AR32)^(AR$9-1)</f>
        <v>6.2947570460334834</v>
      </c>
      <c r="AS13" s="126">
        <f>(1+General!AS32)^(AS$9-1)</f>
        <v>6.6447455377929447</v>
      </c>
      <c r="AT13" s="126">
        <f>(1+General!AT32)^(AT$9-1)</f>
        <v>7.0141933896942339</v>
      </c>
      <c r="AU13" s="126">
        <f>(1+General!AU32)^(AU$9-1)</f>
        <v>7.4041825421612337</v>
      </c>
      <c r="AV13" s="126">
        <f>(1+General!AV32)^(AV$9-1)</f>
        <v>7.8158550915053988</v>
      </c>
      <c r="AW13" s="126">
        <f>(1+General!AW32)^(AW$9-1)</f>
        <v>8.2504166345930994</v>
      </c>
      <c r="AX13" s="126">
        <f>(1+General!AX32)^(AX$9-1)</f>
        <v>8.7091397994764765</v>
      </c>
      <c r="AY13" s="126">
        <f>(1+General!AY32)^(AY$9-1)</f>
        <v>9.1933679723273691</v>
      </c>
      <c r="AZ13" s="126">
        <f>(1+General!AZ32)^(AZ$9-1)</f>
        <v>9.7045192315887707</v>
      </c>
      <c r="BA13" s="126">
        <f>(1+General!BA32)^(BA$9-1)</f>
        <v>10.244090500865108</v>
      </c>
      <c r="BB13" s="126">
        <f>(1+General!BB32)^(BB$9-1)</f>
        <v>10.813661932713208</v>
      </c>
      <c r="BC13" s="126">
        <f>(1+General!BC32)^(BC$9-1)</f>
        <v>11.414901536172065</v>
      </c>
      <c r="BD13" s="126">
        <f>(1+General!BD32)^(BD$9-1)</f>
        <v>12.04957006158323</v>
      </c>
      <c r="BE13" s="126">
        <f>(1+General!BE32)^(BE$9-1)</f>
        <v>12.719526157007259</v>
      </c>
      <c r="BF13" s="126">
        <f>(1+General!BF32)^(BF$9-1)</f>
        <v>13.426731811336865</v>
      </c>
      <c r="BG13" s="126">
        <f>(1+General!BG32)^(BG$9-1)</f>
        <v>14.173258100047194</v>
      </c>
    </row>
    <row r="14" spans="1:61" s="23" customFormat="1" ht="11.4" customHeight="1" x14ac:dyDescent="0.25"/>
    <row r="15" spans="1:61" s="25" customFormat="1" ht="11.4" customHeight="1" x14ac:dyDescent="0.25">
      <c r="M15" s="169"/>
    </row>
    <row r="16" spans="1:61" s="22" customFormat="1" ht="11.4" customHeight="1" x14ac:dyDescent="0.25">
      <c r="A16" s="132"/>
      <c r="B16" s="132"/>
      <c r="C16" s="132"/>
      <c r="D16" s="132"/>
      <c r="E16" s="132"/>
      <c r="F16" s="132"/>
      <c r="G16" s="132"/>
      <c r="H16" s="132"/>
      <c r="I16" s="132"/>
      <c r="J16" s="141" t="str">
        <f t="shared" ref="J16:BG16" si="3">"FY "&amp;RIGHT(J10,2)</f>
        <v>FY 26</v>
      </c>
      <c r="K16" s="141" t="str">
        <f t="shared" si="3"/>
        <v>FY 27</v>
      </c>
      <c r="L16" s="141" t="str">
        <f t="shared" si="3"/>
        <v>FY 28</v>
      </c>
      <c r="M16" s="141" t="str">
        <f t="shared" si="3"/>
        <v>FY 29</v>
      </c>
      <c r="N16" s="141" t="str">
        <f t="shared" si="3"/>
        <v>FY 30</v>
      </c>
      <c r="O16" s="141" t="str">
        <f t="shared" si="3"/>
        <v>FY 31</v>
      </c>
      <c r="P16" s="141" t="str">
        <f t="shared" si="3"/>
        <v>FY 32</v>
      </c>
      <c r="Q16" s="141" t="str">
        <f t="shared" si="3"/>
        <v>FY 33</v>
      </c>
      <c r="R16" s="141" t="str">
        <f t="shared" si="3"/>
        <v>FY 34</v>
      </c>
      <c r="S16" s="141" t="str">
        <f t="shared" si="3"/>
        <v>FY 35</v>
      </c>
      <c r="T16" s="141" t="str">
        <f t="shared" si="3"/>
        <v>FY 36</v>
      </c>
      <c r="U16" s="141" t="str">
        <f t="shared" si="3"/>
        <v>FY 37</v>
      </c>
      <c r="V16" s="141" t="str">
        <f t="shared" si="3"/>
        <v>FY 38</v>
      </c>
      <c r="W16" s="141" t="str">
        <f t="shared" si="3"/>
        <v>FY 39</v>
      </c>
      <c r="X16" s="141" t="str">
        <f t="shared" si="3"/>
        <v>FY 40</v>
      </c>
      <c r="Y16" s="141" t="str">
        <f t="shared" si="3"/>
        <v>FY 41</v>
      </c>
      <c r="Z16" s="141" t="str">
        <f t="shared" si="3"/>
        <v>FY 42</v>
      </c>
      <c r="AA16" s="141" t="str">
        <f t="shared" si="3"/>
        <v>FY 43</v>
      </c>
      <c r="AB16" s="141" t="str">
        <f t="shared" si="3"/>
        <v>FY 44</v>
      </c>
      <c r="AC16" s="141" t="str">
        <f t="shared" si="3"/>
        <v>FY 45</v>
      </c>
      <c r="AD16" s="141" t="str">
        <f t="shared" si="3"/>
        <v>FY 46</v>
      </c>
      <c r="AE16" s="141" t="str">
        <f t="shared" si="3"/>
        <v>FY 47</v>
      </c>
      <c r="AF16" s="141" t="str">
        <f t="shared" si="3"/>
        <v>FY 48</v>
      </c>
      <c r="AG16" s="141" t="str">
        <f t="shared" si="3"/>
        <v>FY 49</v>
      </c>
      <c r="AH16" s="141" t="str">
        <f t="shared" si="3"/>
        <v>FY 50</v>
      </c>
      <c r="AI16" s="141" t="str">
        <f t="shared" si="3"/>
        <v>FY 51</v>
      </c>
      <c r="AJ16" s="141" t="str">
        <f t="shared" si="3"/>
        <v>FY 52</v>
      </c>
      <c r="AK16" s="141" t="str">
        <f t="shared" si="3"/>
        <v>FY 53</v>
      </c>
      <c r="AL16" s="141" t="str">
        <f t="shared" si="3"/>
        <v>FY 54</v>
      </c>
      <c r="AM16" s="141" t="str">
        <f t="shared" si="3"/>
        <v>FY 55</v>
      </c>
      <c r="AN16" s="141" t="str">
        <f t="shared" si="3"/>
        <v>FY 56</v>
      </c>
      <c r="AO16" s="141" t="str">
        <f t="shared" si="3"/>
        <v>FY 57</v>
      </c>
      <c r="AP16" s="141" t="str">
        <f t="shared" si="3"/>
        <v>FY 58</v>
      </c>
      <c r="AQ16" s="141" t="str">
        <f t="shared" si="3"/>
        <v>FY 59</v>
      </c>
      <c r="AR16" s="141" t="str">
        <f t="shared" si="3"/>
        <v>FY 60</v>
      </c>
      <c r="AS16" s="141" t="str">
        <f t="shared" si="3"/>
        <v>FY 61</v>
      </c>
      <c r="AT16" s="141" t="str">
        <f t="shared" si="3"/>
        <v>FY 62</v>
      </c>
      <c r="AU16" s="141" t="str">
        <f t="shared" si="3"/>
        <v>FY 63</v>
      </c>
      <c r="AV16" s="141" t="str">
        <f t="shared" si="3"/>
        <v>FY 64</v>
      </c>
      <c r="AW16" s="141" t="str">
        <f t="shared" si="3"/>
        <v>FY 65</v>
      </c>
      <c r="AX16" s="141" t="str">
        <f t="shared" si="3"/>
        <v>FY 66</v>
      </c>
      <c r="AY16" s="141" t="str">
        <f t="shared" si="3"/>
        <v>FY 67</v>
      </c>
      <c r="AZ16" s="141" t="str">
        <f t="shared" si="3"/>
        <v>FY 68</v>
      </c>
      <c r="BA16" s="141" t="str">
        <f t="shared" si="3"/>
        <v>FY 69</v>
      </c>
      <c r="BB16" s="141" t="str">
        <f t="shared" si="3"/>
        <v>FY 70</v>
      </c>
      <c r="BC16" s="141" t="str">
        <f t="shared" si="3"/>
        <v>FY 71</v>
      </c>
      <c r="BD16" s="141" t="str">
        <f t="shared" si="3"/>
        <v>FY 72</v>
      </c>
      <c r="BE16" s="141" t="str">
        <f t="shared" si="3"/>
        <v>FY 73</v>
      </c>
      <c r="BF16" s="141" t="str">
        <f t="shared" si="3"/>
        <v>FY 74</v>
      </c>
      <c r="BG16" s="141" t="str">
        <f t="shared" si="3"/>
        <v>FY 75</v>
      </c>
    </row>
    <row r="17" spans="1:61" s="22" customFormat="1" ht="11.4" customHeight="1" x14ac:dyDescent="0.25">
      <c r="A17" s="142"/>
      <c r="B17" s="134" t="s">
        <v>78</v>
      </c>
      <c r="C17" s="132"/>
      <c r="D17" s="142"/>
      <c r="E17" s="142"/>
      <c r="F17" s="142"/>
      <c r="G17" s="142"/>
      <c r="H17" s="142"/>
      <c r="I17" s="142"/>
      <c r="J17" s="143">
        <f t="shared" ref="J17:BG17" si="4">J9</f>
        <v>1</v>
      </c>
      <c r="K17" s="143">
        <f t="shared" si="4"/>
        <v>2</v>
      </c>
      <c r="L17" s="143">
        <f t="shared" si="4"/>
        <v>3</v>
      </c>
      <c r="M17" s="143">
        <f t="shared" si="4"/>
        <v>4</v>
      </c>
      <c r="N17" s="143">
        <f t="shared" si="4"/>
        <v>5</v>
      </c>
      <c r="O17" s="143">
        <f t="shared" si="4"/>
        <v>6</v>
      </c>
      <c r="P17" s="143">
        <f t="shared" si="4"/>
        <v>7</v>
      </c>
      <c r="Q17" s="143">
        <f t="shared" si="4"/>
        <v>8</v>
      </c>
      <c r="R17" s="143">
        <f t="shared" si="4"/>
        <v>9</v>
      </c>
      <c r="S17" s="143">
        <f t="shared" si="4"/>
        <v>10</v>
      </c>
      <c r="T17" s="143">
        <f t="shared" si="4"/>
        <v>11</v>
      </c>
      <c r="U17" s="143">
        <f t="shared" si="4"/>
        <v>12</v>
      </c>
      <c r="V17" s="143">
        <f t="shared" si="4"/>
        <v>13</v>
      </c>
      <c r="W17" s="143">
        <f t="shared" si="4"/>
        <v>14</v>
      </c>
      <c r="X17" s="143">
        <f t="shared" si="4"/>
        <v>15</v>
      </c>
      <c r="Y17" s="143">
        <f t="shared" si="4"/>
        <v>16</v>
      </c>
      <c r="Z17" s="143">
        <f t="shared" si="4"/>
        <v>17</v>
      </c>
      <c r="AA17" s="143">
        <f t="shared" si="4"/>
        <v>18</v>
      </c>
      <c r="AB17" s="143">
        <f t="shared" si="4"/>
        <v>19</v>
      </c>
      <c r="AC17" s="143">
        <f t="shared" si="4"/>
        <v>20</v>
      </c>
      <c r="AD17" s="143">
        <f t="shared" si="4"/>
        <v>21</v>
      </c>
      <c r="AE17" s="143">
        <f t="shared" si="4"/>
        <v>22</v>
      </c>
      <c r="AF17" s="143">
        <f t="shared" si="4"/>
        <v>23</v>
      </c>
      <c r="AG17" s="143">
        <f t="shared" si="4"/>
        <v>24</v>
      </c>
      <c r="AH17" s="143">
        <f t="shared" si="4"/>
        <v>25</v>
      </c>
      <c r="AI17" s="143">
        <f t="shared" si="4"/>
        <v>26</v>
      </c>
      <c r="AJ17" s="143">
        <f t="shared" si="4"/>
        <v>27</v>
      </c>
      <c r="AK17" s="143">
        <f t="shared" si="4"/>
        <v>28</v>
      </c>
      <c r="AL17" s="143">
        <f t="shared" si="4"/>
        <v>29</v>
      </c>
      <c r="AM17" s="143">
        <f t="shared" si="4"/>
        <v>30</v>
      </c>
      <c r="AN17" s="143">
        <f t="shared" si="4"/>
        <v>31</v>
      </c>
      <c r="AO17" s="143">
        <f t="shared" si="4"/>
        <v>32</v>
      </c>
      <c r="AP17" s="143">
        <f t="shared" si="4"/>
        <v>33</v>
      </c>
      <c r="AQ17" s="143">
        <f t="shared" si="4"/>
        <v>34</v>
      </c>
      <c r="AR17" s="143">
        <f t="shared" si="4"/>
        <v>35</v>
      </c>
      <c r="AS17" s="143">
        <f t="shared" si="4"/>
        <v>36</v>
      </c>
      <c r="AT17" s="143">
        <f t="shared" si="4"/>
        <v>37</v>
      </c>
      <c r="AU17" s="143">
        <f t="shared" si="4"/>
        <v>38</v>
      </c>
      <c r="AV17" s="143">
        <f t="shared" si="4"/>
        <v>39</v>
      </c>
      <c r="AW17" s="143">
        <f t="shared" si="4"/>
        <v>40</v>
      </c>
      <c r="AX17" s="143">
        <f t="shared" si="4"/>
        <v>41</v>
      </c>
      <c r="AY17" s="143">
        <f t="shared" si="4"/>
        <v>42</v>
      </c>
      <c r="AZ17" s="143">
        <f t="shared" si="4"/>
        <v>43</v>
      </c>
      <c r="BA17" s="143">
        <f t="shared" si="4"/>
        <v>44</v>
      </c>
      <c r="BB17" s="143">
        <f t="shared" si="4"/>
        <v>45</v>
      </c>
      <c r="BC17" s="143">
        <f t="shared" si="4"/>
        <v>46</v>
      </c>
      <c r="BD17" s="143">
        <f t="shared" si="4"/>
        <v>47</v>
      </c>
      <c r="BE17" s="143">
        <f t="shared" si="4"/>
        <v>48</v>
      </c>
      <c r="BF17" s="143">
        <f t="shared" si="4"/>
        <v>49</v>
      </c>
      <c r="BG17" s="143">
        <f t="shared" si="4"/>
        <v>50</v>
      </c>
    </row>
    <row r="18" spans="1:61" s="25" customFormat="1" ht="11.4" customHeight="1" x14ac:dyDescent="0.25"/>
    <row r="19" spans="1:61" s="25" customFormat="1" ht="11.4" customHeight="1" x14ac:dyDescent="0.25">
      <c r="A19" s="200" t="s">
        <v>79</v>
      </c>
      <c r="B19" s="200"/>
      <c r="C19" s="200"/>
      <c r="D19" s="201"/>
      <c r="E19" s="144" t="s">
        <v>80</v>
      </c>
      <c r="F19" s="113"/>
      <c r="G19" s="113"/>
      <c r="H19" s="114"/>
    </row>
    <row r="20" spans="1:61" s="25" customFormat="1" ht="11.4" customHeight="1" x14ac:dyDescent="0.25">
      <c r="A20" s="200"/>
      <c r="B20" s="200"/>
      <c r="C20" s="200"/>
      <c r="D20" s="201"/>
      <c r="E20" s="115"/>
      <c r="F20" s="145" t="s">
        <v>81</v>
      </c>
      <c r="G20" s="27"/>
      <c r="H20" s="116">
        <f>SUM(J20:BG20)</f>
        <v>-104.32436463927228</v>
      </c>
      <c r="J20" s="117">
        <f t="shared" ref="J20:BG20" si="5">-(J46)*J11/J13</f>
        <v>0</v>
      </c>
      <c r="K20" s="117">
        <f t="shared" si="5"/>
        <v>-25.87248957938613</v>
      </c>
      <c r="L20" s="117">
        <f t="shared" si="5"/>
        <v>-24.796028212944229</v>
      </c>
      <c r="M20" s="117">
        <f t="shared" si="5"/>
        <v>-17.392620848346006</v>
      </c>
      <c r="N20" s="117">
        <f t="shared" si="5"/>
        <v>-24.357198939127635</v>
      </c>
      <c r="O20" s="117">
        <f t="shared" si="5"/>
        <v>-11.906027059468261</v>
      </c>
      <c r="P20" s="117">
        <f t="shared" si="5"/>
        <v>0</v>
      </c>
      <c r="Q20" s="117">
        <f t="shared" si="5"/>
        <v>0</v>
      </c>
      <c r="R20" s="117">
        <f t="shared" si="5"/>
        <v>0</v>
      </c>
      <c r="S20" s="117">
        <f t="shared" si="5"/>
        <v>0</v>
      </c>
      <c r="T20" s="117">
        <f t="shared" si="5"/>
        <v>0</v>
      </c>
      <c r="U20" s="117">
        <f t="shared" si="5"/>
        <v>0</v>
      </c>
      <c r="V20" s="117">
        <f t="shared" si="5"/>
        <v>0</v>
      </c>
      <c r="W20" s="117">
        <f t="shared" si="5"/>
        <v>0</v>
      </c>
      <c r="X20" s="117">
        <f t="shared" si="5"/>
        <v>0</v>
      </c>
      <c r="Y20" s="117">
        <f t="shared" si="5"/>
        <v>0</v>
      </c>
      <c r="Z20" s="117">
        <f t="shared" si="5"/>
        <v>0</v>
      </c>
      <c r="AA20" s="117">
        <f t="shared" si="5"/>
        <v>0</v>
      </c>
      <c r="AB20" s="117">
        <f t="shared" si="5"/>
        <v>0</v>
      </c>
      <c r="AC20" s="117">
        <f t="shared" si="5"/>
        <v>0</v>
      </c>
      <c r="AD20" s="117">
        <f t="shared" si="5"/>
        <v>0</v>
      </c>
      <c r="AE20" s="117">
        <f t="shared" si="5"/>
        <v>0</v>
      </c>
      <c r="AF20" s="117">
        <f t="shared" si="5"/>
        <v>0</v>
      </c>
      <c r="AG20" s="117">
        <f t="shared" si="5"/>
        <v>0</v>
      </c>
      <c r="AH20" s="117">
        <f t="shared" si="5"/>
        <v>0</v>
      </c>
      <c r="AI20" s="117">
        <f t="shared" si="5"/>
        <v>0</v>
      </c>
      <c r="AJ20" s="117">
        <f t="shared" si="5"/>
        <v>0</v>
      </c>
      <c r="AK20" s="117">
        <f t="shared" si="5"/>
        <v>0</v>
      </c>
      <c r="AL20" s="117">
        <f t="shared" si="5"/>
        <v>0</v>
      </c>
      <c r="AM20" s="117">
        <f t="shared" si="5"/>
        <v>0</v>
      </c>
      <c r="AN20" s="117">
        <f t="shared" si="5"/>
        <v>0</v>
      </c>
      <c r="AO20" s="117">
        <f t="shared" si="5"/>
        <v>0</v>
      </c>
      <c r="AP20" s="117">
        <f t="shared" si="5"/>
        <v>0</v>
      </c>
      <c r="AQ20" s="117">
        <f t="shared" si="5"/>
        <v>0</v>
      </c>
      <c r="AR20" s="117">
        <f t="shared" si="5"/>
        <v>0</v>
      </c>
      <c r="AS20" s="117">
        <f t="shared" si="5"/>
        <v>0</v>
      </c>
      <c r="AT20" s="117">
        <f t="shared" si="5"/>
        <v>0</v>
      </c>
      <c r="AU20" s="117">
        <f t="shared" si="5"/>
        <v>0</v>
      </c>
      <c r="AV20" s="117">
        <f t="shared" si="5"/>
        <v>0</v>
      </c>
      <c r="AW20" s="117">
        <f t="shared" si="5"/>
        <v>0</v>
      </c>
      <c r="AX20" s="117">
        <f t="shared" si="5"/>
        <v>0</v>
      </c>
      <c r="AY20" s="117">
        <f t="shared" si="5"/>
        <v>0</v>
      </c>
      <c r="AZ20" s="117">
        <f t="shared" si="5"/>
        <v>0</v>
      </c>
      <c r="BA20" s="117">
        <f t="shared" si="5"/>
        <v>0</v>
      </c>
      <c r="BB20" s="117">
        <f t="shared" si="5"/>
        <v>0</v>
      </c>
      <c r="BC20" s="117">
        <f t="shared" si="5"/>
        <v>0</v>
      </c>
      <c r="BD20" s="117">
        <f t="shared" si="5"/>
        <v>0</v>
      </c>
      <c r="BE20" s="117">
        <f t="shared" si="5"/>
        <v>0</v>
      </c>
      <c r="BF20" s="117">
        <f t="shared" si="5"/>
        <v>0</v>
      </c>
      <c r="BG20" s="117">
        <f t="shared" si="5"/>
        <v>0</v>
      </c>
    </row>
    <row r="21" spans="1:61" s="25" customFormat="1" ht="11.4" customHeight="1" x14ac:dyDescent="0.25">
      <c r="A21" s="200"/>
      <c r="B21" s="200"/>
      <c r="C21" s="200"/>
      <c r="D21" s="201"/>
      <c r="E21" s="115"/>
      <c r="F21" s="145" t="s">
        <v>82</v>
      </c>
      <c r="G21" s="27"/>
      <c r="H21" s="116">
        <f>SUM(J21:BG21)</f>
        <v>-11.373985094247608</v>
      </c>
      <c r="J21" s="117">
        <f t="shared" ref="J21:BG21" si="6">-J75*J11/J13</f>
        <v>0</v>
      </c>
      <c r="K21" s="117">
        <f t="shared" si="6"/>
        <v>0</v>
      </c>
      <c r="L21" s="117">
        <f t="shared" si="6"/>
        <v>-0.24509747612150617</v>
      </c>
      <c r="M21" s="117">
        <f t="shared" si="6"/>
        <v>-0.46708768307213877</v>
      </c>
      <c r="N21" s="117">
        <f t="shared" si="6"/>
        <v>-0.60725074986320349</v>
      </c>
      <c r="O21" s="117">
        <f t="shared" si="6"/>
        <v>-0.8060086578765403</v>
      </c>
      <c r="P21" s="117">
        <f t="shared" si="6"/>
        <v>-0.87634419142783182</v>
      </c>
      <c r="Q21" s="117">
        <f t="shared" si="6"/>
        <v>-0.83018585773762021</v>
      </c>
      <c r="R21" s="117">
        <f t="shared" si="6"/>
        <v>-0.7864587511724328</v>
      </c>
      <c r="S21" s="117">
        <f t="shared" si="6"/>
        <v>-0.7450348154342864</v>
      </c>
      <c r="T21" s="117">
        <f t="shared" si="6"/>
        <v>-0.7057927391382024</v>
      </c>
      <c r="U21" s="117">
        <f t="shared" si="6"/>
        <v>-0.66861760054774755</v>
      </c>
      <c r="V21" s="117">
        <f t="shared" si="6"/>
        <v>-0.63340053102287563</v>
      </c>
      <c r="W21" s="117">
        <f t="shared" si="6"/>
        <v>-0.60003839619446331</v>
      </c>
      <c r="X21" s="117">
        <f t="shared" si="6"/>
        <v>-0.56843349393185238</v>
      </c>
      <c r="Y21" s="117">
        <f t="shared" si="6"/>
        <v>-0.53849326821888244</v>
      </c>
      <c r="Z21" s="117">
        <f t="shared" si="6"/>
        <v>-0.51013003810049495</v>
      </c>
      <c r="AA21" s="117">
        <f t="shared" si="6"/>
        <v>-0.48326074090611487</v>
      </c>
      <c r="AB21" s="117">
        <f t="shared" si="6"/>
        <v>-0.45780668899783522</v>
      </c>
      <c r="AC21" s="117">
        <f t="shared" si="6"/>
        <v>-0.43369333933102994</v>
      </c>
      <c r="AD21" s="117">
        <f t="shared" si="6"/>
        <v>-0.41085007515254818</v>
      </c>
      <c r="AE21" s="117">
        <f t="shared" si="6"/>
        <v>0</v>
      </c>
      <c r="AF21" s="117">
        <f t="shared" si="6"/>
        <v>0</v>
      </c>
      <c r="AG21" s="117">
        <f t="shared" si="6"/>
        <v>0</v>
      </c>
      <c r="AH21" s="117">
        <f t="shared" si="6"/>
        <v>0</v>
      </c>
      <c r="AI21" s="117">
        <f t="shared" si="6"/>
        <v>0</v>
      </c>
      <c r="AJ21" s="117">
        <f t="shared" si="6"/>
        <v>0</v>
      </c>
      <c r="AK21" s="117">
        <f t="shared" si="6"/>
        <v>0</v>
      </c>
      <c r="AL21" s="117">
        <f t="shared" si="6"/>
        <v>0</v>
      </c>
      <c r="AM21" s="117">
        <f t="shared" si="6"/>
        <v>0</v>
      </c>
      <c r="AN21" s="117">
        <f t="shared" si="6"/>
        <v>0</v>
      </c>
      <c r="AO21" s="117">
        <f t="shared" si="6"/>
        <v>0</v>
      </c>
      <c r="AP21" s="117">
        <f t="shared" si="6"/>
        <v>0</v>
      </c>
      <c r="AQ21" s="117">
        <f t="shared" si="6"/>
        <v>0</v>
      </c>
      <c r="AR21" s="117">
        <f t="shared" si="6"/>
        <v>0</v>
      </c>
      <c r="AS21" s="117">
        <f t="shared" si="6"/>
        <v>0</v>
      </c>
      <c r="AT21" s="117">
        <f t="shared" si="6"/>
        <v>0</v>
      </c>
      <c r="AU21" s="117">
        <f t="shared" si="6"/>
        <v>0</v>
      </c>
      <c r="AV21" s="117">
        <f t="shared" si="6"/>
        <v>0</v>
      </c>
      <c r="AW21" s="117">
        <f t="shared" si="6"/>
        <v>0</v>
      </c>
      <c r="AX21" s="117">
        <f t="shared" si="6"/>
        <v>0</v>
      </c>
      <c r="AY21" s="117">
        <f t="shared" si="6"/>
        <v>0</v>
      </c>
      <c r="AZ21" s="117">
        <f t="shared" si="6"/>
        <v>0</v>
      </c>
      <c r="BA21" s="117">
        <f t="shared" si="6"/>
        <v>0</v>
      </c>
      <c r="BB21" s="117">
        <f t="shared" si="6"/>
        <v>0</v>
      </c>
      <c r="BC21" s="117">
        <f t="shared" si="6"/>
        <v>0</v>
      </c>
      <c r="BD21" s="117">
        <f t="shared" si="6"/>
        <v>0</v>
      </c>
      <c r="BE21" s="117">
        <f t="shared" si="6"/>
        <v>0</v>
      </c>
      <c r="BF21" s="117">
        <f t="shared" si="6"/>
        <v>0</v>
      </c>
      <c r="BG21" s="117">
        <f t="shared" si="6"/>
        <v>0</v>
      </c>
    </row>
    <row r="22" spans="1:61" s="25" customFormat="1" ht="11.4" customHeight="1" x14ac:dyDescent="0.25">
      <c r="A22" s="200"/>
      <c r="B22" s="200"/>
      <c r="C22" s="200"/>
      <c r="D22" s="201"/>
      <c r="E22" s="115"/>
      <c r="F22" s="145" t="s">
        <v>83</v>
      </c>
      <c r="G22" s="27"/>
      <c r="H22" s="116">
        <f>SUM(J22:BG22)</f>
        <v>1559.2737492611659</v>
      </c>
      <c r="J22" s="118">
        <f t="shared" ref="J22:BG22" si="7">(J106)*J11/J13</f>
        <v>0</v>
      </c>
      <c r="K22" s="118">
        <f t="shared" si="7"/>
        <v>0</v>
      </c>
      <c r="L22" s="118">
        <f t="shared" si="7"/>
        <v>11.622060024176944</v>
      </c>
      <c r="M22" s="118">
        <f t="shared" si="7"/>
        <v>17.365155234592272</v>
      </c>
      <c r="N22" s="118">
        <f t="shared" si="7"/>
        <v>24.013256884861896</v>
      </c>
      <c r="O22" s="118">
        <f t="shared" si="7"/>
        <v>34.387809162719385</v>
      </c>
      <c r="P22" s="118">
        <f t="shared" si="7"/>
        <v>46.530238347936105</v>
      </c>
      <c r="Q22" s="118">
        <f t="shared" si="7"/>
        <v>61.93137524980618</v>
      </c>
      <c r="R22" s="118">
        <f t="shared" si="7"/>
        <v>82.104083162858572</v>
      </c>
      <c r="S22" s="118">
        <f t="shared" si="7"/>
        <v>106.76702545645935</v>
      </c>
      <c r="T22" s="118">
        <f t="shared" si="7"/>
        <v>137.92337861734131</v>
      </c>
      <c r="U22" s="118">
        <f>(U106)*U11/U13</f>
        <v>130.65875200581783</v>
      </c>
      <c r="V22" s="118">
        <f t="shared" si="7"/>
        <v>123.77676393124084</v>
      </c>
      <c r="W22" s="118">
        <f t="shared" si="7"/>
        <v>117.25726026074348</v>
      </c>
      <c r="X22" s="118">
        <f t="shared" si="7"/>
        <v>111.08114840919239</v>
      </c>
      <c r="Y22" s="118">
        <f t="shared" si="7"/>
        <v>105.23034142591169</v>
      </c>
      <c r="Z22" s="118">
        <f t="shared" si="7"/>
        <v>99.687705026441535</v>
      </c>
      <c r="AA22" s="118">
        <f t="shared" si="7"/>
        <v>94.437007414211365</v>
      </c>
      <c r="AB22" s="118">
        <f t="shared" si="7"/>
        <v>89.462871745179399</v>
      </c>
      <c r="AC22" s="118">
        <f t="shared" si="7"/>
        <v>84.750731096229046</v>
      </c>
      <c r="AD22" s="118">
        <f t="shared" si="7"/>
        <v>80.286785805446229</v>
      </c>
      <c r="AE22" s="118">
        <f t="shared" si="7"/>
        <v>0</v>
      </c>
      <c r="AF22" s="118">
        <f t="shared" si="7"/>
        <v>0</v>
      </c>
      <c r="AG22" s="118">
        <f t="shared" si="7"/>
        <v>0</v>
      </c>
      <c r="AH22" s="118">
        <f t="shared" si="7"/>
        <v>0</v>
      </c>
      <c r="AI22" s="118">
        <f t="shared" si="7"/>
        <v>0</v>
      </c>
      <c r="AJ22" s="118">
        <f t="shared" si="7"/>
        <v>0</v>
      </c>
      <c r="AK22" s="118">
        <f t="shared" si="7"/>
        <v>0</v>
      </c>
      <c r="AL22" s="118">
        <f t="shared" si="7"/>
        <v>0</v>
      </c>
      <c r="AM22" s="118">
        <f t="shared" si="7"/>
        <v>0</v>
      </c>
      <c r="AN22" s="118">
        <f t="shared" si="7"/>
        <v>0</v>
      </c>
      <c r="AO22" s="118">
        <f t="shared" si="7"/>
        <v>0</v>
      </c>
      <c r="AP22" s="118">
        <f t="shared" si="7"/>
        <v>0</v>
      </c>
      <c r="AQ22" s="118">
        <f t="shared" si="7"/>
        <v>0</v>
      </c>
      <c r="AR22" s="118">
        <f t="shared" si="7"/>
        <v>0</v>
      </c>
      <c r="AS22" s="118">
        <f t="shared" si="7"/>
        <v>0</v>
      </c>
      <c r="AT22" s="118">
        <f t="shared" si="7"/>
        <v>0</v>
      </c>
      <c r="AU22" s="118">
        <f t="shared" si="7"/>
        <v>0</v>
      </c>
      <c r="AV22" s="118">
        <f t="shared" si="7"/>
        <v>0</v>
      </c>
      <c r="AW22" s="118">
        <f t="shared" si="7"/>
        <v>0</v>
      </c>
      <c r="AX22" s="118">
        <f t="shared" si="7"/>
        <v>0</v>
      </c>
      <c r="AY22" s="118">
        <f t="shared" si="7"/>
        <v>0</v>
      </c>
      <c r="AZ22" s="118">
        <f t="shared" si="7"/>
        <v>0</v>
      </c>
      <c r="BA22" s="118">
        <f t="shared" si="7"/>
        <v>0</v>
      </c>
      <c r="BB22" s="118">
        <f t="shared" si="7"/>
        <v>0</v>
      </c>
      <c r="BC22" s="118">
        <f t="shared" si="7"/>
        <v>0</v>
      </c>
      <c r="BD22" s="118">
        <f t="shared" si="7"/>
        <v>0</v>
      </c>
      <c r="BE22" s="118">
        <f t="shared" si="7"/>
        <v>0</v>
      </c>
      <c r="BF22" s="118">
        <f t="shared" si="7"/>
        <v>0</v>
      </c>
      <c r="BG22" s="118">
        <f t="shared" si="7"/>
        <v>0</v>
      </c>
    </row>
    <row r="23" spans="1:61" s="25" customFormat="1" ht="11.4" customHeight="1" x14ac:dyDescent="0.25">
      <c r="A23" s="200"/>
      <c r="B23" s="200"/>
      <c r="C23" s="200"/>
      <c r="D23" s="201"/>
      <c r="E23" s="146" t="s">
        <v>84</v>
      </c>
      <c r="F23" s="119"/>
      <c r="G23" s="119"/>
      <c r="H23" s="120">
        <f>SUM(J23:BG23)</f>
        <v>1443.5753995276459</v>
      </c>
      <c r="J23" s="117">
        <f>SUM(J20:J22)</f>
        <v>0</v>
      </c>
      <c r="K23" s="117">
        <f t="shared" ref="K23:BG23" si="8">SUM(K20:K22)</f>
        <v>-25.87248957938613</v>
      </c>
      <c r="L23" s="117">
        <f t="shared" si="8"/>
        <v>-13.419065664888793</v>
      </c>
      <c r="M23" s="117">
        <f>SUM(M20:M22)</f>
        <v>-0.4945532968258739</v>
      </c>
      <c r="N23" s="117">
        <f t="shared" si="8"/>
        <v>-0.95119280412894369</v>
      </c>
      <c r="O23" s="117">
        <f t="shared" si="8"/>
        <v>21.675773445374581</v>
      </c>
      <c r="P23" s="117">
        <f t="shared" si="8"/>
        <v>45.653894156508272</v>
      </c>
      <c r="Q23" s="117">
        <f t="shared" si="8"/>
        <v>61.101189392068562</v>
      </c>
      <c r="R23" s="117">
        <f t="shared" si="8"/>
        <v>81.31762441168614</v>
      </c>
      <c r="S23" s="117">
        <f t="shared" si="8"/>
        <v>106.02199064102507</v>
      </c>
      <c r="T23" s="117">
        <f t="shared" si="8"/>
        <v>137.21758587820312</v>
      </c>
      <c r="U23" s="117">
        <f t="shared" si="8"/>
        <v>129.99013440527008</v>
      </c>
      <c r="V23" s="117">
        <f t="shared" si="8"/>
        <v>123.14336340021796</v>
      </c>
      <c r="W23" s="117">
        <f t="shared" si="8"/>
        <v>116.65722186454902</v>
      </c>
      <c r="X23" s="117">
        <f t="shared" si="8"/>
        <v>110.51271491526055</v>
      </c>
      <c r="Y23" s="117">
        <f t="shared" si="8"/>
        <v>104.6918481576928</v>
      </c>
      <c r="Z23" s="117">
        <f t="shared" si="8"/>
        <v>99.177574988341036</v>
      </c>
      <c r="AA23" s="117">
        <f t="shared" si="8"/>
        <v>93.953746673305247</v>
      </c>
      <c r="AB23" s="117">
        <f t="shared" si="8"/>
        <v>89.005065056181564</v>
      </c>
      <c r="AC23" s="117">
        <f t="shared" si="8"/>
        <v>84.317037756898017</v>
      </c>
      <c r="AD23" s="117">
        <f t="shared" si="8"/>
        <v>79.875935730293676</v>
      </c>
      <c r="AE23" s="117">
        <f t="shared" si="8"/>
        <v>0</v>
      </c>
      <c r="AF23" s="117">
        <f t="shared" si="8"/>
        <v>0</v>
      </c>
      <c r="AG23" s="117">
        <f t="shared" si="8"/>
        <v>0</v>
      </c>
      <c r="AH23" s="117">
        <f t="shared" si="8"/>
        <v>0</v>
      </c>
      <c r="AI23" s="117">
        <f t="shared" si="8"/>
        <v>0</v>
      </c>
      <c r="AJ23" s="117">
        <f t="shared" si="8"/>
        <v>0</v>
      </c>
      <c r="AK23" s="117">
        <f t="shared" si="8"/>
        <v>0</v>
      </c>
      <c r="AL23" s="117">
        <f t="shared" si="8"/>
        <v>0</v>
      </c>
      <c r="AM23" s="117">
        <f t="shared" si="8"/>
        <v>0</v>
      </c>
      <c r="AN23" s="117">
        <f t="shared" si="8"/>
        <v>0</v>
      </c>
      <c r="AO23" s="117">
        <f t="shared" si="8"/>
        <v>0</v>
      </c>
      <c r="AP23" s="117">
        <f t="shared" si="8"/>
        <v>0</v>
      </c>
      <c r="AQ23" s="117">
        <f t="shared" si="8"/>
        <v>0</v>
      </c>
      <c r="AR23" s="117">
        <f t="shared" si="8"/>
        <v>0</v>
      </c>
      <c r="AS23" s="117">
        <f t="shared" si="8"/>
        <v>0</v>
      </c>
      <c r="AT23" s="117">
        <f t="shared" si="8"/>
        <v>0</v>
      </c>
      <c r="AU23" s="117">
        <f t="shared" si="8"/>
        <v>0</v>
      </c>
      <c r="AV23" s="117">
        <f t="shared" si="8"/>
        <v>0</v>
      </c>
      <c r="AW23" s="117">
        <f t="shared" si="8"/>
        <v>0</v>
      </c>
      <c r="AX23" s="117">
        <f t="shared" si="8"/>
        <v>0</v>
      </c>
      <c r="AY23" s="117">
        <f t="shared" si="8"/>
        <v>0</v>
      </c>
      <c r="AZ23" s="117">
        <f t="shared" si="8"/>
        <v>0</v>
      </c>
      <c r="BA23" s="117">
        <f t="shared" si="8"/>
        <v>0</v>
      </c>
      <c r="BB23" s="117">
        <f t="shared" si="8"/>
        <v>0</v>
      </c>
      <c r="BC23" s="117">
        <f t="shared" si="8"/>
        <v>0</v>
      </c>
      <c r="BD23" s="117">
        <f t="shared" si="8"/>
        <v>0</v>
      </c>
      <c r="BE23" s="117">
        <f t="shared" si="8"/>
        <v>0</v>
      </c>
      <c r="BF23" s="117">
        <f t="shared" si="8"/>
        <v>0</v>
      </c>
      <c r="BG23" s="117">
        <f t="shared" si="8"/>
        <v>0</v>
      </c>
    </row>
    <row r="24" spans="1:61" ht="11.4" customHeight="1" x14ac:dyDescent="0.25">
      <c r="A24" s="138"/>
      <c r="B24" s="138"/>
      <c r="C24" s="138"/>
      <c r="D24" s="138"/>
    </row>
    <row r="25" spans="1:61" s="25" customFormat="1" ht="11.4" customHeight="1" x14ac:dyDescent="0.25">
      <c r="A25" s="200" t="s">
        <v>85</v>
      </c>
      <c r="B25" s="200"/>
      <c r="C25" s="200"/>
      <c r="D25" s="201"/>
      <c r="E25" s="144" t="s">
        <v>86</v>
      </c>
      <c r="F25" s="113"/>
      <c r="G25" s="113"/>
      <c r="H25" s="114"/>
    </row>
    <row r="26" spans="1:61" s="25" customFormat="1" ht="11.4" customHeight="1" x14ac:dyDescent="0.25">
      <c r="A26" s="200"/>
      <c r="B26" s="200"/>
      <c r="C26" s="200"/>
      <c r="D26" s="201"/>
      <c r="E26" s="115"/>
      <c r="F26" s="145" t="s">
        <v>81</v>
      </c>
      <c r="G26" s="27"/>
      <c r="H26" s="116">
        <f>SUM(J26:BG26)</f>
        <v>-121.247</v>
      </c>
      <c r="J26" s="117">
        <f>-(J60)*J$6</f>
        <v>0</v>
      </c>
      <c r="K26" s="117">
        <f t="shared" ref="K26:BG26" si="9">-(K60)*K$6</f>
        <v>-27.311</v>
      </c>
      <c r="L26" s="117">
        <f t="shared" si="9"/>
        <v>-27.63</v>
      </c>
      <c r="M26" s="117">
        <f t="shared" si="9"/>
        <v>-20.457999999999998</v>
      </c>
      <c r="N26" s="117">
        <f t="shared" si="9"/>
        <v>-30.242999999999999</v>
      </c>
      <c r="O26" s="117">
        <f t="shared" si="9"/>
        <v>-15.605</v>
      </c>
      <c r="P26" s="117">
        <f>-(P60)*P$6</f>
        <v>0</v>
      </c>
      <c r="Q26" s="117">
        <f t="shared" si="9"/>
        <v>0</v>
      </c>
      <c r="R26" s="117">
        <f t="shared" si="9"/>
        <v>0</v>
      </c>
      <c r="S26" s="117">
        <f t="shared" si="9"/>
        <v>0</v>
      </c>
      <c r="T26" s="117">
        <f t="shared" si="9"/>
        <v>0</v>
      </c>
      <c r="U26" s="117">
        <f t="shared" si="9"/>
        <v>0</v>
      </c>
      <c r="V26" s="117">
        <f t="shared" si="9"/>
        <v>0</v>
      </c>
      <c r="W26" s="117">
        <f t="shared" si="9"/>
        <v>0</v>
      </c>
      <c r="X26" s="117">
        <f t="shared" si="9"/>
        <v>0</v>
      </c>
      <c r="Y26" s="117">
        <f t="shared" si="9"/>
        <v>0</v>
      </c>
      <c r="Z26" s="117">
        <f t="shared" si="9"/>
        <v>0</v>
      </c>
      <c r="AA26" s="117">
        <f t="shared" si="9"/>
        <v>0</v>
      </c>
      <c r="AB26" s="117">
        <f t="shared" si="9"/>
        <v>0</v>
      </c>
      <c r="AC26" s="117">
        <f t="shared" si="9"/>
        <v>0</v>
      </c>
      <c r="AD26" s="117">
        <f t="shared" si="9"/>
        <v>0</v>
      </c>
      <c r="AE26" s="117">
        <f t="shared" si="9"/>
        <v>0</v>
      </c>
      <c r="AF26" s="117">
        <f t="shared" si="9"/>
        <v>0</v>
      </c>
      <c r="AG26" s="117">
        <f t="shared" si="9"/>
        <v>0</v>
      </c>
      <c r="AH26" s="117">
        <f t="shared" si="9"/>
        <v>0</v>
      </c>
      <c r="AI26" s="117">
        <f t="shared" si="9"/>
        <v>0</v>
      </c>
      <c r="AJ26" s="117">
        <f t="shared" si="9"/>
        <v>0</v>
      </c>
      <c r="AK26" s="117">
        <f t="shared" si="9"/>
        <v>0</v>
      </c>
      <c r="AL26" s="117">
        <f t="shared" si="9"/>
        <v>0</v>
      </c>
      <c r="AM26" s="117">
        <f t="shared" si="9"/>
        <v>0</v>
      </c>
      <c r="AN26" s="117">
        <f t="shared" si="9"/>
        <v>0</v>
      </c>
      <c r="AO26" s="117">
        <f t="shared" si="9"/>
        <v>0</v>
      </c>
      <c r="AP26" s="117">
        <f t="shared" si="9"/>
        <v>0</v>
      </c>
      <c r="AQ26" s="117">
        <f t="shared" si="9"/>
        <v>0</v>
      </c>
      <c r="AR26" s="117">
        <f t="shared" si="9"/>
        <v>0</v>
      </c>
      <c r="AS26" s="117">
        <f t="shared" si="9"/>
        <v>0</v>
      </c>
      <c r="AT26" s="117">
        <f t="shared" si="9"/>
        <v>0</v>
      </c>
      <c r="AU26" s="117">
        <f t="shared" si="9"/>
        <v>0</v>
      </c>
      <c r="AV26" s="117">
        <f t="shared" si="9"/>
        <v>0</v>
      </c>
      <c r="AW26" s="117">
        <f t="shared" si="9"/>
        <v>0</v>
      </c>
      <c r="AX26" s="117">
        <f t="shared" si="9"/>
        <v>0</v>
      </c>
      <c r="AY26" s="117">
        <f t="shared" si="9"/>
        <v>0</v>
      </c>
      <c r="AZ26" s="117">
        <f t="shared" si="9"/>
        <v>0</v>
      </c>
      <c r="BA26" s="117">
        <f t="shared" si="9"/>
        <v>0</v>
      </c>
      <c r="BB26" s="117">
        <f t="shared" si="9"/>
        <v>0</v>
      </c>
      <c r="BC26" s="117">
        <f t="shared" si="9"/>
        <v>0</v>
      </c>
      <c r="BD26" s="117">
        <f t="shared" si="9"/>
        <v>0</v>
      </c>
      <c r="BE26" s="117">
        <f t="shared" si="9"/>
        <v>0</v>
      </c>
      <c r="BF26" s="117">
        <f t="shared" si="9"/>
        <v>0</v>
      </c>
      <c r="BG26" s="117">
        <f t="shared" si="9"/>
        <v>0</v>
      </c>
    </row>
    <row r="27" spans="1:61" s="25" customFormat="1" ht="11.4" customHeight="1" x14ac:dyDescent="0.25">
      <c r="A27" s="200"/>
      <c r="B27" s="200"/>
      <c r="C27" s="200"/>
      <c r="D27" s="201"/>
      <c r="E27" s="115"/>
      <c r="F27" s="145" t="s">
        <v>82</v>
      </c>
      <c r="G27" s="27"/>
      <c r="H27" s="116">
        <f>SUM(J27:BG27)</f>
        <v>-2.6329299999999991</v>
      </c>
      <c r="J27" s="117">
        <f>-J89*J$6</f>
        <v>0</v>
      </c>
      <c r="K27" s="117">
        <f t="shared" ref="K27:BG27" si="10">-K89*K$6</f>
        <v>0</v>
      </c>
      <c r="L27" s="117">
        <f t="shared" si="10"/>
        <v>-0.27311000000000069</v>
      </c>
      <c r="M27" s="117">
        <f t="shared" si="10"/>
        <v>-0.54941000000000206</v>
      </c>
      <c r="N27" s="117">
        <f t="shared" si="10"/>
        <v>-0.75399000000000072</v>
      </c>
      <c r="O27" s="117">
        <f t="shared" si="10"/>
        <v>-1.0564199999999959</v>
      </c>
      <c r="P27" s="117">
        <f t="shared" si="10"/>
        <v>0</v>
      </c>
      <c r="Q27" s="117">
        <f t="shared" si="10"/>
        <v>0</v>
      </c>
      <c r="R27" s="117">
        <f t="shared" si="10"/>
        <v>0</v>
      </c>
      <c r="S27" s="117">
        <f t="shared" si="10"/>
        <v>0</v>
      </c>
      <c r="T27" s="117">
        <f t="shared" si="10"/>
        <v>0</v>
      </c>
      <c r="U27" s="117">
        <f t="shared" si="10"/>
        <v>0</v>
      </c>
      <c r="V27" s="117">
        <f t="shared" si="10"/>
        <v>0</v>
      </c>
      <c r="W27" s="117">
        <f t="shared" si="10"/>
        <v>0</v>
      </c>
      <c r="X27" s="117">
        <f t="shared" si="10"/>
        <v>0</v>
      </c>
      <c r="Y27" s="117">
        <f t="shared" si="10"/>
        <v>0</v>
      </c>
      <c r="Z27" s="117">
        <f t="shared" si="10"/>
        <v>0</v>
      </c>
      <c r="AA27" s="117">
        <f t="shared" si="10"/>
        <v>0</v>
      </c>
      <c r="AB27" s="117">
        <f t="shared" si="10"/>
        <v>0</v>
      </c>
      <c r="AC27" s="117">
        <f t="shared" si="10"/>
        <v>0</v>
      </c>
      <c r="AD27" s="117">
        <f t="shared" si="10"/>
        <v>0</v>
      </c>
      <c r="AE27" s="117">
        <f t="shared" si="10"/>
        <v>0</v>
      </c>
      <c r="AF27" s="117">
        <f t="shared" si="10"/>
        <v>0</v>
      </c>
      <c r="AG27" s="117">
        <f t="shared" si="10"/>
        <v>0</v>
      </c>
      <c r="AH27" s="117">
        <f t="shared" si="10"/>
        <v>0</v>
      </c>
      <c r="AI27" s="117">
        <f t="shared" si="10"/>
        <v>0</v>
      </c>
      <c r="AJ27" s="117">
        <f t="shared" si="10"/>
        <v>0</v>
      </c>
      <c r="AK27" s="117">
        <f t="shared" si="10"/>
        <v>0</v>
      </c>
      <c r="AL27" s="117">
        <f t="shared" si="10"/>
        <v>0</v>
      </c>
      <c r="AM27" s="117">
        <f t="shared" si="10"/>
        <v>0</v>
      </c>
      <c r="AN27" s="117">
        <f t="shared" si="10"/>
        <v>0</v>
      </c>
      <c r="AO27" s="117">
        <f t="shared" si="10"/>
        <v>0</v>
      </c>
      <c r="AP27" s="117">
        <f t="shared" si="10"/>
        <v>0</v>
      </c>
      <c r="AQ27" s="117">
        <f t="shared" si="10"/>
        <v>0</v>
      </c>
      <c r="AR27" s="117">
        <f t="shared" si="10"/>
        <v>0</v>
      </c>
      <c r="AS27" s="117">
        <f t="shared" si="10"/>
        <v>0</v>
      </c>
      <c r="AT27" s="117">
        <f t="shared" si="10"/>
        <v>0</v>
      </c>
      <c r="AU27" s="117">
        <f t="shared" si="10"/>
        <v>0</v>
      </c>
      <c r="AV27" s="117">
        <f t="shared" si="10"/>
        <v>0</v>
      </c>
      <c r="AW27" s="117">
        <f t="shared" si="10"/>
        <v>0</v>
      </c>
      <c r="AX27" s="117">
        <f t="shared" si="10"/>
        <v>0</v>
      </c>
      <c r="AY27" s="117">
        <f t="shared" si="10"/>
        <v>0</v>
      </c>
      <c r="AZ27" s="117">
        <f t="shared" si="10"/>
        <v>0</v>
      </c>
      <c r="BA27" s="117">
        <f t="shared" si="10"/>
        <v>0</v>
      </c>
      <c r="BB27" s="117">
        <f t="shared" si="10"/>
        <v>0</v>
      </c>
      <c r="BC27" s="117">
        <f t="shared" si="10"/>
        <v>0</v>
      </c>
      <c r="BD27" s="117">
        <f t="shared" si="10"/>
        <v>0</v>
      </c>
      <c r="BE27" s="117">
        <f t="shared" si="10"/>
        <v>0</v>
      </c>
      <c r="BF27" s="117">
        <f t="shared" si="10"/>
        <v>0</v>
      </c>
      <c r="BG27" s="117">
        <f t="shared" si="10"/>
        <v>0</v>
      </c>
    </row>
    <row r="28" spans="1:61" s="25" customFormat="1" ht="11.4" customHeight="1" x14ac:dyDescent="0.25">
      <c r="A28" s="200"/>
      <c r="B28" s="200"/>
      <c r="C28" s="200"/>
      <c r="D28" s="201"/>
      <c r="E28" s="115"/>
      <c r="F28" s="145" t="s">
        <v>83</v>
      </c>
      <c r="G28" s="27"/>
      <c r="H28" s="116">
        <f>SUM(J28:BG28)</f>
        <v>108.26343887029222</v>
      </c>
      <c r="J28" s="118">
        <f>(J122)*J$6</f>
        <v>0</v>
      </c>
      <c r="K28" s="118">
        <f t="shared" ref="K28:BG28" si="11">(K122)*K$6</f>
        <v>0</v>
      </c>
      <c r="L28" s="118">
        <f t="shared" si="11"/>
        <v>12.950361070341762</v>
      </c>
      <c r="M28" s="118">
        <f t="shared" si="11"/>
        <v>20.425693682793796</v>
      </c>
      <c r="N28" s="118">
        <f t="shared" si="11"/>
        <v>29.815945987214924</v>
      </c>
      <c r="O28" s="118">
        <f t="shared" si="11"/>
        <v>45.071438129941747</v>
      </c>
      <c r="P28" s="118">
        <f t="shared" si="11"/>
        <v>0</v>
      </c>
      <c r="Q28" s="118">
        <f t="shared" si="11"/>
        <v>0</v>
      </c>
      <c r="R28" s="118">
        <f t="shared" si="11"/>
        <v>0</v>
      </c>
      <c r="S28" s="118">
        <f t="shared" si="11"/>
        <v>0</v>
      </c>
      <c r="T28" s="118">
        <f t="shared" si="11"/>
        <v>0</v>
      </c>
      <c r="U28" s="118">
        <f>(U122)*U$6</f>
        <v>0</v>
      </c>
      <c r="V28" s="118">
        <f t="shared" si="11"/>
        <v>0</v>
      </c>
      <c r="W28" s="118">
        <f t="shared" si="11"/>
        <v>0</v>
      </c>
      <c r="X28" s="118">
        <f t="shared" si="11"/>
        <v>0</v>
      </c>
      <c r="Y28" s="118">
        <f t="shared" si="11"/>
        <v>0</v>
      </c>
      <c r="Z28" s="118">
        <f t="shared" si="11"/>
        <v>0</v>
      </c>
      <c r="AA28" s="118">
        <f t="shared" si="11"/>
        <v>0</v>
      </c>
      <c r="AB28" s="118">
        <f t="shared" si="11"/>
        <v>0</v>
      </c>
      <c r="AC28" s="118">
        <f t="shared" si="11"/>
        <v>0</v>
      </c>
      <c r="AD28" s="118">
        <f t="shared" si="11"/>
        <v>0</v>
      </c>
      <c r="AE28" s="118">
        <f t="shared" si="11"/>
        <v>0</v>
      </c>
      <c r="AF28" s="118">
        <f t="shared" si="11"/>
        <v>0</v>
      </c>
      <c r="AG28" s="118">
        <f t="shared" si="11"/>
        <v>0</v>
      </c>
      <c r="AH28" s="118">
        <f t="shared" si="11"/>
        <v>0</v>
      </c>
      <c r="AI28" s="118">
        <f t="shared" si="11"/>
        <v>0</v>
      </c>
      <c r="AJ28" s="118">
        <f t="shared" si="11"/>
        <v>0</v>
      </c>
      <c r="AK28" s="118">
        <f t="shared" si="11"/>
        <v>0</v>
      </c>
      <c r="AL28" s="118">
        <f t="shared" si="11"/>
        <v>0</v>
      </c>
      <c r="AM28" s="118">
        <f t="shared" si="11"/>
        <v>0</v>
      </c>
      <c r="AN28" s="118">
        <f t="shared" si="11"/>
        <v>0</v>
      </c>
      <c r="AO28" s="118">
        <f t="shared" si="11"/>
        <v>0</v>
      </c>
      <c r="AP28" s="118">
        <f t="shared" si="11"/>
        <v>0</v>
      </c>
      <c r="AQ28" s="118">
        <f t="shared" si="11"/>
        <v>0</v>
      </c>
      <c r="AR28" s="118">
        <f t="shared" si="11"/>
        <v>0</v>
      </c>
      <c r="AS28" s="118">
        <f t="shared" si="11"/>
        <v>0</v>
      </c>
      <c r="AT28" s="118">
        <f t="shared" si="11"/>
        <v>0</v>
      </c>
      <c r="AU28" s="118">
        <f t="shared" si="11"/>
        <v>0</v>
      </c>
      <c r="AV28" s="118">
        <f t="shared" si="11"/>
        <v>0</v>
      </c>
      <c r="AW28" s="118">
        <f t="shared" si="11"/>
        <v>0</v>
      </c>
      <c r="AX28" s="118">
        <f t="shared" si="11"/>
        <v>0</v>
      </c>
      <c r="AY28" s="118">
        <f t="shared" si="11"/>
        <v>0</v>
      </c>
      <c r="AZ28" s="118">
        <f t="shared" si="11"/>
        <v>0</v>
      </c>
      <c r="BA28" s="118">
        <f t="shared" si="11"/>
        <v>0</v>
      </c>
      <c r="BB28" s="118">
        <f t="shared" si="11"/>
        <v>0</v>
      </c>
      <c r="BC28" s="118">
        <f t="shared" si="11"/>
        <v>0</v>
      </c>
      <c r="BD28" s="118">
        <f t="shared" si="11"/>
        <v>0</v>
      </c>
      <c r="BE28" s="118">
        <f t="shared" si="11"/>
        <v>0</v>
      </c>
      <c r="BF28" s="118">
        <f t="shared" si="11"/>
        <v>0</v>
      </c>
      <c r="BG28" s="118">
        <f t="shared" si="11"/>
        <v>0</v>
      </c>
    </row>
    <row r="29" spans="1:61" s="25" customFormat="1" ht="11.4" customHeight="1" x14ac:dyDescent="0.25">
      <c r="A29" s="200"/>
      <c r="B29" s="200"/>
      <c r="C29" s="200"/>
      <c r="D29" s="201"/>
      <c r="E29" s="146" t="s">
        <v>87</v>
      </c>
      <c r="F29" s="119"/>
      <c r="G29" s="119"/>
      <c r="H29" s="120">
        <f>SUM(J29:BG29)</f>
        <v>-15.616491129707764</v>
      </c>
      <c r="J29" s="117">
        <f>SUM(J26:J28)</f>
        <v>0</v>
      </c>
      <c r="K29" s="117">
        <f t="shared" ref="K29:BG29" si="12">SUM(K26:K28)</f>
        <v>-27.311</v>
      </c>
      <c r="L29" s="117">
        <f t="shared" si="12"/>
        <v>-14.952748929658236</v>
      </c>
      <c r="M29" s="117">
        <f t="shared" si="12"/>
        <v>-0.58171631720620454</v>
      </c>
      <c r="N29" s="117">
        <f t="shared" si="12"/>
        <v>-1.1810440127850761</v>
      </c>
      <c r="O29" s="117">
        <f t="shared" si="12"/>
        <v>28.410018129941751</v>
      </c>
      <c r="P29" s="117">
        <f t="shared" si="12"/>
        <v>0</v>
      </c>
      <c r="Q29" s="117">
        <f t="shared" si="12"/>
        <v>0</v>
      </c>
      <c r="R29" s="117">
        <f t="shared" si="12"/>
        <v>0</v>
      </c>
      <c r="S29" s="117">
        <f t="shared" si="12"/>
        <v>0</v>
      </c>
      <c r="T29" s="117">
        <f t="shared" si="12"/>
        <v>0</v>
      </c>
      <c r="U29" s="117">
        <f t="shared" si="12"/>
        <v>0</v>
      </c>
      <c r="V29" s="117">
        <f t="shared" si="12"/>
        <v>0</v>
      </c>
      <c r="W29" s="117">
        <f t="shared" si="12"/>
        <v>0</v>
      </c>
      <c r="X29" s="117">
        <f t="shared" si="12"/>
        <v>0</v>
      </c>
      <c r="Y29" s="117">
        <f t="shared" si="12"/>
        <v>0</v>
      </c>
      <c r="Z29" s="117">
        <f t="shared" si="12"/>
        <v>0</v>
      </c>
      <c r="AA29" s="117">
        <f t="shared" si="12"/>
        <v>0</v>
      </c>
      <c r="AB29" s="117">
        <f t="shared" si="12"/>
        <v>0</v>
      </c>
      <c r="AC29" s="117">
        <f t="shared" si="12"/>
        <v>0</v>
      </c>
      <c r="AD29" s="117">
        <f t="shared" si="12"/>
        <v>0</v>
      </c>
      <c r="AE29" s="117">
        <f t="shared" si="12"/>
        <v>0</v>
      </c>
      <c r="AF29" s="117">
        <f t="shared" si="12"/>
        <v>0</v>
      </c>
      <c r="AG29" s="117">
        <f t="shared" si="12"/>
        <v>0</v>
      </c>
      <c r="AH29" s="117">
        <f t="shared" si="12"/>
        <v>0</v>
      </c>
      <c r="AI29" s="117">
        <f t="shared" si="12"/>
        <v>0</v>
      </c>
      <c r="AJ29" s="117">
        <f t="shared" si="12"/>
        <v>0</v>
      </c>
      <c r="AK29" s="117">
        <f t="shared" si="12"/>
        <v>0</v>
      </c>
      <c r="AL29" s="117">
        <f t="shared" si="12"/>
        <v>0</v>
      </c>
      <c r="AM29" s="117">
        <f t="shared" si="12"/>
        <v>0</v>
      </c>
      <c r="AN29" s="117">
        <f t="shared" si="12"/>
        <v>0</v>
      </c>
      <c r="AO29" s="117">
        <f t="shared" si="12"/>
        <v>0</v>
      </c>
      <c r="AP29" s="117">
        <f t="shared" si="12"/>
        <v>0</v>
      </c>
      <c r="AQ29" s="117">
        <f t="shared" si="12"/>
        <v>0</v>
      </c>
      <c r="AR29" s="117">
        <f t="shared" si="12"/>
        <v>0</v>
      </c>
      <c r="AS29" s="117">
        <f t="shared" si="12"/>
        <v>0</v>
      </c>
      <c r="AT29" s="117">
        <f t="shared" si="12"/>
        <v>0</v>
      </c>
      <c r="AU29" s="117">
        <f t="shared" si="12"/>
        <v>0</v>
      </c>
      <c r="AV29" s="117">
        <f t="shared" si="12"/>
        <v>0</v>
      </c>
      <c r="AW29" s="117">
        <f t="shared" si="12"/>
        <v>0</v>
      </c>
      <c r="AX29" s="117">
        <f t="shared" si="12"/>
        <v>0</v>
      </c>
      <c r="AY29" s="117">
        <f t="shared" si="12"/>
        <v>0</v>
      </c>
      <c r="AZ29" s="117">
        <f t="shared" si="12"/>
        <v>0</v>
      </c>
      <c r="BA29" s="117">
        <f t="shared" si="12"/>
        <v>0</v>
      </c>
      <c r="BB29" s="117">
        <f t="shared" si="12"/>
        <v>0</v>
      </c>
      <c r="BC29" s="117">
        <f t="shared" si="12"/>
        <v>0</v>
      </c>
      <c r="BD29" s="117">
        <f t="shared" si="12"/>
        <v>0</v>
      </c>
      <c r="BE29" s="117">
        <f t="shared" si="12"/>
        <v>0</v>
      </c>
      <c r="BF29" s="117">
        <f t="shared" si="12"/>
        <v>0</v>
      </c>
      <c r="BG29" s="117">
        <f t="shared" si="12"/>
        <v>0</v>
      </c>
    </row>
    <row r="31" spans="1:61" s="130" customFormat="1" ht="11.4" customHeight="1" x14ac:dyDescent="0.25">
      <c r="A31" s="139"/>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row>
    <row r="32" spans="1:61" s="129" customFormat="1" ht="11.4" customHeight="1" x14ac:dyDescent="0.25">
      <c r="B32" s="147" t="s">
        <v>81</v>
      </c>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row>
    <row r="33" spans="1:61" s="25" customFormat="1" ht="11.4" customHeight="1" x14ac:dyDescent="0.25">
      <c r="B33" s="25" t="s">
        <v>88</v>
      </c>
    </row>
    <row r="34" spans="1:61" s="25" customFormat="1" ht="11.4" customHeight="1" x14ac:dyDescent="0.25"/>
    <row r="35" spans="1:61" s="25" customFormat="1" ht="11.4" customHeight="1" x14ac:dyDescent="0.25">
      <c r="A35" s="22"/>
      <c r="B35" s="22"/>
      <c r="C35" s="22"/>
      <c r="D35" s="22"/>
      <c r="E35" s="22"/>
      <c r="F35" s="148" t="s">
        <v>89</v>
      </c>
      <c r="G35" s="198" t="s">
        <v>90</v>
      </c>
      <c r="H35" s="198"/>
      <c r="I35" s="157" t="s">
        <v>91</v>
      </c>
      <c r="J35" s="148"/>
    </row>
    <row r="36" spans="1:61" s="25" customFormat="1" ht="11.4" customHeight="1" x14ac:dyDescent="0.25">
      <c r="A36" s="22"/>
      <c r="B36" s="22"/>
      <c r="C36" s="22"/>
      <c r="D36" s="22"/>
      <c r="E36" s="22"/>
      <c r="F36" s="31" t="s">
        <v>104</v>
      </c>
      <c r="G36" s="196" t="str">
        <f>General!G10</f>
        <v>Economic Approach to Electrification - network projects</v>
      </c>
      <c r="H36" s="197"/>
      <c r="I36" s="149"/>
      <c r="J36" s="109">
        <v>0</v>
      </c>
      <c r="K36" s="175" t="s">
        <v>105</v>
      </c>
      <c r="L36" s="175" t="s">
        <v>105</v>
      </c>
      <c r="M36" s="175" t="s">
        <v>105</v>
      </c>
      <c r="N36" s="175" t="s">
        <v>105</v>
      </c>
      <c r="O36" s="175" t="s">
        <v>105</v>
      </c>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I36" s="50"/>
    </row>
    <row r="37" spans="1:61" s="25" customFormat="1" ht="11.4" customHeight="1" x14ac:dyDescent="0.25">
      <c r="A37" s="22"/>
      <c r="B37" s="22"/>
      <c r="C37" s="22"/>
      <c r="D37" s="22"/>
      <c r="E37" s="22"/>
      <c r="F37" s="31" t="s">
        <v>106</v>
      </c>
      <c r="G37" s="196" t="str">
        <f>General!G11</f>
        <v>Economic Approach to Electrification - network and flexible services</v>
      </c>
      <c r="H37" s="197"/>
      <c r="I37" s="149"/>
      <c r="J37" s="109">
        <v>0</v>
      </c>
      <c r="K37" s="175" t="s">
        <v>105</v>
      </c>
      <c r="L37" s="175" t="s">
        <v>105</v>
      </c>
      <c r="M37" s="175" t="s">
        <v>105</v>
      </c>
      <c r="N37" s="175" t="s">
        <v>105</v>
      </c>
      <c r="O37" s="175" t="s">
        <v>105</v>
      </c>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I37" s="50"/>
    </row>
    <row r="38" spans="1:61" s="25" customFormat="1" ht="11.4" customHeight="1" x14ac:dyDescent="0.25">
      <c r="A38" s="22"/>
      <c r="B38" s="22"/>
      <c r="C38" s="22"/>
      <c r="D38" s="22"/>
      <c r="E38" s="22"/>
      <c r="F38" s="31"/>
      <c r="G38" s="196"/>
      <c r="H38" s="197"/>
      <c r="I38" s="14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I38" s="50"/>
    </row>
    <row r="39" spans="1:61" s="25" customFormat="1" ht="11.4" customHeight="1" x14ac:dyDescent="0.25">
      <c r="A39" s="22"/>
      <c r="B39" s="22"/>
      <c r="C39" s="22"/>
      <c r="D39" s="22"/>
      <c r="E39" s="22"/>
      <c r="F39" s="31"/>
      <c r="G39" s="196"/>
      <c r="H39" s="197"/>
      <c r="I39" s="14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I39" s="50"/>
    </row>
    <row r="40" spans="1:61" s="25" customFormat="1" ht="11.4" customHeight="1" x14ac:dyDescent="0.25">
      <c r="A40" s="22"/>
      <c r="B40" s="22"/>
      <c r="C40" s="22"/>
      <c r="D40" s="22"/>
      <c r="E40" s="22"/>
      <c r="F40" s="31"/>
      <c r="G40" s="196"/>
      <c r="H40" s="197"/>
      <c r="I40" s="14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I40" s="50"/>
    </row>
    <row r="41" spans="1:61" s="25" customFormat="1" ht="11.4" customHeight="1" x14ac:dyDescent="0.25">
      <c r="A41" s="22"/>
      <c r="B41" s="22"/>
      <c r="C41" s="22"/>
      <c r="D41" s="22"/>
      <c r="E41" s="22"/>
      <c r="F41" s="31"/>
      <c r="G41" s="196"/>
      <c r="H41" s="197"/>
      <c r="I41" s="14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I41" s="50"/>
    </row>
    <row r="42" spans="1:61" s="25" customFormat="1" ht="11.4" customHeight="1" x14ac:dyDescent="0.25">
      <c r="A42" s="22"/>
      <c r="B42" s="22"/>
      <c r="C42" s="22"/>
      <c r="D42" s="22"/>
      <c r="E42" s="22"/>
      <c r="F42" s="31"/>
      <c r="G42" s="196"/>
      <c r="H42" s="197"/>
      <c r="I42" s="14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I42" s="50"/>
    </row>
    <row r="43" spans="1:61" s="25" customFormat="1" ht="11.4" customHeight="1" x14ac:dyDescent="0.25">
      <c r="A43" s="22"/>
      <c r="B43" s="22"/>
      <c r="C43" s="22"/>
      <c r="D43" s="22"/>
      <c r="E43" s="22"/>
      <c r="F43" s="31"/>
      <c r="G43" s="196"/>
      <c r="H43" s="197"/>
      <c r="I43" s="14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I43" s="50"/>
    </row>
    <row r="44" spans="1:61" s="25" customFormat="1" ht="11.4" customHeight="1" x14ac:dyDescent="0.25">
      <c r="A44" s="22"/>
      <c r="B44" s="22"/>
      <c r="C44" s="22"/>
      <c r="D44" s="22"/>
      <c r="E44" s="22"/>
      <c r="F44" s="31"/>
      <c r="G44" s="196"/>
      <c r="H44" s="197"/>
      <c r="I44" s="149"/>
      <c r="J44" s="109"/>
      <c r="K44" s="109"/>
      <c r="L44" s="109"/>
      <c r="M44" s="109"/>
      <c r="N44" s="109"/>
      <c r="O44" s="109"/>
      <c r="P44" s="109"/>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I44" s="50"/>
    </row>
    <row r="45" spans="1:61" s="25" customFormat="1" ht="11.4" customHeight="1" x14ac:dyDescent="0.25">
      <c r="A45" s="22"/>
      <c r="B45" s="22"/>
      <c r="C45" s="22"/>
      <c r="D45" s="22"/>
      <c r="E45" s="22"/>
      <c r="F45" s="31"/>
      <c r="G45" s="196"/>
      <c r="H45" s="197"/>
      <c r="I45" s="149"/>
      <c r="J45" s="109"/>
      <c r="K45" s="109"/>
      <c r="L45" s="109"/>
      <c r="M45" s="109"/>
      <c r="N45" s="109"/>
      <c r="O45" s="109"/>
      <c r="P45" s="109"/>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I45" s="50"/>
    </row>
    <row r="46" spans="1:61" s="25" customFormat="1" ht="11.4" customHeight="1" x14ac:dyDescent="0.25">
      <c r="A46" s="22"/>
      <c r="B46" s="22"/>
      <c r="C46" s="22"/>
      <c r="D46" s="22"/>
      <c r="E46" s="22"/>
      <c r="F46" s="148" t="s">
        <v>92</v>
      </c>
      <c r="G46" s="148"/>
      <c r="H46" s="148"/>
      <c r="I46" s="111"/>
      <c r="J46" s="50">
        <v>0</v>
      </c>
      <c r="K46" s="50">
        <v>27.311</v>
      </c>
      <c r="L46" s="50">
        <v>27.63</v>
      </c>
      <c r="M46" s="50">
        <v>20.457999999999998</v>
      </c>
      <c r="N46" s="50">
        <v>30.242999999999999</v>
      </c>
      <c r="O46" s="50">
        <v>15.605</v>
      </c>
      <c r="P46" s="181">
        <f t="shared" ref="P46:BG46" si="13">SUM(P36:P45)</f>
        <v>0</v>
      </c>
      <c r="Q46" s="181">
        <f>SUM(Q36:Q45)</f>
        <v>0</v>
      </c>
      <c r="R46" s="50">
        <f t="shared" si="13"/>
        <v>0</v>
      </c>
      <c r="S46" s="50">
        <f t="shared" si="13"/>
        <v>0</v>
      </c>
      <c r="T46" s="50">
        <f t="shared" si="13"/>
        <v>0</v>
      </c>
      <c r="U46" s="50">
        <f t="shared" si="13"/>
        <v>0</v>
      </c>
      <c r="V46" s="50">
        <f t="shared" si="13"/>
        <v>0</v>
      </c>
      <c r="W46" s="50">
        <f t="shared" si="13"/>
        <v>0</v>
      </c>
      <c r="X46" s="50">
        <f t="shared" si="13"/>
        <v>0</v>
      </c>
      <c r="Y46" s="50">
        <f t="shared" si="13"/>
        <v>0</v>
      </c>
      <c r="Z46" s="50">
        <f t="shared" si="13"/>
        <v>0</v>
      </c>
      <c r="AA46" s="50">
        <f t="shared" si="13"/>
        <v>0</v>
      </c>
      <c r="AB46" s="50">
        <f t="shared" si="13"/>
        <v>0</v>
      </c>
      <c r="AC46" s="50">
        <f t="shared" si="13"/>
        <v>0</v>
      </c>
      <c r="AD46" s="50">
        <f t="shared" si="13"/>
        <v>0</v>
      </c>
      <c r="AE46" s="50">
        <f t="shared" si="13"/>
        <v>0</v>
      </c>
      <c r="AF46" s="50">
        <f t="shared" si="13"/>
        <v>0</v>
      </c>
      <c r="AG46" s="50">
        <f t="shared" si="13"/>
        <v>0</v>
      </c>
      <c r="AH46" s="50">
        <f t="shared" si="13"/>
        <v>0</v>
      </c>
      <c r="AI46" s="50">
        <f t="shared" si="13"/>
        <v>0</v>
      </c>
      <c r="AJ46" s="50">
        <f t="shared" si="13"/>
        <v>0</v>
      </c>
      <c r="AK46" s="50">
        <f t="shared" si="13"/>
        <v>0</v>
      </c>
      <c r="AL46" s="50">
        <f t="shared" si="13"/>
        <v>0</v>
      </c>
      <c r="AM46" s="50">
        <f t="shared" si="13"/>
        <v>0</v>
      </c>
      <c r="AN46" s="50">
        <f t="shared" si="13"/>
        <v>0</v>
      </c>
      <c r="AO46" s="50">
        <f t="shared" si="13"/>
        <v>0</v>
      </c>
      <c r="AP46" s="50">
        <f t="shared" si="13"/>
        <v>0</v>
      </c>
      <c r="AQ46" s="50">
        <f t="shared" si="13"/>
        <v>0</v>
      </c>
      <c r="AR46" s="50">
        <f t="shared" si="13"/>
        <v>0</v>
      </c>
      <c r="AS46" s="50">
        <f t="shared" si="13"/>
        <v>0</v>
      </c>
      <c r="AT46" s="50">
        <f t="shared" si="13"/>
        <v>0</v>
      </c>
      <c r="AU46" s="50">
        <f t="shared" si="13"/>
        <v>0</v>
      </c>
      <c r="AV46" s="50">
        <f t="shared" si="13"/>
        <v>0</v>
      </c>
      <c r="AW46" s="50">
        <f t="shared" si="13"/>
        <v>0</v>
      </c>
      <c r="AX46" s="50">
        <f t="shared" si="13"/>
        <v>0</v>
      </c>
      <c r="AY46" s="50">
        <f t="shared" si="13"/>
        <v>0</v>
      </c>
      <c r="AZ46" s="50">
        <f t="shared" si="13"/>
        <v>0</v>
      </c>
      <c r="BA46" s="50">
        <f t="shared" si="13"/>
        <v>0</v>
      </c>
      <c r="BB46" s="50">
        <f t="shared" si="13"/>
        <v>0</v>
      </c>
      <c r="BC46" s="50">
        <f t="shared" si="13"/>
        <v>0</v>
      </c>
      <c r="BD46" s="50">
        <f t="shared" si="13"/>
        <v>0</v>
      </c>
      <c r="BE46" s="50">
        <f t="shared" si="13"/>
        <v>0</v>
      </c>
      <c r="BF46" s="50">
        <f t="shared" si="13"/>
        <v>0</v>
      </c>
      <c r="BG46" s="50">
        <f t="shared" si="13"/>
        <v>0</v>
      </c>
      <c r="BI46" s="50"/>
    </row>
    <row r="47" spans="1:61" s="130" customFormat="1" ht="11.4" customHeight="1" x14ac:dyDescent="0.25"/>
    <row r="48" spans="1:61" s="130" customFormat="1" ht="11.4" customHeight="1" x14ac:dyDescent="0.25">
      <c r="B48" s="25" t="s">
        <v>93</v>
      </c>
    </row>
    <row r="49" spans="1:61" s="25" customFormat="1" ht="34.5" customHeight="1" x14ac:dyDescent="0.25">
      <c r="A49" s="139"/>
      <c r="B49" s="150"/>
      <c r="C49" s="139"/>
      <c r="D49" s="139"/>
      <c r="E49" s="139"/>
      <c r="F49" s="148"/>
      <c r="G49" s="156" t="s">
        <v>94</v>
      </c>
      <c r="H49" s="156" t="s">
        <v>95</v>
      </c>
      <c r="J49" s="148"/>
    </row>
    <row r="50" spans="1:61" s="25" customFormat="1" ht="11.4" customHeight="1" x14ac:dyDescent="0.25">
      <c r="A50" s="139"/>
      <c r="B50" s="150"/>
      <c r="C50" s="139"/>
      <c r="D50" s="139"/>
      <c r="E50" s="139"/>
      <c r="F50" s="32" t="str">
        <f>F36</f>
        <v>SWER</v>
      </c>
      <c r="G50" s="73">
        <v>45473</v>
      </c>
      <c r="H50" s="158">
        <v>1</v>
      </c>
      <c r="J50" s="135">
        <f t="shared" ref="J50:BG55" si="14">J36*$H50</f>
        <v>0</v>
      </c>
      <c r="K50" s="175" t="s">
        <v>105</v>
      </c>
      <c r="L50" s="175" t="s">
        <v>105</v>
      </c>
      <c r="M50" s="175" t="s">
        <v>105</v>
      </c>
      <c r="N50" s="175" t="s">
        <v>105</v>
      </c>
      <c r="O50" s="175" t="s">
        <v>105</v>
      </c>
      <c r="P50" s="135">
        <f t="shared" si="14"/>
        <v>0</v>
      </c>
      <c r="Q50" s="135">
        <f t="shared" si="14"/>
        <v>0</v>
      </c>
      <c r="R50" s="135">
        <f t="shared" si="14"/>
        <v>0</v>
      </c>
      <c r="S50" s="135">
        <f t="shared" si="14"/>
        <v>0</v>
      </c>
      <c r="T50" s="135">
        <f t="shared" si="14"/>
        <v>0</v>
      </c>
      <c r="U50" s="135">
        <f t="shared" si="14"/>
        <v>0</v>
      </c>
      <c r="V50" s="135">
        <f t="shared" si="14"/>
        <v>0</v>
      </c>
      <c r="W50" s="135">
        <f t="shared" si="14"/>
        <v>0</v>
      </c>
      <c r="X50" s="135">
        <f t="shared" si="14"/>
        <v>0</v>
      </c>
      <c r="Y50" s="135">
        <f t="shared" si="14"/>
        <v>0</v>
      </c>
      <c r="Z50" s="135">
        <f t="shared" si="14"/>
        <v>0</v>
      </c>
      <c r="AA50" s="135">
        <f t="shared" si="14"/>
        <v>0</v>
      </c>
      <c r="AB50" s="135">
        <f t="shared" si="14"/>
        <v>0</v>
      </c>
      <c r="AC50" s="135">
        <f t="shared" si="14"/>
        <v>0</v>
      </c>
      <c r="AD50" s="135">
        <f t="shared" si="14"/>
        <v>0</v>
      </c>
      <c r="AE50" s="135">
        <f t="shared" si="14"/>
        <v>0</v>
      </c>
      <c r="AF50" s="135">
        <f t="shared" si="14"/>
        <v>0</v>
      </c>
      <c r="AG50" s="135">
        <f t="shared" si="14"/>
        <v>0</v>
      </c>
      <c r="AH50" s="135">
        <f t="shared" si="14"/>
        <v>0</v>
      </c>
      <c r="AI50" s="135">
        <f t="shared" si="14"/>
        <v>0</v>
      </c>
      <c r="AJ50" s="135">
        <f t="shared" si="14"/>
        <v>0</v>
      </c>
      <c r="AK50" s="135">
        <f t="shared" si="14"/>
        <v>0</v>
      </c>
      <c r="AL50" s="135">
        <f t="shared" si="14"/>
        <v>0</v>
      </c>
      <c r="AM50" s="135">
        <f t="shared" si="14"/>
        <v>0</v>
      </c>
      <c r="AN50" s="135">
        <f t="shared" si="14"/>
        <v>0</v>
      </c>
      <c r="AO50" s="135">
        <f t="shared" si="14"/>
        <v>0</v>
      </c>
      <c r="AP50" s="135">
        <f t="shared" si="14"/>
        <v>0</v>
      </c>
      <c r="AQ50" s="135">
        <f t="shared" si="14"/>
        <v>0</v>
      </c>
      <c r="AR50" s="135">
        <f t="shared" si="14"/>
        <v>0</v>
      </c>
      <c r="AS50" s="135">
        <f t="shared" si="14"/>
        <v>0</v>
      </c>
      <c r="AT50" s="135">
        <f t="shared" si="14"/>
        <v>0</v>
      </c>
      <c r="AU50" s="135">
        <f t="shared" si="14"/>
        <v>0</v>
      </c>
      <c r="AV50" s="135">
        <f t="shared" si="14"/>
        <v>0</v>
      </c>
      <c r="AW50" s="135">
        <f t="shared" si="14"/>
        <v>0</v>
      </c>
      <c r="AX50" s="135">
        <f t="shared" si="14"/>
        <v>0</v>
      </c>
      <c r="AY50" s="135">
        <f t="shared" si="14"/>
        <v>0</v>
      </c>
      <c r="AZ50" s="135">
        <f t="shared" si="14"/>
        <v>0</v>
      </c>
      <c r="BA50" s="135">
        <f t="shared" si="14"/>
        <v>0</v>
      </c>
      <c r="BB50" s="135">
        <f t="shared" si="14"/>
        <v>0</v>
      </c>
      <c r="BC50" s="135">
        <f t="shared" si="14"/>
        <v>0</v>
      </c>
      <c r="BD50" s="135">
        <f t="shared" si="14"/>
        <v>0</v>
      </c>
      <c r="BE50" s="135">
        <f t="shared" si="14"/>
        <v>0</v>
      </c>
      <c r="BF50" s="135">
        <f t="shared" si="14"/>
        <v>0</v>
      </c>
      <c r="BG50" s="135">
        <f t="shared" si="14"/>
        <v>0</v>
      </c>
      <c r="BI50" s="50"/>
    </row>
    <row r="51" spans="1:61" s="25" customFormat="1" ht="11.4" customHeight="1" x14ac:dyDescent="0.25">
      <c r="A51" s="139"/>
      <c r="B51" s="150"/>
      <c r="C51" s="139"/>
      <c r="D51" s="139"/>
      <c r="E51" s="139"/>
      <c r="F51" s="32" t="str">
        <f>F37</f>
        <v>DSS</v>
      </c>
      <c r="G51" s="73">
        <v>45473</v>
      </c>
      <c r="H51" s="158">
        <v>1</v>
      </c>
      <c r="J51" s="135">
        <f t="shared" si="14"/>
        <v>0</v>
      </c>
      <c r="K51" s="175" t="s">
        <v>105</v>
      </c>
      <c r="L51" s="175" t="s">
        <v>105</v>
      </c>
      <c r="M51" s="175" t="s">
        <v>105</v>
      </c>
      <c r="N51" s="175" t="s">
        <v>105</v>
      </c>
      <c r="O51" s="175" t="s">
        <v>105</v>
      </c>
      <c r="P51" s="135">
        <f t="shared" si="14"/>
        <v>0</v>
      </c>
      <c r="Q51" s="135">
        <f t="shared" si="14"/>
        <v>0</v>
      </c>
      <c r="R51" s="135">
        <f t="shared" si="14"/>
        <v>0</v>
      </c>
      <c r="S51" s="135">
        <f t="shared" si="14"/>
        <v>0</v>
      </c>
      <c r="T51" s="135">
        <f t="shared" si="14"/>
        <v>0</v>
      </c>
      <c r="U51" s="135">
        <f t="shared" si="14"/>
        <v>0</v>
      </c>
      <c r="V51" s="135">
        <f t="shared" si="14"/>
        <v>0</v>
      </c>
      <c r="W51" s="135">
        <f t="shared" si="14"/>
        <v>0</v>
      </c>
      <c r="X51" s="135">
        <f t="shared" si="14"/>
        <v>0</v>
      </c>
      <c r="Y51" s="135">
        <f t="shared" si="14"/>
        <v>0</v>
      </c>
      <c r="Z51" s="135">
        <f t="shared" si="14"/>
        <v>0</v>
      </c>
      <c r="AA51" s="135">
        <f t="shared" si="14"/>
        <v>0</v>
      </c>
      <c r="AB51" s="135">
        <f t="shared" si="14"/>
        <v>0</v>
      </c>
      <c r="AC51" s="135">
        <f t="shared" si="14"/>
        <v>0</v>
      </c>
      <c r="AD51" s="135">
        <f t="shared" si="14"/>
        <v>0</v>
      </c>
      <c r="AE51" s="135">
        <f t="shared" si="14"/>
        <v>0</v>
      </c>
      <c r="AF51" s="135">
        <f t="shared" si="14"/>
        <v>0</v>
      </c>
      <c r="AG51" s="135">
        <f t="shared" si="14"/>
        <v>0</v>
      </c>
      <c r="AH51" s="135">
        <f t="shared" si="14"/>
        <v>0</v>
      </c>
      <c r="AI51" s="135">
        <f t="shared" si="14"/>
        <v>0</v>
      </c>
      <c r="AJ51" s="135">
        <f t="shared" si="14"/>
        <v>0</v>
      </c>
      <c r="AK51" s="135">
        <f t="shared" si="14"/>
        <v>0</v>
      </c>
      <c r="AL51" s="135">
        <f t="shared" si="14"/>
        <v>0</v>
      </c>
      <c r="AM51" s="135">
        <f t="shared" si="14"/>
        <v>0</v>
      </c>
      <c r="AN51" s="135">
        <f t="shared" si="14"/>
        <v>0</v>
      </c>
      <c r="AO51" s="135">
        <f t="shared" si="14"/>
        <v>0</v>
      </c>
      <c r="AP51" s="135">
        <f t="shared" si="14"/>
        <v>0</v>
      </c>
      <c r="AQ51" s="135">
        <f t="shared" si="14"/>
        <v>0</v>
      </c>
      <c r="AR51" s="135">
        <f t="shared" si="14"/>
        <v>0</v>
      </c>
      <c r="AS51" s="135">
        <f t="shared" si="14"/>
        <v>0</v>
      </c>
      <c r="AT51" s="135">
        <f t="shared" si="14"/>
        <v>0</v>
      </c>
      <c r="AU51" s="135">
        <f t="shared" si="14"/>
        <v>0</v>
      </c>
      <c r="AV51" s="135">
        <f t="shared" si="14"/>
        <v>0</v>
      </c>
      <c r="AW51" s="135">
        <f t="shared" si="14"/>
        <v>0</v>
      </c>
      <c r="AX51" s="135">
        <f t="shared" si="14"/>
        <v>0</v>
      </c>
      <c r="AY51" s="135">
        <f t="shared" si="14"/>
        <v>0</v>
      </c>
      <c r="AZ51" s="135">
        <f t="shared" si="14"/>
        <v>0</v>
      </c>
      <c r="BA51" s="135">
        <f t="shared" si="14"/>
        <v>0</v>
      </c>
      <c r="BB51" s="135">
        <f t="shared" si="14"/>
        <v>0</v>
      </c>
      <c r="BC51" s="135">
        <f t="shared" si="14"/>
        <v>0</v>
      </c>
      <c r="BD51" s="135">
        <f t="shared" si="14"/>
        <v>0</v>
      </c>
      <c r="BE51" s="135">
        <f t="shared" si="14"/>
        <v>0</v>
      </c>
      <c r="BF51" s="135">
        <f t="shared" si="14"/>
        <v>0</v>
      </c>
      <c r="BG51" s="135">
        <f t="shared" si="14"/>
        <v>0</v>
      </c>
      <c r="BI51" s="50"/>
    </row>
    <row r="52" spans="1:61" s="25" customFormat="1" ht="11.4" customHeight="1" x14ac:dyDescent="0.25">
      <c r="A52" s="139"/>
      <c r="B52" s="150"/>
      <c r="C52" s="139"/>
      <c r="D52" s="139"/>
      <c r="E52" s="139"/>
      <c r="F52" s="32"/>
      <c r="G52" s="73"/>
      <c r="H52" s="158">
        <f>IF(ISERROR(VLOOKUP(I38&amp;G52,#REF!,6,FALSE)),0,VLOOKUP(I38&amp;G52,#REF!,6,FALSE))</f>
        <v>0</v>
      </c>
      <c r="J52" s="135">
        <f t="shared" si="14"/>
        <v>0</v>
      </c>
      <c r="K52" s="135">
        <f t="shared" si="14"/>
        <v>0</v>
      </c>
      <c r="L52" s="135">
        <f t="shared" si="14"/>
        <v>0</v>
      </c>
      <c r="M52" s="135">
        <f t="shared" si="14"/>
        <v>0</v>
      </c>
      <c r="N52" s="135">
        <f t="shared" si="14"/>
        <v>0</v>
      </c>
      <c r="O52" s="135">
        <f t="shared" si="14"/>
        <v>0</v>
      </c>
      <c r="P52" s="135">
        <f t="shared" si="14"/>
        <v>0</v>
      </c>
      <c r="Q52" s="135">
        <f t="shared" si="14"/>
        <v>0</v>
      </c>
      <c r="R52" s="135">
        <f t="shared" si="14"/>
        <v>0</v>
      </c>
      <c r="S52" s="135">
        <f t="shared" si="14"/>
        <v>0</v>
      </c>
      <c r="T52" s="135">
        <f t="shared" si="14"/>
        <v>0</v>
      </c>
      <c r="U52" s="135">
        <f t="shared" si="14"/>
        <v>0</v>
      </c>
      <c r="V52" s="135">
        <f t="shared" si="14"/>
        <v>0</v>
      </c>
      <c r="W52" s="135">
        <f t="shared" si="14"/>
        <v>0</v>
      </c>
      <c r="X52" s="135">
        <f t="shared" si="14"/>
        <v>0</v>
      </c>
      <c r="Y52" s="135">
        <f t="shared" si="14"/>
        <v>0</v>
      </c>
      <c r="Z52" s="135">
        <f t="shared" si="14"/>
        <v>0</v>
      </c>
      <c r="AA52" s="135">
        <f t="shared" si="14"/>
        <v>0</v>
      </c>
      <c r="AB52" s="135">
        <f t="shared" si="14"/>
        <v>0</v>
      </c>
      <c r="AC52" s="135">
        <f t="shared" si="14"/>
        <v>0</v>
      </c>
      <c r="AD52" s="135">
        <f t="shared" si="14"/>
        <v>0</v>
      </c>
      <c r="AE52" s="135">
        <f t="shared" si="14"/>
        <v>0</v>
      </c>
      <c r="AF52" s="135">
        <f t="shared" si="14"/>
        <v>0</v>
      </c>
      <c r="AG52" s="135">
        <f t="shared" si="14"/>
        <v>0</v>
      </c>
      <c r="AH52" s="135">
        <f t="shared" si="14"/>
        <v>0</v>
      </c>
      <c r="AI52" s="135">
        <f t="shared" si="14"/>
        <v>0</v>
      </c>
      <c r="AJ52" s="135">
        <f t="shared" si="14"/>
        <v>0</v>
      </c>
      <c r="AK52" s="135">
        <f t="shared" si="14"/>
        <v>0</v>
      </c>
      <c r="AL52" s="135">
        <f t="shared" si="14"/>
        <v>0</v>
      </c>
      <c r="AM52" s="135">
        <f t="shared" si="14"/>
        <v>0</v>
      </c>
      <c r="AN52" s="135">
        <f t="shared" si="14"/>
        <v>0</v>
      </c>
      <c r="AO52" s="135">
        <f t="shared" si="14"/>
        <v>0</v>
      </c>
      <c r="AP52" s="135">
        <f t="shared" si="14"/>
        <v>0</v>
      </c>
      <c r="AQ52" s="135">
        <f t="shared" si="14"/>
        <v>0</v>
      </c>
      <c r="AR52" s="135">
        <f t="shared" si="14"/>
        <v>0</v>
      </c>
      <c r="AS52" s="135">
        <f t="shared" si="14"/>
        <v>0</v>
      </c>
      <c r="AT52" s="135">
        <f t="shared" si="14"/>
        <v>0</v>
      </c>
      <c r="AU52" s="135">
        <f t="shared" si="14"/>
        <v>0</v>
      </c>
      <c r="AV52" s="135">
        <f t="shared" si="14"/>
        <v>0</v>
      </c>
      <c r="AW52" s="135">
        <f t="shared" si="14"/>
        <v>0</v>
      </c>
      <c r="AX52" s="135">
        <f t="shared" si="14"/>
        <v>0</v>
      </c>
      <c r="AY52" s="135">
        <f t="shared" si="14"/>
        <v>0</v>
      </c>
      <c r="AZ52" s="135">
        <f t="shared" si="14"/>
        <v>0</v>
      </c>
      <c r="BA52" s="135">
        <f t="shared" si="14"/>
        <v>0</v>
      </c>
      <c r="BB52" s="135">
        <f t="shared" si="14"/>
        <v>0</v>
      </c>
      <c r="BC52" s="135">
        <f t="shared" si="14"/>
        <v>0</v>
      </c>
      <c r="BD52" s="135">
        <f t="shared" si="14"/>
        <v>0</v>
      </c>
      <c r="BE52" s="135">
        <f t="shared" si="14"/>
        <v>0</v>
      </c>
      <c r="BF52" s="135">
        <f t="shared" si="14"/>
        <v>0</v>
      </c>
      <c r="BG52" s="135">
        <f t="shared" si="14"/>
        <v>0</v>
      </c>
      <c r="BI52" s="50"/>
    </row>
    <row r="53" spans="1:61" s="25" customFormat="1" ht="11.4" customHeight="1" x14ac:dyDescent="0.25">
      <c r="A53" s="139"/>
      <c r="B53" s="150"/>
      <c r="C53" s="139"/>
      <c r="D53" s="139"/>
      <c r="E53" s="139"/>
      <c r="F53" s="32"/>
      <c r="G53" s="73"/>
      <c r="H53" s="158">
        <f>IF(ISERROR(VLOOKUP(I39&amp;G53,#REF!,6,FALSE)),0,VLOOKUP(I39&amp;G53,#REF!,6,FALSE))</f>
        <v>0</v>
      </c>
      <c r="J53" s="135">
        <f t="shared" si="14"/>
        <v>0</v>
      </c>
      <c r="K53" s="135">
        <f t="shared" si="14"/>
        <v>0</v>
      </c>
      <c r="L53" s="135">
        <f t="shared" si="14"/>
        <v>0</v>
      </c>
      <c r="M53" s="135">
        <f t="shared" si="14"/>
        <v>0</v>
      </c>
      <c r="N53" s="135">
        <f t="shared" si="14"/>
        <v>0</v>
      </c>
      <c r="O53" s="135">
        <f t="shared" si="14"/>
        <v>0</v>
      </c>
      <c r="P53" s="135">
        <f t="shared" si="14"/>
        <v>0</v>
      </c>
      <c r="Q53" s="135">
        <f t="shared" si="14"/>
        <v>0</v>
      </c>
      <c r="R53" s="135">
        <f t="shared" si="14"/>
        <v>0</v>
      </c>
      <c r="S53" s="135">
        <f t="shared" si="14"/>
        <v>0</v>
      </c>
      <c r="T53" s="135">
        <f t="shared" si="14"/>
        <v>0</v>
      </c>
      <c r="U53" s="135">
        <f t="shared" si="14"/>
        <v>0</v>
      </c>
      <c r="V53" s="135">
        <f t="shared" si="14"/>
        <v>0</v>
      </c>
      <c r="W53" s="135">
        <f t="shared" si="14"/>
        <v>0</v>
      </c>
      <c r="X53" s="135">
        <f t="shared" si="14"/>
        <v>0</v>
      </c>
      <c r="Y53" s="135">
        <f t="shared" si="14"/>
        <v>0</v>
      </c>
      <c r="Z53" s="135">
        <f t="shared" si="14"/>
        <v>0</v>
      </c>
      <c r="AA53" s="135">
        <f t="shared" si="14"/>
        <v>0</v>
      </c>
      <c r="AB53" s="135">
        <f t="shared" si="14"/>
        <v>0</v>
      </c>
      <c r="AC53" s="135">
        <f t="shared" si="14"/>
        <v>0</v>
      </c>
      <c r="AD53" s="135">
        <f t="shared" si="14"/>
        <v>0</v>
      </c>
      <c r="AE53" s="135">
        <f t="shared" si="14"/>
        <v>0</v>
      </c>
      <c r="AF53" s="135">
        <f t="shared" si="14"/>
        <v>0</v>
      </c>
      <c r="AG53" s="135">
        <f t="shared" si="14"/>
        <v>0</v>
      </c>
      <c r="AH53" s="135">
        <f t="shared" si="14"/>
        <v>0</v>
      </c>
      <c r="AI53" s="135">
        <f t="shared" si="14"/>
        <v>0</v>
      </c>
      <c r="AJ53" s="135">
        <f t="shared" si="14"/>
        <v>0</v>
      </c>
      <c r="AK53" s="135">
        <f t="shared" si="14"/>
        <v>0</v>
      </c>
      <c r="AL53" s="135">
        <f t="shared" si="14"/>
        <v>0</v>
      </c>
      <c r="AM53" s="135">
        <f t="shared" si="14"/>
        <v>0</v>
      </c>
      <c r="AN53" s="135">
        <f t="shared" si="14"/>
        <v>0</v>
      </c>
      <c r="AO53" s="135">
        <f t="shared" si="14"/>
        <v>0</v>
      </c>
      <c r="AP53" s="135">
        <f t="shared" si="14"/>
        <v>0</v>
      </c>
      <c r="AQ53" s="135">
        <f t="shared" si="14"/>
        <v>0</v>
      </c>
      <c r="AR53" s="135">
        <f t="shared" si="14"/>
        <v>0</v>
      </c>
      <c r="AS53" s="135">
        <f t="shared" si="14"/>
        <v>0</v>
      </c>
      <c r="AT53" s="135">
        <f t="shared" si="14"/>
        <v>0</v>
      </c>
      <c r="AU53" s="135">
        <f t="shared" si="14"/>
        <v>0</v>
      </c>
      <c r="AV53" s="135">
        <f t="shared" si="14"/>
        <v>0</v>
      </c>
      <c r="AW53" s="135">
        <f t="shared" si="14"/>
        <v>0</v>
      </c>
      <c r="AX53" s="135">
        <f t="shared" si="14"/>
        <v>0</v>
      </c>
      <c r="AY53" s="135">
        <f t="shared" si="14"/>
        <v>0</v>
      </c>
      <c r="AZ53" s="135">
        <f t="shared" si="14"/>
        <v>0</v>
      </c>
      <c r="BA53" s="135">
        <f t="shared" si="14"/>
        <v>0</v>
      </c>
      <c r="BB53" s="135">
        <f t="shared" si="14"/>
        <v>0</v>
      </c>
      <c r="BC53" s="135">
        <f t="shared" si="14"/>
        <v>0</v>
      </c>
      <c r="BD53" s="135">
        <f t="shared" si="14"/>
        <v>0</v>
      </c>
      <c r="BE53" s="135">
        <f t="shared" si="14"/>
        <v>0</v>
      </c>
      <c r="BF53" s="135">
        <f t="shared" si="14"/>
        <v>0</v>
      </c>
      <c r="BG53" s="135">
        <f t="shared" si="14"/>
        <v>0</v>
      </c>
      <c r="BI53" s="50"/>
    </row>
    <row r="54" spans="1:61" s="25" customFormat="1" ht="11.4" customHeight="1" x14ac:dyDescent="0.25">
      <c r="A54" s="139"/>
      <c r="B54" s="150"/>
      <c r="C54" s="139"/>
      <c r="D54" s="139"/>
      <c r="E54" s="139"/>
      <c r="F54" s="32"/>
      <c r="G54" s="73"/>
      <c r="H54" s="158">
        <f>IF(ISERROR(VLOOKUP(I40&amp;G54,#REF!,6,FALSE)),0,VLOOKUP(I40&amp;G54,#REF!,6,FALSE))</f>
        <v>0</v>
      </c>
      <c r="J54" s="135">
        <f t="shared" si="14"/>
        <v>0</v>
      </c>
      <c r="K54" s="135">
        <f t="shared" si="14"/>
        <v>0</v>
      </c>
      <c r="L54" s="135">
        <f t="shared" si="14"/>
        <v>0</v>
      </c>
      <c r="M54" s="135">
        <f t="shared" si="14"/>
        <v>0</v>
      </c>
      <c r="N54" s="135">
        <f t="shared" si="14"/>
        <v>0</v>
      </c>
      <c r="O54" s="135">
        <f t="shared" si="14"/>
        <v>0</v>
      </c>
      <c r="P54" s="135">
        <f t="shared" si="14"/>
        <v>0</v>
      </c>
      <c r="Q54" s="135">
        <f t="shared" si="14"/>
        <v>0</v>
      </c>
      <c r="R54" s="135">
        <f t="shared" si="14"/>
        <v>0</v>
      </c>
      <c r="S54" s="135">
        <f t="shared" si="14"/>
        <v>0</v>
      </c>
      <c r="T54" s="135">
        <f t="shared" si="14"/>
        <v>0</v>
      </c>
      <c r="U54" s="135">
        <f t="shared" si="14"/>
        <v>0</v>
      </c>
      <c r="V54" s="135">
        <f t="shared" si="14"/>
        <v>0</v>
      </c>
      <c r="W54" s="135">
        <f t="shared" si="14"/>
        <v>0</v>
      </c>
      <c r="X54" s="135">
        <f t="shared" si="14"/>
        <v>0</v>
      </c>
      <c r="Y54" s="135">
        <f t="shared" si="14"/>
        <v>0</v>
      </c>
      <c r="Z54" s="135">
        <f t="shared" si="14"/>
        <v>0</v>
      </c>
      <c r="AA54" s="135">
        <f t="shared" si="14"/>
        <v>0</v>
      </c>
      <c r="AB54" s="135">
        <f t="shared" si="14"/>
        <v>0</v>
      </c>
      <c r="AC54" s="135">
        <f t="shared" si="14"/>
        <v>0</v>
      </c>
      <c r="AD54" s="135">
        <f t="shared" si="14"/>
        <v>0</v>
      </c>
      <c r="AE54" s="135">
        <f t="shared" si="14"/>
        <v>0</v>
      </c>
      <c r="AF54" s="135">
        <f t="shared" si="14"/>
        <v>0</v>
      </c>
      <c r="AG54" s="135">
        <f t="shared" si="14"/>
        <v>0</v>
      </c>
      <c r="AH54" s="135">
        <f t="shared" si="14"/>
        <v>0</v>
      </c>
      <c r="AI54" s="135">
        <f t="shared" si="14"/>
        <v>0</v>
      </c>
      <c r="AJ54" s="135">
        <f t="shared" si="14"/>
        <v>0</v>
      </c>
      <c r="AK54" s="135">
        <f t="shared" si="14"/>
        <v>0</v>
      </c>
      <c r="AL54" s="135">
        <f t="shared" si="14"/>
        <v>0</v>
      </c>
      <c r="AM54" s="135">
        <f t="shared" si="14"/>
        <v>0</v>
      </c>
      <c r="AN54" s="135">
        <f t="shared" si="14"/>
        <v>0</v>
      </c>
      <c r="AO54" s="135">
        <f t="shared" si="14"/>
        <v>0</v>
      </c>
      <c r="AP54" s="135">
        <f t="shared" si="14"/>
        <v>0</v>
      </c>
      <c r="AQ54" s="135">
        <f t="shared" si="14"/>
        <v>0</v>
      </c>
      <c r="AR54" s="135">
        <f t="shared" si="14"/>
        <v>0</v>
      </c>
      <c r="AS54" s="135">
        <f t="shared" si="14"/>
        <v>0</v>
      </c>
      <c r="AT54" s="135">
        <f t="shared" si="14"/>
        <v>0</v>
      </c>
      <c r="AU54" s="135">
        <f t="shared" si="14"/>
        <v>0</v>
      </c>
      <c r="AV54" s="135">
        <f t="shared" si="14"/>
        <v>0</v>
      </c>
      <c r="AW54" s="135">
        <f t="shared" si="14"/>
        <v>0</v>
      </c>
      <c r="AX54" s="135">
        <f t="shared" si="14"/>
        <v>0</v>
      </c>
      <c r="AY54" s="135">
        <f t="shared" si="14"/>
        <v>0</v>
      </c>
      <c r="AZ54" s="135">
        <f t="shared" si="14"/>
        <v>0</v>
      </c>
      <c r="BA54" s="135">
        <f t="shared" si="14"/>
        <v>0</v>
      </c>
      <c r="BB54" s="135">
        <f t="shared" si="14"/>
        <v>0</v>
      </c>
      <c r="BC54" s="135">
        <f t="shared" si="14"/>
        <v>0</v>
      </c>
      <c r="BD54" s="135">
        <f t="shared" si="14"/>
        <v>0</v>
      </c>
      <c r="BE54" s="135">
        <f t="shared" si="14"/>
        <v>0</v>
      </c>
      <c r="BF54" s="135">
        <f t="shared" si="14"/>
        <v>0</v>
      </c>
      <c r="BG54" s="135">
        <f t="shared" si="14"/>
        <v>0</v>
      </c>
      <c r="BI54" s="50"/>
    </row>
    <row r="55" spans="1:61" s="25" customFormat="1" ht="11.4" customHeight="1" x14ac:dyDescent="0.25">
      <c r="A55" s="139"/>
      <c r="B55" s="150"/>
      <c r="C55" s="139"/>
      <c r="D55" s="139"/>
      <c r="E55" s="139"/>
      <c r="F55" s="32"/>
      <c r="G55" s="73"/>
      <c r="H55" s="158">
        <f>IF(ISERROR(VLOOKUP(I41&amp;G55,#REF!,6,FALSE)),0,VLOOKUP(I41&amp;G55,#REF!,6,FALSE))</f>
        <v>0</v>
      </c>
      <c r="J55" s="135">
        <f t="shared" si="14"/>
        <v>0</v>
      </c>
      <c r="K55" s="135">
        <f t="shared" si="14"/>
        <v>0</v>
      </c>
      <c r="L55" s="135">
        <f t="shared" si="14"/>
        <v>0</v>
      </c>
      <c r="M55" s="135">
        <f t="shared" si="14"/>
        <v>0</v>
      </c>
      <c r="N55" s="135">
        <f t="shared" si="14"/>
        <v>0</v>
      </c>
      <c r="O55" s="135">
        <f t="shared" ref="O55:BG59" si="15">O41*$H55</f>
        <v>0</v>
      </c>
      <c r="P55" s="135">
        <f t="shared" si="15"/>
        <v>0</v>
      </c>
      <c r="Q55" s="135">
        <f t="shared" si="15"/>
        <v>0</v>
      </c>
      <c r="R55" s="135">
        <f t="shared" si="15"/>
        <v>0</v>
      </c>
      <c r="S55" s="135">
        <f t="shared" si="15"/>
        <v>0</v>
      </c>
      <c r="T55" s="135">
        <f t="shared" si="15"/>
        <v>0</v>
      </c>
      <c r="U55" s="135">
        <f t="shared" si="15"/>
        <v>0</v>
      </c>
      <c r="V55" s="135">
        <f t="shared" si="15"/>
        <v>0</v>
      </c>
      <c r="W55" s="135">
        <f t="shared" si="15"/>
        <v>0</v>
      </c>
      <c r="X55" s="135">
        <f t="shared" si="15"/>
        <v>0</v>
      </c>
      <c r="Y55" s="135">
        <f t="shared" si="15"/>
        <v>0</v>
      </c>
      <c r="Z55" s="135">
        <f t="shared" si="15"/>
        <v>0</v>
      </c>
      <c r="AA55" s="135">
        <f t="shared" si="15"/>
        <v>0</v>
      </c>
      <c r="AB55" s="135">
        <f t="shared" si="15"/>
        <v>0</v>
      </c>
      <c r="AC55" s="135">
        <f t="shared" si="15"/>
        <v>0</v>
      </c>
      <c r="AD55" s="135">
        <f t="shared" si="15"/>
        <v>0</v>
      </c>
      <c r="AE55" s="135">
        <f t="shared" si="15"/>
        <v>0</v>
      </c>
      <c r="AF55" s="135">
        <f t="shared" si="15"/>
        <v>0</v>
      </c>
      <c r="AG55" s="135">
        <f t="shared" si="15"/>
        <v>0</v>
      </c>
      <c r="AH55" s="135">
        <f t="shared" si="15"/>
        <v>0</v>
      </c>
      <c r="AI55" s="135">
        <f t="shared" si="15"/>
        <v>0</v>
      </c>
      <c r="AJ55" s="135">
        <f t="shared" si="15"/>
        <v>0</v>
      </c>
      <c r="AK55" s="135">
        <f t="shared" si="15"/>
        <v>0</v>
      </c>
      <c r="AL55" s="135">
        <f t="shared" si="15"/>
        <v>0</v>
      </c>
      <c r="AM55" s="135">
        <f t="shared" si="15"/>
        <v>0</v>
      </c>
      <c r="AN55" s="135">
        <f t="shared" si="15"/>
        <v>0</v>
      </c>
      <c r="AO55" s="135">
        <f t="shared" si="15"/>
        <v>0</v>
      </c>
      <c r="AP55" s="135">
        <f t="shared" si="15"/>
        <v>0</v>
      </c>
      <c r="AQ55" s="135">
        <f t="shared" si="15"/>
        <v>0</v>
      </c>
      <c r="AR55" s="135">
        <f t="shared" si="15"/>
        <v>0</v>
      </c>
      <c r="AS55" s="135">
        <f t="shared" si="15"/>
        <v>0</v>
      </c>
      <c r="AT55" s="135">
        <f t="shared" si="15"/>
        <v>0</v>
      </c>
      <c r="AU55" s="135">
        <f t="shared" si="15"/>
        <v>0</v>
      </c>
      <c r="AV55" s="135">
        <f t="shared" si="15"/>
        <v>0</v>
      </c>
      <c r="AW55" s="135">
        <f t="shared" si="15"/>
        <v>0</v>
      </c>
      <c r="AX55" s="135">
        <f t="shared" si="15"/>
        <v>0</v>
      </c>
      <c r="AY55" s="135">
        <f t="shared" si="15"/>
        <v>0</v>
      </c>
      <c r="AZ55" s="135">
        <f t="shared" si="15"/>
        <v>0</v>
      </c>
      <c r="BA55" s="135">
        <f t="shared" si="15"/>
        <v>0</v>
      </c>
      <c r="BB55" s="135">
        <f t="shared" si="15"/>
        <v>0</v>
      </c>
      <c r="BC55" s="135">
        <f t="shared" si="15"/>
        <v>0</v>
      </c>
      <c r="BD55" s="135">
        <f t="shared" si="15"/>
        <v>0</v>
      </c>
      <c r="BE55" s="135">
        <f t="shared" si="15"/>
        <v>0</v>
      </c>
      <c r="BF55" s="135">
        <f t="shared" si="15"/>
        <v>0</v>
      </c>
      <c r="BG55" s="135">
        <f t="shared" si="15"/>
        <v>0</v>
      </c>
      <c r="BI55" s="50"/>
    </row>
    <row r="56" spans="1:61" s="25" customFormat="1" ht="11.4" customHeight="1" x14ac:dyDescent="0.25">
      <c r="A56" s="139"/>
      <c r="B56" s="150"/>
      <c r="C56" s="139"/>
      <c r="D56" s="139"/>
      <c r="E56" s="139"/>
      <c r="F56" s="32"/>
      <c r="G56" s="73"/>
      <c r="H56" s="158">
        <f>IF(ISERROR(VLOOKUP(I42&amp;G56,#REF!,6,FALSE)),0,VLOOKUP(I42&amp;G56,#REF!,6,FALSE))</f>
        <v>0</v>
      </c>
      <c r="J56" s="135">
        <f t="shared" ref="J56:AO59" si="16">J42*$H56</f>
        <v>0</v>
      </c>
      <c r="K56" s="135">
        <f t="shared" si="16"/>
        <v>0</v>
      </c>
      <c r="L56" s="135">
        <f t="shared" si="16"/>
        <v>0</v>
      </c>
      <c r="M56" s="135">
        <f t="shared" si="16"/>
        <v>0</v>
      </c>
      <c r="N56" s="135">
        <f t="shared" si="16"/>
        <v>0</v>
      </c>
      <c r="O56" s="135">
        <f t="shared" si="16"/>
        <v>0</v>
      </c>
      <c r="P56" s="135">
        <f t="shared" si="16"/>
        <v>0</v>
      </c>
      <c r="Q56" s="135">
        <f t="shared" si="16"/>
        <v>0</v>
      </c>
      <c r="R56" s="135">
        <f t="shared" si="16"/>
        <v>0</v>
      </c>
      <c r="S56" s="135">
        <f t="shared" si="16"/>
        <v>0</v>
      </c>
      <c r="T56" s="135">
        <f t="shared" si="16"/>
        <v>0</v>
      </c>
      <c r="U56" s="135">
        <f t="shared" si="16"/>
        <v>0</v>
      </c>
      <c r="V56" s="135">
        <f t="shared" si="16"/>
        <v>0</v>
      </c>
      <c r="W56" s="135">
        <f t="shared" si="16"/>
        <v>0</v>
      </c>
      <c r="X56" s="135">
        <f t="shared" si="16"/>
        <v>0</v>
      </c>
      <c r="Y56" s="135">
        <f t="shared" si="16"/>
        <v>0</v>
      </c>
      <c r="Z56" s="135">
        <f t="shared" si="16"/>
        <v>0</v>
      </c>
      <c r="AA56" s="135">
        <f t="shared" si="16"/>
        <v>0</v>
      </c>
      <c r="AB56" s="135">
        <f t="shared" si="16"/>
        <v>0</v>
      </c>
      <c r="AC56" s="135">
        <f t="shared" si="16"/>
        <v>0</v>
      </c>
      <c r="AD56" s="135">
        <f t="shared" si="16"/>
        <v>0</v>
      </c>
      <c r="AE56" s="135">
        <f t="shared" si="16"/>
        <v>0</v>
      </c>
      <c r="AF56" s="135">
        <f t="shared" si="16"/>
        <v>0</v>
      </c>
      <c r="AG56" s="135">
        <f t="shared" si="16"/>
        <v>0</v>
      </c>
      <c r="AH56" s="135">
        <f t="shared" si="16"/>
        <v>0</v>
      </c>
      <c r="AI56" s="135">
        <f t="shared" si="16"/>
        <v>0</v>
      </c>
      <c r="AJ56" s="135">
        <f t="shared" si="16"/>
        <v>0</v>
      </c>
      <c r="AK56" s="135">
        <f t="shared" si="16"/>
        <v>0</v>
      </c>
      <c r="AL56" s="135">
        <f t="shared" si="16"/>
        <v>0</v>
      </c>
      <c r="AM56" s="135">
        <f t="shared" si="16"/>
        <v>0</v>
      </c>
      <c r="AN56" s="135">
        <f t="shared" si="16"/>
        <v>0</v>
      </c>
      <c r="AO56" s="135">
        <f t="shared" si="16"/>
        <v>0</v>
      </c>
      <c r="AP56" s="135">
        <f t="shared" si="15"/>
        <v>0</v>
      </c>
      <c r="AQ56" s="135">
        <f t="shared" si="15"/>
        <v>0</v>
      </c>
      <c r="AR56" s="135">
        <f t="shared" si="15"/>
        <v>0</v>
      </c>
      <c r="AS56" s="135">
        <f t="shared" si="15"/>
        <v>0</v>
      </c>
      <c r="AT56" s="135">
        <f t="shared" si="15"/>
        <v>0</v>
      </c>
      <c r="AU56" s="135">
        <f t="shared" si="15"/>
        <v>0</v>
      </c>
      <c r="AV56" s="135">
        <f t="shared" si="15"/>
        <v>0</v>
      </c>
      <c r="AW56" s="135">
        <f t="shared" si="15"/>
        <v>0</v>
      </c>
      <c r="AX56" s="135">
        <f t="shared" si="15"/>
        <v>0</v>
      </c>
      <c r="AY56" s="135">
        <f t="shared" si="15"/>
        <v>0</v>
      </c>
      <c r="AZ56" s="135">
        <f t="shared" si="15"/>
        <v>0</v>
      </c>
      <c r="BA56" s="135">
        <f t="shared" si="15"/>
        <v>0</v>
      </c>
      <c r="BB56" s="135">
        <f t="shared" si="15"/>
        <v>0</v>
      </c>
      <c r="BC56" s="135">
        <f t="shared" si="15"/>
        <v>0</v>
      </c>
      <c r="BD56" s="135">
        <f t="shared" si="15"/>
        <v>0</v>
      </c>
      <c r="BE56" s="135">
        <f t="shared" si="15"/>
        <v>0</v>
      </c>
      <c r="BF56" s="135">
        <f t="shared" si="15"/>
        <v>0</v>
      </c>
      <c r="BG56" s="135">
        <f t="shared" si="15"/>
        <v>0</v>
      </c>
      <c r="BI56" s="50"/>
    </row>
    <row r="57" spans="1:61" s="25" customFormat="1" ht="11.4" customHeight="1" x14ac:dyDescent="0.25">
      <c r="A57" s="139"/>
      <c r="B57" s="150"/>
      <c r="C57" s="139"/>
      <c r="D57" s="139"/>
      <c r="E57" s="139"/>
      <c r="F57" s="32"/>
      <c r="G57" s="73"/>
      <c r="H57" s="158">
        <f>IF(ISERROR(VLOOKUP(I43&amp;G57,#REF!,6,FALSE)),0,VLOOKUP(I43&amp;G57,#REF!,6,FALSE))</f>
        <v>0</v>
      </c>
      <c r="J57" s="135">
        <f t="shared" si="16"/>
        <v>0</v>
      </c>
      <c r="K57" s="135">
        <f t="shared" si="16"/>
        <v>0</v>
      </c>
      <c r="L57" s="135">
        <f t="shared" si="16"/>
        <v>0</v>
      </c>
      <c r="M57" s="135">
        <f t="shared" si="16"/>
        <v>0</v>
      </c>
      <c r="N57" s="135">
        <f t="shared" si="16"/>
        <v>0</v>
      </c>
      <c r="O57" s="135">
        <f t="shared" si="16"/>
        <v>0</v>
      </c>
      <c r="P57" s="135">
        <f t="shared" si="16"/>
        <v>0</v>
      </c>
      <c r="Q57" s="135">
        <f t="shared" si="16"/>
        <v>0</v>
      </c>
      <c r="R57" s="135">
        <f t="shared" si="16"/>
        <v>0</v>
      </c>
      <c r="S57" s="135">
        <f t="shared" si="16"/>
        <v>0</v>
      </c>
      <c r="T57" s="135">
        <f t="shared" si="16"/>
        <v>0</v>
      </c>
      <c r="U57" s="135">
        <f t="shared" si="16"/>
        <v>0</v>
      </c>
      <c r="V57" s="135">
        <f t="shared" si="16"/>
        <v>0</v>
      </c>
      <c r="W57" s="135">
        <f t="shared" si="16"/>
        <v>0</v>
      </c>
      <c r="X57" s="135">
        <f t="shared" si="16"/>
        <v>0</v>
      </c>
      <c r="Y57" s="135">
        <f t="shared" si="16"/>
        <v>0</v>
      </c>
      <c r="Z57" s="135">
        <f t="shared" si="16"/>
        <v>0</v>
      </c>
      <c r="AA57" s="135">
        <f t="shared" si="16"/>
        <v>0</v>
      </c>
      <c r="AB57" s="135">
        <f t="shared" si="16"/>
        <v>0</v>
      </c>
      <c r="AC57" s="135">
        <f t="shared" si="16"/>
        <v>0</v>
      </c>
      <c r="AD57" s="135">
        <f t="shared" si="16"/>
        <v>0</v>
      </c>
      <c r="AE57" s="135">
        <f t="shared" si="16"/>
        <v>0</v>
      </c>
      <c r="AF57" s="135">
        <f t="shared" si="16"/>
        <v>0</v>
      </c>
      <c r="AG57" s="135">
        <f t="shared" si="16"/>
        <v>0</v>
      </c>
      <c r="AH57" s="135">
        <f t="shared" si="16"/>
        <v>0</v>
      </c>
      <c r="AI57" s="135">
        <f t="shared" si="16"/>
        <v>0</v>
      </c>
      <c r="AJ57" s="135">
        <f t="shared" si="16"/>
        <v>0</v>
      </c>
      <c r="AK57" s="135">
        <f t="shared" si="16"/>
        <v>0</v>
      </c>
      <c r="AL57" s="135">
        <f t="shared" si="16"/>
        <v>0</v>
      </c>
      <c r="AM57" s="135">
        <f t="shared" si="16"/>
        <v>0</v>
      </c>
      <c r="AN57" s="135">
        <f t="shared" si="16"/>
        <v>0</v>
      </c>
      <c r="AO57" s="135">
        <f t="shared" si="16"/>
        <v>0</v>
      </c>
      <c r="AP57" s="135">
        <f t="shared" si="15"/>
        <v>0</v>
      </c>
      <c r="AQ57" s="135">
        <f t="shared" si="15"/>
        <v>0</v>
      </c>
      <c r="AR57" s="135">
        <f t="shared" si="15"/>
        <v>0</v>
      </c>
      <c r="AS57" s="135">
        <f t="shared" si="15"/>
        <v>0</v>
      </c>
      <c r="AT57" s="135">
        <f t="shared" si="15"/>
        <v>0</v>
      </c>
      <c r="AU57" s="135">
        <f t="shared" si="15"/>
        <v>0</v>
      </c>
      <c r="AV57" s="135">
        <f t="shared" si="15"/>
        <v>0</v>
      </c>
      <c r="AW57" s="135">
        <f t="shared" si="15"/>
        <v>0</v>
      </c>
      <c r="AX57" s="135">
        <f t="shared" si="15"/>
        <v>0</v>
      </c>
      <c r="AY57" s="135">
        <f t="shared" si="15"/>
        <v>0</v>
      </c>
      <c r="AZ57" s="135">
        <f t="shared" si="15"/>
        <v>0</v>
      </c>
      <c r="BA57" s="135">
        <f t="shared" si="15"/>
        <v>0</v>
      </c>
      <c r="BB57" s="135">
        <f t="shared" si="15"/>
        <v>0</v>
      </c>
      <c r="BC57" s="135">
        <f t="shared" si="15"/>
        <v>0</v>
      </c>
      <c r="BD57" s="135">
        <f t="shared" si="15"/>
        <v>0</v>
      </c>
      <c r="BE57" s="135">
        <f t="shared" si="15"/>
        <v>0</v>
      </c>
      <c r="BF57" s="135">
        <f t="shared" si="15"/>
        <v>0</v>
      </c>
      <c r="BG57" s="135">
        <f t="shared" si="15"/>
        <v>0</v>
      </c>
      <c r="BI57" s="50"/>
    </row>
    <row r="58" spans="1:61" s="25" customFormat="1" ht="11.4" customHeight="1" x14ac:dyDescent="0.25">
      <c r="A58" s="139"/>
      <c r="B58" s="150"/>
      <c r="C58" s="139"/>
      <c r="D58" s="139"/>
      <c r="E58" s="139"/>
      <c r="F58" s="32"/>
      <c r="G58" s="73"/>
      <c r="H58" s="158">
        <f>IF(ISERROR(VLOOKUP(I44&amp;G58,#REF!,6,FALSE)),0,VLOOKUP(I44&amp;G58,#REF!,6,FALSE))</f>
        <v>0</v>
      </c>
      <c r="J58" s="135">
        <f t="shared" si="16"/>
        <v>0</v>
      </c>
      <c r="K58" s="135">
        <f t="shared" si="16"/>
        <v>0</v>
      </c>
      <c r="L58" s="135">
        <f t="shared" si="16"/>
        <v>0</v>
      </c>
      <c r="M58" s="135">
        <f t="shared" si="16"/>
        <v>0</v>
      </c>
      <c r="N58" s="135">
        <f t="shared" si="16"/>
        <v>0</v>
      </c>
      <c r="O58" s="135">
        <f t="shared" si="16"/>
        <v>0</v>
      </c>
      <c r="P58" s="135">
        <f t="shared" si="16"/>
        <v>0</v>
      </c>
      <c r="Q58" s="135">
        <f t="shared" si="16"/>
        <v>0</v>
      </c>
      <c r="R58" s="135">
        <f t="shared" si="16"/>
        <v>0</v>
      </c>
      <c r="S58" s="135">
        <f t="shared" si="16"/>
        <v>0</v>
      </c>
      <c r="T58" s="135">
        <f t="shared" si="16"/>
        <v>0</v>
      </c>
      <c r="U58" s="135">
        <f t="shared" si="16"/>
        <v>0</v>
      </c>
      <c r="V58" s="135">
        <f t="shared" si="16"/>
        <v>0</v>
      </c>
      <c r="W58" s="135">
        <f t="shared" si="16"/>
        <v>0</v>
      </c>
      <c r="X58" s="135">
        <f t="shared" si="16"/>
        <v>0</v>
      </c>
      <c r="Y58" s="135">
        <f t="shared" si="16"/>
        <v>0</v>
      </c>
      <c r="Z58" s="135">
        <f t="shared" si="16"/>
        <v>0</v>
      </c>
      <c r="AA58" s="135">
        <f t="shared" si="16"/>
        <v>0</v>
      </c>
      <c r="AB58" s="135">
        <f t="shared" si="16"/>
        <v>0</v>
      </c>
      <c r="AC58" s="135">
        <f t="shared" si="16"/>
        <v>0</v>
      </c>
      <c r="AD58" s="135">
        <f t="shared" si="16"/>
        <v>0</v>
      </c>
      <c r="AE58" s="135">
        <f t="shared" si="16"/>
        <v>0</v>
      </c>
      <c r="AF58" s="135">
        <f t="shared" si="16"/>
        <v>0</v>
      </c>
      <c r="AG58" s="135">
        <f t="shared" si="16"/>
        <v>0</v>
      </c>
      <c r="AH58" s="135">
        <f t="shared" si="16"/>
        <v>0</v>
      </c>
      <c r="AI58" s="135">
        <f t="shared" si="16"/>
        <v>0</v>
      </c>
      <c r="AJ58" s="135">
        <f t="shared" si="16"/>
        <v>0</v>
      </c>
      <c r="AK58" s="135">
        <f t="shared" si="16"/>
        <v>0</v>
      </c>
      <c r="AL58" s="135">
        <f t="shared" si="16"/>
        <v>0</v>
      </c>
      <c r="AM58" s="135">
        <f t="shared" si="16"/>
        <v>0</v>
      </c>
      <c r="AN58" s="135">
        <f t="shared" si="16"/>
        <v>0</v>
      </c>
      <c r="AO58" s="135">
        <f t="shared" si="16"/>
        <v>0</v>
      </c>
      <c r="AP58" s="135">
        <f t="shared" si="15"/>
        <v>0</v>
      </c>
      <c r="AQ58" s="135">
        <f t="shared" si="15"/>
        <v>0</v>
      </c>
      <c r="AR58" s="135">
        <f t="shared" si="15"/>
        <v>0</v>
      </c>
      <c r="AS58" s="135">
        <f t="shared" si="15"/>
        <v>0</v>
      </c>
      <c r="AT58" s="135">
        <f t="shared" si="15"/>
        <v>0</v>
      </c>
      <c r="AU58" s="135">
        <f t="shared" si="15"/>
        <v>0</v>
      </c>
      <c r="AV58" s="135">
        <f t="shared" si="15"/>
        <v>0</v>
      </c>
      <c r="AW58" s="135">
        <f t="shared" si="15"/>
        <v>0</v>
      </c>
      <c r="AX58" s="135">
        <f t="shared" si="15"/>
        <v>0</v>
      </c>
      <c r="AY58" s="135">
        <f t="shared" si="15"/>
        <v>0</v>
      </c>
      <c r="AZ58" s="135">
        <f t="shared" si="15"/>
        <v>0</v>
      </c>
      <c r="BA58" s="135">
        <f t="shared" si="15"/>
        <v>0</v>
      </c>
      <c r="BB58" s="135">
        <f t="shared" si="15"/>
        <v>0</v>
      </c>
      <c r="BC58" s="135">
        <f t="shared" si="15"/>
        <v>0</v>
      </c>
      <c r="BD58" s="135">
        <f t="shared" si="15"/>
        <v>0</v>
      </c>
      <c r="BE58" s="135">
        <f t="shared" si="15"/>
        <v>0</v>
      </c>
      <c r="BF58" s="135">
        <f t="shared" si="15"/>
        <v>0</v>
      </c>
      <c r="BG58" s="135">
        <f t="shared" si="15"/>
        <v>0</v>
      </c>
      <c r="BI58" s="50"/>
    </row>
    <row r="59" spans="1:61" s="25" customFormat="1" ht="11.4" customHeight="1" x14ac:dyDescent="0.25">
      <c r="A59" s="139"/>
      <c r="B59" s="150"/>
      <c r="C59" s="139"/>
      <c r="D59" s="139"/>
      <c r="E59" s="139"/>
      <c r="F59" s="32"/>
      <c r="G59" s="73"/>
      <c r="H59" s="158">
        <f>IF(ISERROR(VLOOKUP(I45&amp;G59,#REF!,6,FALSE)),0,VLOOKUP(I45&amp;G59,#REF!,6,FALSE))</f>
        <v>0</v>
      </c>
      <c r="J59" s="135">
        <f t="shared" si="16"/>
        <v>0</v>
      </c>
      <c r="K59" s="135">
        <f t="shared" si="16"/>
        <v>0</v>
      </c>
      <c r="L59" s="135">
        <f t="shared" si="16"/>
        <v>0</v>
      </c>
      <c r="M59" s="135">
        <f t="shared" si="16"/>
        <v>0</v>
      </c>
      <c r="N59" s="135">
        <f t="shared" si="16"/>
        <v>0</v>
      </c>
      <c r="O59" s="135">
        <f t="shared" si="16"/>
        <v>0</v>
      </c>
      <c r="P59" s="135">
        <f t="shared" si="16"/>
        <v>0</v>
      </c>
      <c r="Q59" s="135">
        <f t="shared" si="16"/>
        <v>0</v>
      </c>
      <c r="R59" s="135">
        <f t="shared" si="16"/>
        <v>0</v>
      </c>
      <c r="S59" s="135">
        <f t="shared" si="16"/>
        <v>0</v>
      </c>
      <c r="T59" s="135">
        <f t="shared" si="16"/>
        <v>0</v>
      </c>
      <c r="U59" s="135">
        <f t="shared" si="16"/>
        <v>0</v>
      </c>
      <c r="V59" s="135">
        <f t="shared" si="16"/>
        <v>0</v>
      </c>
      <c r="W59" s="135">
        <f t="shared" si="16"/>
        <v>0</v>
      </c>
      <c r="X59" s="135">
        <f t="shared" si="16"/>
        <v>0</v>
      </c>
      <c r="Y59" s="135">
        <f t="shared" si="16"/>
        <v>0</v>
      </c>
      <c r="Z59" s="135">
        <f t="shared" si="16"/>
        <v>0</v>
      </c>
      <c r="AA59" s="135">
        <f t="shared" si="16"/>
        <v>0</v>
      </c>
      <c r="AB59" s="135">
        <f t="shared" si="16"/>
        <v>0</v>
      </c>
      <c r="AC59" s="135">
        <f t="shared" si="16"/>
        <v>0</v>
      </c>
      <c r="AD59" s="135">
        <f t="shared" si="16"/>
        <v>0</v>
      </c>
      <c r="AE59" s="135">
        <f t="shared" si="16"/>
        <v>0</v>
      </c>
      <c r="AF59" s="135">
        <f t="shared" si="16"/>
        <v>0</v>
      </c>
      <c r="AG59" s="135">
        <f t="shared" si="16"/>
        <v>0</v>
      </c>
      <c r="AH59" s="135">
        <f t="shared" si="16"/>
        <v>0</v>
      </c>
      <c r="AI59" s="135">
        <f t="shared" si="16"/>
        <v>0</v>
      </c>
      <c r="AJ59" s="135">
        <f t="shared" si="16"/>
        <v>0</v>
      </c>
      <c r="AK59" s="135">
        <f t="shared" si="16"/>
        <v>0</v>
      </c>
      <c r="AL59" s="135">
        <f t="shared" si="16"/>
        <v>0</v>
      </c>
      <c r="AM59" s="135">
        <f t="shared" si="16"/>
        <v>0</v>
      </c>
      <c r="AN59" s="135">
        <f t="shared" si="16"/>
        <v>0</v>
      </c>
      <c r="AO59" s="135">
        <f t="shared" si="16"/>
        <v>0</v>
      </c>
      <c r="AP59" s="135">
        <f t="shared" si="15"/>
        <v>0</v>
      </c>
      <c r="AQ59" s="135">
        <f t="shared" si="15"/>
        <v>0</v>
      </c>
      <c r="AR59" s="135">
        <f t="shared" si="15"/>
        <v>0</v>
      </c>
      <c r="AS59" s="135">
        <f t="shared" si="15"/>
        <v>0</v>
      </c>
      <c r="AT59" s="135">
        <f t="shared" si="15"/>
        <v>0</v>
      </c>
      <c r="AU59" s="135">
        <f t="shared" si="15"/>
        <v>0</v>
      </c>
      <c r="AV59" s="135">
        <f t="shared" si="15"/>
        <v>0</v>
      </c>
      <c r="AW59" s="135">
        <f t="shared" si="15"/>
        <v>0</v>
      </c>
      <c r="AX59" s="135">
        <f t="shared" si="15"/>
        <v>0</v>
      </c>
      <c r="AY59" s="135">
        <f t="shared" si="15"/>
        <v>0</v>
      </c>
      <c r="AZ59" s="135">
        <f t="shared" si="15"/>
        <v>0</v>
      </c>
      <c r="BA59" s="135">
        <f t="shared" si="15"/>
        <v>0</v>
      </c>
      <c r="BB59" s="135">
        <f t="shared" si="15"/>
        <v>0</v>
      </c>
      <c r="BC59" s="135">
        <f t="shared" si="15"/>
        <v>0</v>
      </c>
      <c r="BD59" s="135">
        <f t="shared" si="15"/>
        <v>0</v>
      </c>
      <c r="BE59" s="135">
        <f t="shared" si="15"/>
        <v>0</v>
      </c>
      <c r="BF59" s="135">
        <f t="shared" si="15"/>
        <v>0</v>
      </c>
      <c r="BG59" s="135">
        <f t="shared" si="15"/>
        <v>0</v>
      </c>
      <c r="BI59" s="50"/>
    </row>
    <row r="60" spans="1:61" s="25" customFormat="1" ht="11.4" customHeight="1" x14ac:dyDescent="0.25">
      <c r="A60" s="139"/>
      <c r="B60" s="150"/>
      <c r="C60" s="139"/>
      <c r="D60" s="139"/>
      <c r="E60" s="139"/>
      <c r="F60" s="148" t="s">
        <v>92</v>
      </c>
      <c r="G60" s="148"/>
      <c r="H60" s="148"/>
      <c r="I60" s="111"/>
      <c r="J60" s="50">
        <v>0</v>
      </c>
      <c r="K60" s="50">
        <v>27.311</v>
      </c>
      <c r="L60" s="50">
        <v>27.63</v>
      </c>
      <c r="M60" s="50">
        <v>20.457999999999998</v>
      </c>
      <c r="N60" s="50">
        <v>30.242999999999999</v>
      </c>
      <c r="O60" s="50">
        <v>15.605</v>
      </c>
      <c r="P60" s="50">
        <f t="shared" ref="P60:BG60" si="17">SUM(P50:P59)</f>
        <v>0</v>
      </c>
      <c r="Q60" s="50">
        <f t="shared" si="17"/>
        <v>0</v>
      </c>
      <c r="R60" s="50">
        <f t="shared" si="17"/>
        <v>0</v>
      </c>
      <c r="S60" s="50">
        <f t="shared" si="17"/>
        <v>0</v>
      </c>
      <c r="T60" s="50">
        <f t="shared" si="17"/>
        <v>0</v>
      </c>
      <c r="U60" s="50">
        <f t="shared" si="17"/>
        <v>0</v>
      </c>
      <c r="V60" s="50">
        <f t="shared" si="17"/>
        <v>0</v>
      </c>
      <c r="W60" s="50">
        <f t="shared" si="17"/>
        <v>0</v>
      </c>
      <c r="X60" s="50">
        <f t="shared" si="17"/>
        <v>0</v>
      </c>
      <c r="Y60" s="50">
        <f t="shared" si="17"/>
        <v>0</v>
      </c>
      <c r="Z60" s="50">
        <f t="shared" si="17"/>
        <v>0</v>
      </c>
      <c r="AA60" s="50">
        <f t="shared" si="17"/>
        <v>0</v>
      </c>
      <c r="AB60" s="50">
        <f t="shared" si="17"/>
        <v>0</v>
      </c>
      <c r="AC60" s="50">
        <f t="shared" si="17"/>
        <v>0</v>
      </c>
      <c r="AD60" s="50">
        <f t="shared" si="17"/>
        <v>0</v>
      </c>
      <c r="AE60" s="50">
        <f t="shared" si="17"/>
        <v>0</v>
      </c>
      <c r="AF60" s="50">
        <f t="shared" si="17"/>
        <v>0</v>
      </c>
      <c r="AG60" s="50">
        <f t="shared" si="17"/>
        <v>0</v>
      </c>
      <c r="AH60" s="50">
        <f t="shared" si="17"/>
        <v>0</v>
      </c>
      <c r="AI60" s="50">
        <f t="shared" si="17"/>
        <v>0</v>
      </c>
      <c r="AJ60" s="50">
        <f t="shared" si="17"/>
        <v>0</v>
      </c>
      <c r="AK60" s="50">
        <f t="shared" si="17"/>
        <v>0</v>
      </c>
      <c r="AL60" s="50">
        <f t="shared" si="17"/>
        <v>0</v>
      </c>
      <c r="AM60" s="50">
        <f t="shared" si="17"/>
        <v>0</v>
      </c>
      <c r="AN60" s="50">
        <f t="shared" si="17"/>
        <v>0</v>
      </c>
      <c r="AO60" s="50">
        <f t="shared" si="17"/>
        <v>0</v>
      </c>
      <c r="AP60" s="50">
        <f t="shared" si="17"/>
        <v>0</v>
      </c>
      <c r="AQ60" s="50">
        <f t="shared" si="17"/>
        <v>0</v>
      </c>
      <c r="AR60" s="50">
        <f t="shared" si="17"/>
        <v>0</v>
      </c>
      <c r="AS60" s="50">
        <f t="shared" si="17"/>
        <v>0</v>
      </c>
      <c r="AT60" s="50">
        <f t="shared" si="17"/>
        <v>0</v>
      </c>
      <c r="AU60" s="50">
        <f t="shared" si="17"/>
        <v>0</v>
      </c>
      <c r="AV60" s="50">
        <f t="shared" si="17"/>
        <v>0</v>
      </c>
      <c r="AW60" s="50">
        <f t="shared" si="17"/>
        <v>0</v>
      </c>
      <c r="AX60" s="50">
        <f t="shared" si="17"/>
        <v>0</v>
      </c>
      <c r="AY60" s="50">
        <f t="shared" si="17"/>
        <v>0</v>
      </c>
      <c r="AZ60" s="50">
        <f t="shared" si="17"/>
        <v>0</v>
      </c>
      <c r="BA60" s="50">
        <f t="shared" si="17"/>
        <v>0</v>
      </c>
      <c r="BB60" s="50">
        <f t="shared" si="17"/>
        <v>0</v>
      </c>
      <c r="BC60" s="50">
        <f t="shared" si="17"/>
        <v>0</v>
      </c>
      <c r="BD60" s="50">
        <f t="shared" si="17"/>
        <v>0</v>
      </c>
      <c r="BE60" s="50">
        <f t="shared" si="17"/>
        <v>0</v>
      </c>
      <c r="BF60" s="50">
        <f t="shared" si="17"/>
        <v>0</v>
      </c>
      <c r="BG60" s="50">
        <f t="shared" si="17"/>
        <v>0</v>
      </c>
      <c r="BI60" s="50"/>
    </row>
    <row r="61" spans="1:61" s="22" customFormat="1" ht="11.4" customHeight="1" x14ac:dyDescent="0.25">
      <c r="A61" s="139"/>
      <c r="B61" s="150"/>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row>
    <row r="62" spans="1:61" s="129" customFormat="1" ht="11.4" customHeight="1" x14ac:dyDescent="0.25">
      <c r="B62" s="147" t="s">
        <v>96</v>
      </c>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row>
    <row r="63" spans="1:61" ht="11.4" customHeight="1" x14ac:dyDescent="0.25">
      <c r="B63" s="25" t="s">
        <v>88</v>
      </c>
    </row>
    <row r="64" spans="1:61" ht="11.4" customHeight="1" x14ac:dyDescent="0.25">
      <c r="B64" s="25"/>
      <c r="E64" s="151"/>
      <c r="F64" s="151" t="s">
        <v>89</v>
      </c>
      <c r="G64" s="203" t="s">
        <v>90</v>
      </c>
      <c r="H64" s="203"/>
      <c r="I64" s="151" t="s">
        <v>91</v>
      </c>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27"/>
      <c r="AZ64" s="127"/>
      <c r="BA64" s="127"/>
      <c r="BB64" s="127"/>
      <c r="BC64" s="127"/>
      <c r="BD64" s="127"/>
      <c r="BE64" s="127"/>
      <c r="BF64" s="127"/>
      <c r="BG64" s="127"/>
    </row>
    <row r="65" spans="1:61" s="22" customFormat="1" ht="11.4" customHeight="1" x14ac:dyDescent="0.25">
      <c r="E65" s="14"/>
      <c r="F65" s="31" t="str">
        <f>F36</f>
        <v>SWER</v>
      </c>
      <c r="G65" s="199" t="str">
        <f>G36</f>
        <v>Economic Approach to Electrification - network projects</v>
      </c>
      <c r="H65" s="199"/>
      <c r="I65" s="149"/>
      <c r="J65" s="110">
        <v>0</v>
      </c>
      <c r="K65" s="174" t="s">
        <v>105</v>
      </c>
      <c r="L65" s="175" t="s">
        <v>105</v>
      </c>
      <c r="M65" s="175" t="s">
        <v>105</v>
      </c>
      <c r="N65" s="175" t="s">
        <v>105</v>
      </c>
      <c r="O65" s="175" t="s">
        <v>105</v>
      </c>
      <c r="P65" s="175" t="s">
        <v>105</v>
      </c>
      <c r="Q65" s="175" t="s">
        <v>105</v>
      </c>
      <c r="R65" s="175" t="s">
        <v>105</v>
      </c>
      <c r="S65" s="175" t="s">
        <v>105</v>
      </c>
      <c r="T65" s="175" t="s">
        <v>105</v>
      </c>
      <c r="U65" s="175" t="s">
        <v>105</v>
      </c>
      <c r="V65" s="175" t="s">
        <v>105</v>
      </c>
      <c r="W65" s="175" t="s">
        <v>105</v>
      </c>
      <c r="X65" s="175" t="s">
        <v>105</v>
      </c>
      <c r="Y65" s="175" t="s">
        <v>105</v>
      </c>
      <c r="Z65" s="175" t="s">
        <v>105</v>
      </c>
      <c r="AA65" s="175" t="s">
        <v>105</v>
      </c>
      <c r="AB65" s="175" t="s">
        <v>105</v>
      </c>
      <c r="AC65" s="175" t="s">
        <v>105</v>
      </c>
      <c r="AD65" s="175" t="s">
        <v>105</v>
      </c>
      <c r="AE65" s="109"/>
      <c r="AF65" s="109"/>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row>
    <row r="66" spans="1:61" s="22" customFormat="1" ht="11.4" customHeight="1" x14ac:dyDescent="0.25">
      <c r="E66" s="14"/>
      <c r="F66" s="31" t="str">
        <f>F37</f>
        <v>DSS</v>
      </c>
      <c r="G66" s="199" t="str">
        <f>G37</f>
        <v>Economic Approach to Electrification - network and flexible services</v>
      </c>
      <c r="H66" s="199"/>
      <c r="I66" s="149"/>
      <c r="J66" s="110">
        <v>0</v>
      </c>
      <c r="K66" s="174" t="s">
        <v>105</v>
      </c>
      <c r="L66" s="175" t="s">
        <v>105</v>
      </c>
      <c r="M66" s="175" t="s">
        <v>105</v>
      </c>
      <c r="N66" s="175" t="s">
        <v>105</v>
      </c>
      <c r="O66" s="175" t="s">
        <v>105</v>
      </c>
      <c r="P66" s="175" t="s">
        <v>105</v>
      </c>
      <c r="Q66" s="175" t="s">
        <v>105</v>
      </c>
      <c r="R66" s="175" t="s">
        <v>105</v>
      </c>
      <c r="S66" s="175" t="s">
        <v>105</v>
      </c>
      <c r="T66" s="175" t="s">
        <v>105</v>
      </c>
      <c r="U66" s="175" t="s">
        <v>105</v>
      </c>
      <c r="V66" s="175" t="s">
        <v>105</v>
      </c>
      <c r="W66" s="175" t="s">
        <v>105</v>
      </c>
      <c r="X66" s="175" t="s">
        <v>105</v>
      </c>
      <c r="Y66" s="175" t="s">
        <v>105</v>
      </c>
      <c r="Z66" s="175" t="s">
        <v>105</v>
      </c>
      <c r="AA66" s="175" t="s">
        <v>105</v>
      </c>
      <c r="AB66" s="175" t="s">
        <v>105</v>
      </c>
      <c r="AC66" s="175" t="s">
        <v>105</v>
      </c>
      <c r="AD66" s="175" t="s">
        <v>105</v>
      </c>
      <c r="AE66" s="109"/>
      <c r="AF66" s="109"/>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row>
    <row r="67" spans="1:61" ht="11.4" customHeight="1" x14ac:dyDescent="0.25">
      <c r="A67" s="152"/>
      <c r="B67" s="22"/>
      <c r="E67" s="14"/>
      <c r="F67" s="31"/>
      <c r="G67" s="199"/>
      <c r="H67" s="199"/>
      <c r="I67" s="149"/>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row>
    <row r="68" spans="1:61" ht="11.4" customHeight="1" x14ac:dyDescent="0.25">
      <c r="A68" s="152"/>
      <c r="B68" s="22"/>
      <c r="E68" s="14"/>
      <c r="F68" s="31"/>
      <c r="G68" s="199"/>
      <c r="H68" s="199"/>
      <c r="I68" s="149"/>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B68" s="110"/>
      <c r="BC68" s="110"/>
      <c r="BD68" s="110"/>
      <c r="BE68" s="110"/>
      <c r="BF68" s="110"/>
      <c r="BG68" s="110"/>
    </row>
    <row r="69" spans="1:61" ht="11.4" customHeight="1" x14ac:dyDescent="0.25">
      <c r="A69" s="152"/>
      <c r="B69" s="22"/>
      <c r="E69" s="14"/>
      <c r="F69" s="31"/>
      <c r="G69" s="199"/>
      <c r="H69" s="199"/>
      <c r="I69" s="149"/>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row>
    <row r="70" spans="1:61" ht="11.4" customHeight="1" x14ac:dyDescent="0.25">
      <c r="B70" s="22"/>
      <c r="E70" s="14"/>
      <c r="F70" s="31"/>
      <c r="G70" s="199"/>
      <c r="H70" s="199"/>
      <c r="I70" s="149"/>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row>
    <row r="71" spans="1:61" ht="11.4" customHeight="1" x14ac:dyDescent="0.25">
      <c r="B71" s="22"/>
      <c r="E71" s="14"/>
      <c r="F71" s="31"/>
      <c r="G71" s="199"/>
      <c r="H71" s="199"/>
      <c r="I71" s="149"/>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c r="AV71" s="110"/>
      <c r="AW71" s="110"/>
      <c r="AX71" s="110"/>
      <c r="AY71" s="110"/>
      <c r="AZ71" s="110"/>
      <c r="BA71" s="110"/>
      <c r="BB71" s="110"/>
      <c r="BC71" s="110"/>
      <c r="BD71" s="110"/>
      <c r="BE71" s="110"/>
      <c r="BF71" s="110"/>
      <c r="BG71" s="110"/>
    </row>
    <row r="72" spans="1:61" ht="11.4" customHeight="1" x14ac:dyDescent="0.25">
      <c r="B72" s="22"/>
      <c r="E72" s="14"/>
      <c r="F72" s="31"/>
      <c r="G72" s="199"/>
      <c r="H72" s="199"/>
      <c r="I72" s="149"/>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c r="AV72" s="110"/>
      <c r="AW72" s="110"/>
      <c r="AX72" s="110"/>
      <c r="AY72" s="110"/>
      <c r="AZ72" s="110"/>
      <c r="BA72" s="110"/>
      <c r="BB72" s="110"/>
      <c r="BC72" s="110"/>
      <c r="BD72" s="110"/>
      <c r="BE72" s="110"/>
      <c r="BF72" s="110"/>
      <c r="BG72" s="110"/>
    </row>
    <row r="73" spans="1:61" ht="11.4" customHeight="1" x14ac:dyDescent="0.25">
      <c r="B73" s="22"/>
      <c r="E73" s="14"/>
      <c r="F73" s="31"/>
      <c r="G73" s="199"/>
      <c r="H73" s="199"/>
      <c r="I73" s="149"/>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row>
    <row r="74" spans="1:61" ht="11.4" customHeight="1" x14ac:dyDescent="0.25">
      <c r="B74" s="22"/>
      <c r="E74" s="14"/>
      <c r="F74" s="31"/>
      <c r="G74" s="199"/>
      <c r="H74" s="199"/>
      <c r="I74" s="149"/>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row>
    <row r="75" spans="1:61" s="22" customFormat="1" ht="11.4" customHeight="1" x14ac:dyDescent="0.25">
      <c r="F75" s="148" t="s">
        <v>97</v>
      </c>
      <c r="G75" s="25"/>
      <c r="H75" s="25"/>
      <c r="I75" s="25"/>
      <c r="J75" s="50">
        <v>0</v>
      </c>
      <c r="K75" s="50">
        <v>0</v>
      </c>
      <c r="L75" s="50">
        <v>0.27311000000000069</v>
      </c>
      <c r="M75" s="50">
        <v>0.54941000000000206</v>
      </c>
      <c r="N75" s="50">
        <v>0.75399000000000072</v>
      </c>
      <c r="O75" s="50">
        <v>1.0564199999999959</v>
      </c>
      <c r="P75" s="50">
        <v>1.2124699999999913</v>
      </c>
      <c r="Q75" s="50">
        <v>1.2124699999999913</v>
      </c>
      <c r="R75" s="50">
        <v>1.2124699999999913</v>
      </c>
      <c r="S75" s="50">
        <v>1.2124699999999913</v>
      </c>
      <c r="T75" s="50">
        <v>1.2124699999999913</v>
      </c>
      <c r="U75" s="50">
        <v>1.2124699999999913</v>
      </c>
      <c r="V75" s="50">
        <v>1.2124699999999913</v>
      </c>
      <c r="W75" s="50">
        <v>1.2124699999999913</v>
      </c>
      <c r="X75" s="50">
        <v>1.2124699999999913</v>
      </c>
      <c r="Y75" s="50">
        <v>1.2124699999999913</v>
      </c>
      <c r="Z75" s="50">
        <v>1.2124699999999913</v>
      </c>
      <c r="AA75" s="50">
        <v>1.2124699999999913</v>
      </c>
      <c r="AB75" s="50">
        <v>1.2124699999999913</v>
      </c>
      <c r="AC75" s="50">
        <v>1.2124699999999913</v>
      </c>
      <c r="AD75" s="50">
        <v>1.2124699999999913</v>
      </c>
      <c r="AE75" s="50">
        <f t="shared" ref="AE75:BG75" si="18">SUM(AE65:AE74)</f>
        <v>0</v>
      </c>
      <c r="AF75" s="50">
        <f t="shared" si="18"/>
        <v>0</v>
      </c>
      <c r="AG75" s="50">
        <f t="shared" si="18"/>
        <v>0</v>
      </c>
      <c r="AH75" s="50">
        <f t="shared" si="18"/>
        <v>0</v>
      </c>
      <c r="AI75" s="50">
        <f t="shared" si="18"/>
        <v>0</v>
      </c>
      <c r="AJ75" s="50">
        <f t="shared" si="18"/>
        <v>0</v>
      </c>
      <c r="AK75" s="50">
        <f t="shared" si="18"/>
        <v>0</v>
      </c>
      <c r="AL75" s="50">
        <f t="shared" si="18"/>
        <v>0</v>
      </c>
      <c r="AM75" s="50">
        <f t="shared" si="18"/>
        <v>0</v>
      </c>
      <c r="AN75" s="50">
        <f t="shared" si="18"/>
        <v>0</v>
      </c>
      <c r="AO75" s="50">
        <f t="shared" si="18"/>
        <v>0</v>
      </c>
      <c r="AP75" s="50">
        <f t="shared" si="18"/>
        <v>0</v>
      </c>
      <c r="AQ75" s="50">
        <f t="shared" si="18"/>
        <v>0</v>
      </c>
      <c r="AR75" s="50">
        <f t="shared" si="18"/>
        <v>0</v>
      </c>
      <c r="AS75" s="50">
        <f t="shared" si="18"/>
        <v>0</v>
      </c>
      <c r="AT75" s="50">
        <f t="shared" si="18"/>
        <v>0</v>
      </c>
      <c r="AU75" s="50">
        <f t="shared" si="18"/>
        <v>0</v>
      </c>
      <c r="AV75" s="50">
        <f t="shared" si="18"/>
        <v>0</v>
      </c>
      <c r="AW75" s="50">
        <f t="shared" si="18"/>
        <v>0</v>
      </c>
      <c r="AX75" s="50">
        <f t="shared" si="18"/>
        <v>0</v>
      </c>
      <c r="AY75" s="50">
        <f t="shared" si="18"/>
        <v>0</v>
      </c>
      <c r="AZ75" s="50">
        <f t="shared" si="18"/>
        <v>0</v>
      </c>
      <c r="BA75" s="50">
        <f t="shared" si="18"/>
        <v>0</v>
      </c>
      <c r="BB75" s="50">
        <f t="shared" si="18"/>
        <v>0</v>
      </c>
      <c r="BC75" s="50">
        <f t="shared" si="18"/>
        <v>0</v>
      </c>
      <c r="BD75" s="50">
        <f t="shared" si="18"/>
        <v>0</v>
      </c>
      <c r="BE75" s="50">
        <f t="shared" si="18"/>
        <v>0</v>
      </c>
      <c r="BF75" s="50">
        <f t="shared" si="18"/>
        <v>0</v>
      </c>
      <c r="BG75" s="50">
        <f t="shared" si="18"/>
        <v>0</v>
      </c>
      <c r="BI75" s="128"/>
    </row>
    <row r="76" spans="1:61" s="22" customFormat="1" ht="11.4" customHeight="1" x14ac:dyDescent="0.25">
      <c r="F76" s="148"/>
      <c r="G76" s="25"/>
      <c r="H76" s="25"/>
      <c r="I76" s="25"/>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I76" s="128"/>
    </row>
    <row r="77" spans="1:61" s="130" customFormat="1" ht="11.4" customHeight="1" x14ac:dyDescent="0.25">
      <c r="A77" s="139"/>
      <c r="B77" s="25" t="s">
        <v>93</v>
      </c>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row>
    <row r="78" spans="1:61" s="161" customFormat="1" ht="34.5" customHeight="1" x14ac:dyDescent="0.25">
      <c r="A78" s="159"/>
      <c r="B78" s="130"/>
      <c r="C78" s="159"/>
      <c r="D78" s="159"/>
      <c r="E78" s="159"/>
      <c r="F78" s="162" t="s">
        <v>89</v>
      </c>
      <c r="G78" s="156" t="s">
        <v>94</v>
      </c>
      <c r="H78" s="156" t="s">
        <v>95</v>
      </c>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row>
    <row r="79" spans="1:61" s="22" customFormat="1" ht="11.4" customHeight="1" x14ac:dyDescent="0.25">
      <c r="A79" s="139"/>
      <c r="C79" s="139"/>
      <c r="D79" s="139"/>
      <c r="E79" s="139"/>
      <c r="F79" s="32" t="str">
        <f>F65</f>
        <v>SWER</v>
      </c>
      <c r="G79" s="73">
        <v>45473</v>
      </c>
      <c r="H79" s="158">
        <v>1</v>
      </c>
      <c r="J79" s="135">
        <f t="shared" ref="J79:J80" si="19">J65*$H79</f>
        <v>0</v>
      </c>
      <c r="K79" s="175" t="s">
        <v>105</v>
      </c>
      <c r="L79" s="175" t="s">
        <v>105</v>
      </c>
      <c r="M79" s="175" t="s">
        <v>105</v>
      </c>
      <c r="N79" s="175" t="s">
        <v>105</v>
      </c>
      <c r="O79" s="175" t="s">
        <v>105</v>
      </c>
      <c r="P79" s="175" t="s">
        <v>105</v>
      </c>
      <c r="Q79" s="175" t="s">
        <v>105</v>
      </c>
      <c r="R79" s="175" t="s">
        <v>105</v>
      </c>
      <c r="S79" s="175" t="s">
        <v>105</v>
      </c>
      <c r="T79" s="175" t="s">
        <v>105</v>
      </c>
      <c r="U79" s="175" t="s">
        <v>105</v>
      </c>
      <c r="V79" s="175" t="s">
        <v>105</v>
      </c>
      <c r="W79" s="175" t="s">
        <v>105</v>
      </c>
      <c r="X79" s="175" t="s">
        <v>105</v>
      </c>
      <c r="Y79" s="175" t="s">
        <v>105</v>
      </c>
      <c r="Z79" s="175" t="s">
        <v>105</v>
      </c>
      <c r="AA79" s="175" t="s">
        <v>105</v>
      </c>
      <c r="AB79" s="175" t="s">
        <v>105</v>
      </c>
      <c r="AC79" s="175" t="s">
        <v>105</v>
      </c>
      <c r="AD79" s="175" t="s">
        <v>105</v>
      </c>
      <c r="AE79" s="135">
        <f t="shared" ref="J79:BG84" si="20">AE65*$H79</f>
        <v>0</v>
      </c>
      <c r="AF79" s="135">
        <f t="shared" si="20"/>
        <v>0</v>
      </c>
      <c r="AG79" s="135">
        <f t="shared" si="20"/>
        <v>0</v>
      </c>
      <c r="AH79" s="135">
        <f t="shared" si="20"/>
        <v>0</v>
      </c>
      <c r="AI79" s="135">
        <f t="shared" si="20"/>
        <v>0</v>
      </c>
      <c r="AJ79" s="135">
        <f t="shared" si="20"/>
        <v>0</v>
      </c>
      <c r="AK79" s="135">
        <f t="shared" si="20"/>
        <v>0</v>
      </c>
      <c r="AL79" s="135">
        <f t="shared" si="20"/>
        <v>0</v>
      </c>
      <c r="AM79" s="135">
        <f t="shared" si="20"/>
        <v>0</v>
      </c>
      <c r="AN79" s="135">
        <f t="shared" si="20"/>
        <v>0</v>
      </c>
      <c r="AO79" s="135">
        <f t="shared" si="20"/>
        <v>0</v>
      </c>
      <c r="AP79" s="135">
        <f t="shared" si="20"/>
        <v>0</v>
      </c>
      <c r="AQ79" s="135">
        <f t="shared" si="20"/>
        <v>0</v>
      </c>
      <c r="AR79" s="135">
        <f t="shared" si="20"/>
        <v>0</v>
      </c>
      <c r="AS79" s="135">
        <f t="shared" si="20"/>
        <v>0</v>
      </c>
      <c r="AT79" s="135">
        <f t="shared" si="20"/>
        <v>0</v>
      </c>
      <c r="AU79" s="135">
        <f t="shared" si="20"/>
        <v>0</v>
      </c>
      <c r="AV79" s="135">
        <f t="shared" si="20"/>
        <v>0</v>
      </c>
      <c r="AW79" s="135">
        <f t="shared" si="20"/>
        <v>0</v>
      </c>
      <c r="AX79" s="135">
        <f t="shared" si="20"/>
        <v>0</v>
      </c>
      <c r="AY79" s="135">
        <f t="shared" si="20"/>
        <v>0</v>
      </c>
      <c r="AZ79" s="135">
        <f t="shared" si="20"/>
        <v>0</v>
      </c>
      <c r="BA79" s="135">
        <f t="shared" si="20"/>
        <v>0</v>
      </c>
      <c r="BB79" s="135">
        <f t="shared" si="20"/>
        <v>0</v>
      </c>
      <c r="BC79" s="135">
        <f t="shared" si="20"/>
        <v>0</v>
      </c>
      <c r="BD79" s="135">
        <f t="shared" si="20"/>
        <v>0</v>
      </c>
      <c r="BE79" s="135">
        <f t="shared" si="20"/>
        <v>0</v>
      </c>
      <c r="BF79" s="135">
        <f t="shared" si="20"/>
        <v>0</v>
      </c>
      <c r="BG79" s="135">
        <f t="shared" si="20"/>
        <v>0</v>
      </c>
    </row>
    <row r="80" spans="1:61" s="22" customFormat="1" ht="11.4" customHeight="1" x14ac:dyDescent="0.25">
      <c r="A80" s="139"/>
      <c r="B80" s="139"/>
      <c r="C80" s="139"/>
      <c r="D80" s="139"/>
      <c r="E80" s="139"/>
      <c r="F80" s="32" t="str">
        <f>F66</f>
        <v>DSS</v>
      </c>
      <c r="G80" s="73">
        <v>45473</v>
      </c>
      <c r="H80" s="158">
        <v>1</v>
      </c>
      <c r="J80" s="135">
        <f t="shared" si="19"/>
        <v>0</v>
      </c>
      <c r="K80" s="175" t="s">
        <v>105</v>
      </c>
      <c r="L80" s="175" t="s">
        <v>105</v>
      </c>
      <c r="M80" s="175" t="s">
        <v>105</v>
      </c>
      <c r="N80" s="175" t="s">
        <v>105</v>
      </c>
      <c r="O80" s="175" t="s">
        <v>105</v>
      </c>
      <c r="P80" s="175" t="s">
        <v>105</v>
      </c>
      <c r="Q80" s="175" t="s">
        <v>105</v>
      </c>
      <c r="R80" s="175" t="s">
        <v>105</v>
      </c>
      <c r="S80" s="175" t="s">
        <v>105</v>
      </c>
      <c r="T80" s="175" t="s">
        <v>105</v>
      </c>
      <c r="U80" s="175" t="s">
        <v>105</v>
      </c>
      <c r="V80" s="175" t="s">
        <v>105</v>
      </c>
      <c r="W80" s="175" t="s">
        <v>105</v>
      </c>
      <c r="X80" s="175" t="s">
        <v>105</v>
      </c>
      <c r="Y80" s="175" t="s">
        <v>105</v>
      </c>
      <c r="Z80" s="175" t="s">
        <v>105</v>
      </c>
      <c r="AA80" s="175" t="s">
        <v>105</v>
      </c>
      <c r="AB80" s="175" t="s">
        <v>105</v>
      </c>
      <c r="AC80" s="175" t="s">
        <v>105</v>
      </c>
      <c r="AD80" s="175" t="s">
        <v>105</v>
      </c>
      <c r="AE80" s="135">
        <f t="shared" si="20"/>
        <v>0</v>
      </c>
      <c r="AF80" s="135">
        <f t="shared" si="20"/>
        <v>0</v>
      </c>
      <c r="AG80" s="135">
        <f t="shared" si="20"/>
        <v>0</v>
      </c>
      <c r="AH80" s="135">
        <f t="shared" si="20"/>
        <v>0</v>
      </c>
      <c r="AI80" s="135">
        <f t="shared" si="20"/>
        <v>0</v>
      </c>
      <c r="AJ80" s="135">
        <f t="shared" si="20"/>
        <v>0</v>
      </c>
      <c r="AK80" s="135">
        <f t="shared" si="20"/>
        <v>0</v>
      </c>
      <c r="AL80" s="135">
        <f t="shared" si="20"/>
        <v>0</v>
      </c>
      <c r="AM80" s="135">
        <f t="shared" si="20"/>
        <v>0</v>
      </c>
      <c r="AN80" s="135">
        <f t="shared" si="20"/>
        <v>0</v>
      </c>
      <c r="AO80" s="135">
        <f t="shared" si="20"/>
        <v>0</v>
      </c>
      <c r="AP80" s="135">
        <f t="shared" si="20"/>
        <v>0</v>
      </c>
      <c r="AQ80" s="135">
        <f t="shared" si="20"/>
        <v>0</v>
      </c>
      <c r="AR80" s="135">
        <f t="shared" si="20"/>
        <v>0</v>
      </c>
      <c r="AS80" s="135">
        <f t="shared" si="20"/>
        <v>0</v>
      </c>
      <c r="AT80" s="135">
        <f t="shared" si="20"/>
        <v>0</v>
      </c>
      <c r="AU80" s="135">
        <f t="shared" si="20"/>
        <v>0</v>
      </c>
      <c r="AV80" s="135">
        <f t="shared" si="20"/>
        <v>0</v>
      </c>
      <c r="AW80" s="135">
        <f t="shared" si="20"/>
        <v>0</v>
      </c>
      <c r="AX80" s="135">
        <f t="shared" si="20"/>
        <v>0</v>
      </c>
      <c r="AY80" s="135">
        <f t="shared" si="20"/>
        <v>0</v>
      </c>
      <c r="AZ80" s="135">
        <f t="shared" si="20"/>
        <v>0</v>
      </c>
      <c r="BA80" s="135">
        <f t="shared" si="20"/>
        <v>0</v>
      </c>
      <c r="BB80" s="135">
        <f t="shared" si="20"/>
        <v>0</v>
      </c>
      <c r="BC80" s="135">
        <f t="shared" si="20"/>
        <v>0</v>
      </c>
      <c r="BD80" s="135">
        <f t="shared" si="20"/>
        <v>0</v>
      </c>
      <c r="BE80" s="135">
        <f t="shared" si="20"/>
        <v>0</v>
      </c>
      <c r="BF80" s="135">
        <f t="shared" si="20"/>
        <v>0</v>
      </c>
      <c r="BG80" s="135">
        <f t="shared" si="20"/>
        <v>0</v>
      </c>
    </row>
    <row r="81" spans="1:61" ht="11.4" customHeight="1" x14ac:dyDescent="0.25">
      <c r="A81" s="139"/>
      <c r="B81" s="139"/>
      <c r="C81" s="139"/>
      <c r="D81" s="139"/>
      <c r="E81" s="139"/>
      <c r="F81" s="32"/>
      <c r="G81" s="73"/>
      <c r="H81" s="158">
        <f>IF(ISERROR(VLOOKUP(I67&amp;G81,#REF!,6,FALSE)),0,VLOOKUP(I67&amp;G81,#REF!,6,FALSE))</f>
        <v>0</v>
      </c>
      <c r="J81" s="135">
        <f t="shared" si="20"/>
        <v>0</v>
      </c>
      <c r="K81" s="135">
        <f t="shared" si="20"/>
        <v>0</v>
      </c>
      <c r="L81" s="135">
        <f t="shared" si="20"/>
        <v>0</v>
      </c>
      <c r="M81" s="135">
        <f t="shared" si="20"/>
        <v>0</v>
      </c>
      <c r="N81" s="135">
        <f t="shared" si="20"/>
        <v>0</v>
      </c>
      <c r="O81" s="135">
        <f t="shared" si="20"/>
        <v>0</v>
      </c>
      <c r="P81" s="135">
        <f t="shared" si="20"/>
        <v>0</v>
      </c>
      <c r="Q81" s="135">
        <f t="shared" si="20"/>
        <v>0</v>
      </c>
      <c r="R81" s="135">
        <f t="shared" si="20"/>
        <v>0</v>
      </c>
      <c r="S81" s="135">
        <f t="shared" si="20"/>
        <v>0</v>
      </c>
      <c r="T81" s="135">
        <f t="shared" si="20"/>
        <v>0</v>
      </c>
      <c r="U81" s="135">
        <f t="shared" si="20"/>
        <v>0</v>
      </c>
      <c r="V81" s="135">
        <f t="shared" si="20"/>
        <v>0</v>
      </c>
      <c r="W81" s="135">
        <f t="shared" si="20"/>
        <v>0</v>
      </c>
      <c r="X81" s="135">
        <f t="shared" si="20"/>
        <v>0</v>
      </c>
      <c r="Y81" s="135">
        <f t="shared" si="20"/>
        <v>0</v>
      </c>
      <c r="Z81" s="135">
        <f t="shared" si="20"/>
        <v>0</v>
      </c>
      <c r="AA81" s="135">
        <f t="shared" si="20"/>
        <v>0</v>
      </c>
      <c r="AB81" s="135">
        <f t="shared" si="20"/>
        <v>0</v>
      </c>
      <c r="AC81" s="135">
        <f t="shared" si="20"/>
        <v>0</v>
      </c>
      <c r="AD81" s="135">
        <f t="shared" si="20"/>
        <v>0</v>
      </c>
      <c r="AE81" s="135">
        <f t="shared" si="20"/>
        <v>0</v>
      </c>
      <c r="AF81" s="135">
        <f t="shared" si="20"/>
        <v>0</v>
      </c>
      <c r="AG81" s="135">
        <f t="shared" si="20"/>
        <v>0</v>
      </c>
      <c r="AH81" s="135">
        <f t="shared" si="20"/>
        <v>0</v>
      </c>
      <c r="AI81" s="135">
        <f t="shared" si="20"/>
        <v>0</v>
      </c>
      <c r="AJ81" s="135">
        <f t="shared" si="20"/>
        <v>0</v>
      </c>
      <c r="AK81" s="135">
        <f t="shared" si="20"/>
        <v>0</v>
      </c>
      <c r="AL81" s="135">
        <f t="shared" si="20"/>
        <v>0</v>
      </c>
      <c r="AM81" s="135">
        <f t="shared" si="20"/>
        <v>0</v>
      </c>
      <c r="AN81" s="135">
        <f t="shared" si="20"/>
        <v>0</v>
      </c>
      <c r="AO81" s="135">
        <f t="shared" si="20"/>
        <v>0</v>
      </c>
      <c r="AP81" s="135">
        <f t="shared" si="20"/>
        <v>0</v>
      </c>
      <c r="AQ81" s="135">
        <f t="shared" si="20"/>
        <v>0</v>
      </c>
      <c r="AR81" s="135">
        <f t="shared" si="20"/>
        <v>0</v>
      </c>
      <c r="AS81" s="135">
        <f t="shared" si="20"/>
        <v>0</v>
      </c>
      <c r="AT81" s="135">
        <f t="shared" si="20"/>
        <v>0</v>
      </c>
      <c r="AU81" s="135">
        <f t="shared" si="20"/>
        <v>0</v>
      </c>
      <c r="AV81" s="135">
        <f t="shared" si="20"/>
        <v>0</v>
      </c>
      <c r="AW81" s="135">
        <f t="shared" si="20"/>
        <v>0</v>
      </c>
      <c r="AX81" s="135">
        <f t="shared" si="20"/>
        <v>0</v>
      </c>
      <c r="AY81" s="135">
        <f t="shared" si="20"/>
        <v>0</v>
      </c>
      <c r="AZ81" s="135">
        <f t="shared" si="20"/>
        <v>0</v>
      </c>
      <c r="BA81" s="135">
        <f t="shared" si="20"/>
        <v>0</v>
      </c>
      <c r="BB81" s="135">
        <f t="shared" si="20"/>
        <v>0</v>
      </c>
      <c r="BC81" s="135">
        <f t="shared" si="20"/>
        <v>0</v>
      </c>
      <c r="BD81" s="135">
        <f t="shared" si="20"/>
        <v>0</v>
      </c>
      <c r="BE81" s="135">
        <f t="shared" si="20"/>
        <v>0</v>
      </c>
      <c r="BF81" s="135">
        <f t="shared" si="20"/>
        <v>0</v>
      </c>
      <c r="BG81" s="135">
        <f t="shared" si="20"/>
        <v>0</v>
      </c>
    </row>
    <row r="82" spans="1:61" ht="11.4" customHeight="1" x14ac:dyDescent="0.25">
      <c r="A82" s="139"/>
      <c r="B82" s="139"/>
      <c r="C82" s="139"/>
      <c r="D82" s="139"/>
      <c r="E82" s="139"/>
      <c r="F82" s="32"/>
      <c r="G82" s="73"/>
      <c r="H82" s="158">
        <f>IF(ISERROR(VLOOKUP(I68&amp;G82,#REF!,6,FALSE)),0,VLOOKUP(I68&amp;G82,#REF!,6,FALSE))</f>
        <v>0</v>
      </c>
      <c r="J82" s="135">
        <f t="shared" si="20"/>
        <v>0</v>
      </c>
      <c r="K82" s="135">
        <f t="shared" si="20"/>
        <v>0</v>
      </c>
      <c r="L82" s="135">
        <f t="shared" si="20"/>
        <v>0</v>
      </c>
      <c r="M82" s="135">
        <f t="shared" si="20"/>
        <v>0</v>
      </c>
      <c r="N82" s="135">
        <f t="shared" si="20"/>
        <v>0</v>
      </c>
      <c r="O82" s="135">
        <f t="shared" si="20"/>
        <v>0</v>
      </c>
      <c r="P82" s="135">
        <f t="shared" si="20"/>
        <v>0</v>
      </c>
      <c r="Q82" s="135">
        <f t="shared" si="20"/>
        <v>0</v>
      </c>
      <c r="R82" s="135">
        <f t="shared" si="20"/>
        <v>0</v>
      </c>
      <c r="S82" s="135">
        <f t="shared" si="20"/>
        <v>0</v>
      </c>
      <c r="T82" s="135">
        <f t="shared" si="20"/>
        <v>0</v>
      </c>
      <c r="U82" s="135">
        <f t="shared" si="20"/>
        <v>0</v>
      </c>
      <c r="V82" s="135">
        <f t="shared" si="20"/>
        <v>0</v>
      </c>
      <c r="W82" s="135">
        <f t="shared" si="20"/>
        <v>0</v>
      </c>
      <c r="X82" s="135">
        <f t="shared" si="20"/>
        <v>0</v>
      </c>
      <c r="Y82" s="135">
        <f t="shared" si="20"/>
        <v>0</v>
      </c>
      <c r="Z82" s="135">
        <f t="shared" si="20"/>
        <v>0</v>
      </c>
      <c r="AA82" s="135">
        <f t="shared" si="20"/>
        <v>0</v>
      </c>
      <c r="AB82" s="135">
        <f t="shared" si="20"/>
        <v>0</v>
      </c>
      <c r="AC82" s="135">
        <f t="shared" si="20"/>
        <v>0</v>
      </c>
      <c r="AD82" s="135">
        <f t="shared" si="20"/>
        <v>0</v>
      </c>
      <c r="AE82" s="135">
        <f t="shared" si="20"/>
        <v>0</v>
      </c>
      <c r="AF82" s="135">
        <f t="shared" si="20"/>
        <v>0</v>
      </c>
      <c r="AG82" s="135">
        <f t="shared" si="20"/>
        <v>0</v>
      </c>
      <c r="AH82" s="135">
        <f t="shared" si="20"/>
        <v>0</v>
      </c>
      <c r="AI82" s="135">
        <f t="shared" si="20"/>
        <v>0</v>
      </c>
      <c r="AJ82" s="135">
        <f t="shared" si="20"/>
        <v>0</v>
      </c>
      <c r="AK82" s="135">
        <f t="shared" si="20"/>
        <v>0</v>
      </c>
      <c r="AL82" s="135">
        <f t="shared" si="20"/>
        <v>0</v>
      </c>
      <c r="AM82" s="135">
        <f t="shared" si="20"/>
        <v>0</v>
      </c>
      <c r="AN82" s="135">
        <f t="shared" si="20"/>
        <v>0</v>
      </c>
      <c r="AO82" s="135">
        <f t="shared" si="20"/>
        <v>0</v>
      </c>
      <c r="AP82" s="135">
        <f t="shared" si="20"/>
        <v>0</v>
      </c>
      <c r="AQ82" s="135">
        <f t="shared" si="20"/>
        <v>0</v>
      </c>
      <c r="AR82" s="135">
        <f t="shared" si="20"/>
        <v>0</v>
      </c>
      <c r="AS82" s="135">
        <f t="shared" si="20"/>
        <v>0</v>
      </c>
      <c r="AT82" s="135">
        <f t="shared" si="20"/>
        <v>0</v>
      </c>
      <c r="AU82" s="135">
        <f t="shared" si="20"/>
        <v>0</v>
      </c>
      <c r="AV82" s="135">
        <f t="shared" si="20"/>
        <v>0</v>
      </c>
      <c r="AW82" s="135">
        <f t="shared" si="20"/>
        <v>0</v>
      </c>
      <c r="AX82" s="135">
        <f t="shared" si="20"/>
        <v>0</v>
      </c>
      <c r="AY82" s="135">
        <f t="shared" si="20"/>
        <v>0</v>
      </c>
      <c r="AZ82" s="135">
        <f t="shared" si="20"/>
        <v>0</v>
      </c>
      <c r="BA82" s="135">
        <f t="shared" si="20"/>
        <v>0</v>
      </c>
      <c r="BB82" s="135">
        <f t="shared" si="20"/>
        <v>0</v>
      </c>
      <c r="BC82" s="135">
        <f t="shared" si="20"/>
        <v>0</v>
      </c>
      <c r="BD82" s="135">
        <f t="shared" si="20"/>
        <v>0</v>
      </c>
      <c r="BE82" s="135">
        <f t="shared" si="20"/>
        <v>0</v>
      </c>
      <c r="BF82" s="135">
        <f t="shared" si="20"/>
        <v>0</v>
      </c>
      <c r="BG82" s="135">
        <f t="shared" si="20"/>
        <v>0</v>
      </c>
    </row>
    <row r="83" spans="1:61" ht="11.4" customHeight="1" x14ac:dyDescent="0.25">
      <c r="A83" s="139"/>
      <c r="B83" s="139"/>
      <c r="C83" s="139"/>
      <c r="D83" s="139"/>
      <c r="E83" s="139"/>
      <c r="F83" s="32"/>
      <c r="G83" s="73"/>
      <c r="H83" s="158">
        <f>IF(ISERROR(VLOOKUP(I69&amp;G83,#REF!,6,FALSE)),0,VLOOKUP(I69&amp;G83,#REF!,6,FALSE))</f>
        <v>0</v>
      </c>
      <c r="J83" s="135">
        <f t="shared" si="20"/>
        <v>0</v>
      </c>
      <c r="K83" s="135">
        <f t="shared" si="20"/>
        <v>0</v>
      </c>
      <c r="L83" s="135">
        <f t="shared" si="20"/>
        <v>0</v>
      </c>
      <c r="M83" s="135">
        <f t="shared" si="20"/>
        <v>0</v>
      </c>
      <c r="N83" s="135">
        <f t="shared" si="20"/>
        <v>0</v>
      </c>
      <c r="O83" s="135">
        <f t="shared" si="20"/>
        <v>0</v>
      </c>
      <c r="P83" s="135">
        <f t="shared" si="20"/>
        <v>0</v>
      </c>
      <c r="Q83" s="135">
        <f t="shared" si="20"/>
        <v>0</v>
      </c>
      <c r="R83" s="135">
        <f t="shared" si="20"/>
        <v>0</v>
      </c>
      <c r="S83" s="135">
        <f t="shared" si="20"/>
        <v>0</v>
      </c>
      <c r="T83" s="135">
        <f t="shared" si="20"/>
        <v>0</v>
      </c>
      <c r="U83" s="135">
        <f t="shared" si="20"/>
        <v>0</v>
      </c>
      <c r="V83" s="135">
        <f t="shared" si="20"/>
        <v>0</v>
      </c>
      <c r="W83" s="135">
        <f t="shared" si="20"/>
        <v>0</v>
      </c>
      <c r="X83" s="135">
        <f t="shared" si="20"/>
        <v>0</v>
      </c>
      <c r="Y83" s="135">
        <f t="shared" si="20"/>
        <v>0</v>
      </c>
      <c r="Z83" s="135">
        <f t="shared" si="20"/>
        <v>0</v>
      </c>
      <c r="AA83" s="135">
        <f t="shared" si="20"/>
        <v>0</v>
      </c>
      <c r="AB83" s="135">
        <f t="shared" si="20"/>
        <v>0</v>
      </c>
      <c r="AC83" s="135">
        <f t="shared" si="20"/>
        <v>0</v>
      </c>
      <c r="AD83" s="135">
        <f t="shared" si="20"/>
        <v>0</v>
      </c>
      <c r="AE83" s="135">
        <f t="shared" si="20"/>
        <v>0</v>
      </c>
      <c r="AF83" s="135">
        <f t="shared" si="20"/>
        <v>0</v>
      </c>
      <c r="AG83" s="135">
        <f t="shared" si="20"/>
        <v>0</v>
      </c>
      <c r="AH83" s="135">
        <f t="shared" si="20"/>
        <v>0</v>
      </c>
      <c r="AI83" s="135">
        <f t="shared" si="20"/>
        <v>0</v>
      </c>
      <c r="AJ83" s="135">
        <f t="shared" si="20"/>
        <v>0</v>
      </c>
      <c r="AK83" s="135">
        <f t="shared" si="20"/>
        <v>0</v>
      </c>
      <c r="AL83" s="135">
        <f t="shared" si="20"/>
        <v>0</v>
      </c>
      <c r="AM83" s="135">
        <f t="shared" si="20"/>
        <v>0</v>
      </c>
      <c r="AN83" s="135">
        <f t="shared" si="20"/>
        <v>0</v>
      </c>
      <c r="AO83" s="135">
        <f t="shared" si="20"/>
        <v>0</v>
      </c>
      <c r="AP83" s="135">
        <f t="shared" si="20"/>
        <v>0</v>
      </c>
      <c r="AQ83" s="135">
        <f t="shared" si="20"/>
        <v>0</v>
      </c>
      <c r="AR83" s="135">
        <f t="shared" si="20"/>
        <v>0</v>
      </c>
      <c r="AS83" s="135">
        <f t="shared" si="20"/>
        <v>0</v>
      </c>
      <c r="AT83" s="135">
        <f t="shared" si="20"/>
        <v>0</v>
      </c>
      <c r="AU83" s="135">
        <f t="shared" si="20"/>
        <v>0</v>
      </c>
      <c r="AV83" s="135">
        <f t="shared" si="20"/>
        <v>0</v>
      </c>
      <c r="AW83" s="135">
        <f t="shared" si="20"/>
        <v>0</v>
      </c>
      <c r="AX83" s="135">
        <f t="shared" si="20"/>
        <v>0</v>
      </c>
      <c r="AY83" s="135">
        <f t="shared" si="20"/>
        <v>0</v>
      </c>
      <c r="AZ83" s="135">
        <f t="shared" si="20"/>
        <v>0</v>
      </c>
      <c r="BA83" s="135">
        <f t="shared" si="20"/>
        <v>0</v>
      </c>
      <c r="BB83" s="135">
        <f t="shared" si="20"/>
        <v>0</v>
      </c>
      <c r="BC83" s="135">
        <f t="shared" si="20"/>
        <v>0</v>
      </c>
      <c r="BD83" s="135">
        <f t="shared" si="20"/>
        <v>0</v>
      </c>
      <c r="BE83" s="135">
        <f t="shared" si="20"/>
        <v>0</v>
      </c>
      <c r="BF83" s="135">
        <f t="shared" si="20"/>
        <v>0</v>
      </c>
      <c r="BG83" s="135">
        <f t="shared" si="20"/>
        <v>0</v>
      </c>
    </row>
    <row r="84" spans="1:61" ht="11.4" customHeight="1" x14ac:dyDescent="0.25">
      <c r="A84" s="139"/>
      <c r="B84" s="139"/>
      <c r="C84" s="139"/>
      <c r="D84" s="139"/>
      <c r="E84" s="139"/>
      <c r="F84" s="32"/>
      <c r="G84" s="73"/>
      <c r="H84" s="158">
        <f>IF(ISERROR(VLOOKUP(I70&amp;G84,#REF!,6,FALSE)),0,VLOOKUP(I70&amp;G84,#REF!,6,FALSE))</f>
        <v>0</v>
      </c>
      <c r="J84" s="135">
        <f t="shared" si="20"/>
        <v>0</v>
      </c>
      <c r="K84" s="135">
        <f t="shared" si="20"/>
        <v>0</v>
      </c>
      <c r="L84" s="135">
        <f t="shared" si="20"/>
        <v>0</v>
      </c>
      <c r="M84" s="135">
        <f t="shared" si="20"/>
        <v>0</v>
      </c>
      <c r="N84" s="135">
        <f t="shared" si="20"/>
        <v>0</v>
      </c>
      <c r="O84" s="135">
        <f t="shared" ref="O84:BG88" si="21">O70*$H84</f>
        <v>0</v>
      </c>
      <c r="P84" s="135">
        <f t="shared" si="21"/>
        <v>0</v>
      </c>
      <c r="Q84" s="135">
        <f t="shared" si="21"/>
        <v>0</v>
      </c>
      <c r="R84" s="135">
        <f t="shared" si="21"/>
        <v>0</v>
      </c>
      <c r="S84" s="135">
        <f t="shared" si="21"/>
        <v>0</v>
      </c>
      <c r="T84" s="135">
        <f t="shared" si="21"/>
        <v>0</v>
      </c>
      <c r="U84" s="135">
        <f t="shared" si="21"/>
        <v>0</v>
      </c>
      <c r="V84" s="135">
        <f t="shared" si="21"/>
        <v>0</v>
      </c>
      <c r="W84" s="135">
        <f t="shared" si="21"/>
        <v>0</v>
      </c>
      <c r="X84" s="135">
        <f t="shared" si="21"/>
        <v>0</v>
      </c>
      <c r="Y84" s="135">
        <f t="shared" si="21"/>
        <v>0</v>
      </c>
      <c r="Z84" s="135">
        <f t="shared" si="21"/>
        <v>0</v>
      </c>
      <c r="AA84" s="135">
        <f t="shared" si="21"/>
        <v>0</v>
      </c>
      <c r="AB84" s="135">
        <f t="shared" si="21"/>
        <v>0</v>
      </c>
      <c r="AC84" s="135">
        <f t="shared" si="21"/>
        <v>0</v>
      </c>
      <c r="AD84" s="135">
        <f t="shared" si="21"/>
        <v>0</v>
      </c>
      <c r="AE84" s="135">
        <f t="shared" si="21"/>
        <v>0</v>
      </c>
      <c r="AF84" s="135">
        <f t="shared" si="21"/>
        <v>0</v>
      </c>
      <c r="AG84" s="135">
        <f t="shared" si="21"/>
        <v>0</v>
      </c>
      <c r="AH84" s="135">
        <f t="shared" si="21"/>
        <v>0</v>
      </c>
      <c r="AI84" s="135">
        <f t="shared" si="21"/>
        <v>0</v>
      </c>
      <c r="AJ84" s="135">
        <f t="shared" si="21"/>
        <v>0</v>
      </c>
      <c r="AK84" s="135">
        <f t="shared" si="21"/>
        <v>0</v>
      </c>
      <c r="AL84" s="135">
        <f t="shared" si="21"/>
        <v>0</v>
      </c>
      <c r="AM84" s="135">
        <f t="shared" si="21"/>
        <v>0</v>
      </c>
      <c r="AN84" s="135">
        <f t="shared" si="21"/>
        <v>0</v>
      </c>
      <c r="AO84" s="135">
        <f t="shared" si="21"/>
        <v>0</v>
      </c>
      <c r="AP84" s="135">
        <f t="shared" si="21"/>
        <v>0</v>
      </c>
      <c r="AQ84" s="135">
        <f t="shared" si="21"/>
        <v>0</v>
      </c>
      <c r="AR84" s="135">
        <f t="shared" si="21"/>
        <v>0</v>
      </c>
      <c r="AS84" s="135">
        <f t="shared" si="21"/>
        <v>0</v>
      </c>
      <c r="AT84" s="135">
        <f t="shared" si="21"/>
        <v>0</v>
      </c>
      <c r="AU84" s="135">
        <f t="shared" si="21"/>
        <v>0</v>
      </c>
      <c r="AV84" s="135">
        <f t="shared" si="21"/>
        <v>0</v>
      </c>
      <c r="AW84" s="135">
        <f t="shared" si="21"/>
        <v>0</v>
      </c>
      <c r="AX84" s="135">
        <f t="shared" si="21"/>
        <v>0</v>
      </c>
      <c r="AY84" s="135">
        <f t="shared" si="21"/>
        <v>0</v>
      </c>
      <c r="AZ84" s="135">
        <f t="shared" si="21"/>
        <v>0</v>
      </c>
      <c r="BA84" s="135">
        <f t="shared" si="21"/>
        <v>0</v>
      </c>
      <c r="BB84" s="135">
        <f t="shared" si="21"/>
        <v>0</v>
      </c>
      <c r="BC84" s="135">
        <f t="shared" si="21"/>
        <v>0</v>
      </c>
      <c r="BD84" s="135">
        <f t="shared" si="21"/>
        <v>0</v>
      </c>
      <c r="BE84" s="135">
        <f t="shared" si="21"/>
        <v>0</v>
      </c>
      <c r="BF84" s="135">
        <f t="shared" si="21"/>
        <v>0</v>
      </c>
      <c r="BG84" s="135">
        <f t="shared" si="21"/>
        <v>0</v>
      </c>
    </row>
    <row r="85" spans="1:61" ht="11.4" customHeight="1" x14ac:dyDescent="0.25">
      <c r="A85" s="139"/>
      <c r="B85" s="139"/>
      <c r="C85" s="139"/>
      <c r="D85" s="139"/>
      <c r="E85" s="139"/>
      <c r="F85" s="32"/>
      <c r="G85" s="73"/>
      <c r="H85" s="158">
        <f>IF(ISERROR(VLOOKUP(I71&amp;G85,#REF!,6,FALSE)),0,VLOOKUP(I71&amp;G85,#REF!,6,FALSE))</f>
        <v>0</v>
      </c>
      <c r="J85" s="135">
        <f t="shared" ref="J85:AO88" si="22">J71*$H85</f>
        <v>0</v>
      </c>
      <c r="K85" s="135">
        <f t="shared" si="22"/>
        <v>0</v>
      </c>
      <c r="L85" s="135">
        <f t="shared" si="22"/>
        <v>0</v>
      </c>
      <c r="M85" s="135">
        <f t="shared" si="22"/>
        <v>0</v>
      </c>
      <c r="N85" s="135">
        <f t="shared" si="22"/>
        <v>0</v>
      </c>
      <c r="O85" s="135">
        <f t="shared" si="22"/>
        <v>0</v>
      </c>
      <c r="P85" s="135">
        <f t="shared" si="22"/>
        <v>0</v>
      </c>
      <c r="Q85" s="135">
        <f t="shared" si="22"/>
        <v>0</v>
      </c>
      <c r="R85" s="135">
        <f t="shared" si="22"/>
        <v>0</v>
      </c>
      <c r="S85" s="135">
        <f t="shared" si="22"/>
        <v>0</v>
      </c>
      <c r="T85" s="135">
        <f t="shared" si="22"/>
        <v>0</v>
      </c>
      <c r="U85" s="135">
        <f t="shared" si="22"/>
        <v>0</v>
      </c>
      <c r="V85" s="135">
        <f t="shared" si="22"/>
        <v>0</v>
      </c>
      <c r="W85" s="135">
        <f t="shared" si="22"/>
        <v>0</v>
      </c>
      <c r="X85" s="135">
        <f t="shared" si="22"/>
        <v>0</v>
      </c>
      <c r="Y85" s="135">
        <f t="shared" si="22"/>
        <v>0</v>
      </c>
      <c r="Z85" s="135">
        <f t="shared" si="22"/>
        <v>0</v>
      </c>
      <c r="AA85" s="135">
        <f t="shared" si="22"/>
        <v>0</v>
      </c>
      <c r="AB85" s="135">
        <f t="shared" si="22"/>
        <v>0</v>
      </c>
      <c r="AC85" s="135">
        <f t="shared" si="22"/>
        <v>0</v>
      </c>
      <c r="AD85" s="135">
        <f t="shared" si="22"/>
        <v>0</v>
      </c>
      <c r="AE85" s="135">
        <f t="shared" si="22"/>
        <v>0</v>
      </c>
      <c r="AF85" s="135">
        <f t="shared" si="22"/>
        <v>0</v>
      </c>
      <c r="AG85" s="135">
        <f t="shared" si="22"/>
        <v>0</v>
      </c>
      <c r="AH85" s="135">
        <f t="shared" si="22"/>
        <v>0</v>
      </c>
      <c r="AI85" s="135">
        <f t="shared" si="22"/>
        <v>0</v>
      </c>
      <c r="AJ85" s="135">
        <f t="shared" si="22"/>
        <v>0</v>
      </c>
      <c r="AK85" s="135">
        <f t="shared" si="22"/>
        <v>0</v>
      </c>
      <c r="AL85" s="135">
        <f t="shared" si="22"/>
        <v>0</v>
      </c>
      <c r="AM85" s="135">
        <f t="shared" si="22"/>
        <v>0</v>
      </c>
      <c r="AN85" s="135">
        <f t="shared" si="22"/>
        <v>0</v>
      </c>
      <c r="AO85" s="135">
        <f t="shared" si="22"/>
        <v>0</v>
      </c>
      <c r="AP85" s="135">
        <f t="shared" si="21"/>
        <v>0</v>
      </c>
      <c r="AQ85" s="135">
        <f t="shared" si="21"/>
        <v>0</v>
      </c>
      <c r="AR85" s="135">
        <f t="shared" si="21"/>
        <v>0</v>
      </c>
      <c r="AS85" s="135">
        <f t="shared" si="21"/>
        <v>0</v>
      </c>
      <c r="AT85" s="135">
        <f t="shared" si="21"/>
        <v>0</v>
      </c>
      <c r="AU85" s="135">
        <f t="shared" si="21"/>
        <v>0</v>
      </c>
      <c r="AV85" s="135">
        <f t="shared" si="21"/>
        <v>0</v>
      </c>
      <c r="AW85" s="135">
        <f t="shared" si="21"/>
        <v>0</v>
      </c>
      <c r="AX85" s="135">
        <f t="shared" si="21"/>
        <v>0</v>
      </c>
      <c r="AY85" s="135">
        <f t="shared" si="21"/>
        <v>0</v>
      </c>
      <c r="AZ85" s="135">
        <f t="shared" si="21"/>
        <v>0</v>
      </c>
      <c r="BA85" s="135">
        <f t="shared" si="21"/>
        <v>0</v>
      </c>
      <c r="BB85" s="135">
        <f t="shared" si="21"/>
        <v>0</v>
      </c>
      <c r="BC85" s="135">
        <f t="shared" si="21"/>
        <v>0</v>
      </c>
      <c r="BD85" s="135">
        <f t="shared" si="21"/>
        <v>0</v>
      </c>
      <c r="BE85" s="135">
        <f t="shared" si="21"/>
        <v>0</v>
      </c>
      <c r="BF85" s="135">
        <f t="shared" si="21"/>
        <v>0</v>
      </c>
      <c r="BG85" s="135">
        <f t="shared" si="21"/>
        <v>0</v>
      </c>
    </row>
    <row r="86" spans="1:61" ht="11.4" customHeight="1" x14ac:dyDescent="0.25">
      <c r="A86" s="139"/>
      <c r="B86" s="139"/>
      <c r="C86" s="139"/>
      <c r="D86" s="139"/>
      <c r="E86" s="139"/>
      <c r="F86" s="32"/>
      <c r="G86" s="73"/>
      <c r="H86" s="158">
        <f>IF(ISERROR(VLOOKUP(I72&amp;G86,#REF!,6,FALSE)),0,VLOOKUP(I72&amp;G86,#REF!,6,FALSE))</f>
        <v>0</v>
      </c>
      <c r="J86" s="135">
        <f t="shared" si="22"/>
        <v>0</v>
      </c>
      <c r="K86" s="135">
        <f t="shared" si="22"/>
        <v>0</v>
      </c>
      <c r="L86" s="135">
        <f t="shared" si="22"/>
        <v>0</v>
      </c>
      <c r="M86" s="135">
        <f t="shared" si="22"/>
        <v>0</v>
      </c>
      <c r="N86" s="135">
        <f t="shared" si="22"/>
        <v>0</v>
      </c>
      <c r="O86" s="135">
        <f t="shared" si="22"/>
        <v>0</v>
      </c>
      <c r="P86" s="135">
        <f t="shared" si="22"/>
        <v>0</v>
      </c>
      <c r="Q86" s="135">
        <f t="shared" si="22"/>
        <v>0</v>
      </c>
      <c r="R86" s="135">
        <f t="shared" si="22"/>
        <v>0</v>
      </c>
      <c r="S86" s="135">
        <f t="shared" si="22"/>
        <v>0</v>
      </c>
      <c r="T86" s="135">
        <f t="shared" si="22"/>
        <v>0</v>
      </c>
      <c r="U86" s="135">
        <f t="shared" si="22"/>
        <v>0</v>
      </c>
      <c r="V86" s="135">
        <f t="shared" si="22"/>
        <v>0</v>
      </c>
      <c r="W86" s="135">
        <f t="shared" si="22"/>
        <v>0</v>
      </c>
      <c r="X86" s="135">
        <f t="shared" si="22"/>
        <v>0</v>
      </c>
      <c r="Y86" s="135">
        <f t="shared" si="22"/>
        <v>0</v>
      </c>
      <c r="Z86" s="135">
        <f t="shared" si="22"/>
        <v>0</v>
      </c>
      <c r="AA86" s="135">
        <f t="shared" si="22"/>
        <v>0</v>
      </c>
      <c r="AB86" s="135">
        <f t="shared" si="22"/>
        <v>0</v>
      </c>
      <c r="AC86" s="135">
        <f t="shared" si="22"/>
        <v>0</v>
      </c>
      <c r="AD86" s="135">
        <f t="shared" si="22"/>
        <v>0</v>
      </c>
      <c r="AE86" s="135">
        <f t="shared" si="22"/>
        <v>0</v>
      </c>
      <c r="AF86" s="135">
        <f t="shared" si="22"/>
        <v>0</v>
      </c>
      <c r="AG86" s="135">
        <f t="shared" si="22"/>
        <v>0</v>
      </c>
      <c r="AH86" s="135">
        <f t="shared" si="22"/>
        <v>0</v>
      </c>
      <c r="AI86" s="135">
        <f t="shared" si="22"/>
        <v>0</v>
      </c>
      <c r="AJ86" s="135">
        <f t="shared" si="22"/>
        <v>0</v>
      </c>
      <c r="AK86" s="135">
        <f t="shared" si="22"/>
        <v>0</v>
      </c>
      <c r="AL86" s="135">
        <f t="shared" si="22"/>
        <v>0</v>
      </c>
      <c r="AM86" s="135">
        <f t="shared" si="22"/>
        <v>0</v>
      </c>
      <c r="AN86" s="135">
        <f t="shared" si="22"/>
        <v>0</v>
      </c>
      <c r="AO86" s="135">
        <f t="shared" si="22"/>
        <v>0</v>
      </c>
      <c r="AP86" s="135">
        <f t="shared" si="21"/>
        <v>0</v>
      </c>
      <c r="AQ86" s="135">
        <f t="shared" si="21"/>
        <v>0</v>
      </c>
      <c r="AR86" s="135">
        <f t="shared" si="21"/>
        <v>0</v>
      </c>
      <c r="AS86" s="135">
        <f t="shared" si="21"/>
        <v>0</v>
      </c>
      <c r="AT86" s="135">
        <f t="shared" si="21"/>
        <v>0</v>
      </c>
      <c r="AU86" s="135">
        <f t="shared" si="21"/>
        <v>0</v>
      </c>
      <c r="AV86" s="135">
        <f t="shared" si="21"/>
        <v>0</v>
      </c>
      <c r="AW86" s="135">
        <f t="shared" si="21"/>
        <v>0</v>
      </c>
      <c r="AX86" s="135">
        <f t="shared" si="21"/>
        <v>0</v>
      </c>
      <c r="AY86" s="135">
        <f t="shared" si="21"/>
        <v>0</v>
      </c>
      <c r="AZ86" s="135">
        <f t="shared" si="21"/>
        <v>0</v>
      </c>
      <c r="BA86" s="135">
        <f t="shared" si="21"/>
        <v>0</v>
      </c>
      <c r="BB86" s="135">
        <f t="shared" si="21"/>
        <v>0</v>
      </c>
      <c r="BC86" s="135">
        <f t="shared" si="21"/>
        <v>0</v>
      </c>
      <c r="BD86" s="135">
        <f t="shared" si="21"/>
        <v>0</v>
      </c>
      <c r="BE86" s="135">
        <f t="shared" si="21"/>
        <v>0</v>
      </c>
      <c r="BF86" s="135">
        <f t="shared" si="21"/>
        <v>0</v>
      </c>
      <c r="BG86" s="135">
        <f t="shared" si="21"/>
        <v>0</v>
      </c>
    </row>
    <row r="87" spans="1:61" ht="11.4" customHeight="1" x14ac:dyDescent="0.25">
      <c r="A87" s="139"/>
      <c r="B87" s="139"/>
      <c r="C87" s="139"/>
      <c r="D87" s="139"/>
      <c r="E87" s="139"/>
      <c r="F87" s="32"/>
      <c r="G87" s="73"/>
      <c r="H87" s="158">
        <f>IF(ISERROR(VLOOKUP(I73&amp;G87,#REF!,6,FALSE)),0,VLOOKUP(I73&amp;G87,#REF!,6,FALSE))</f>
        <v>0</v>
      </c>
      <c r="J87" s="135">
        <f t="shared" si="22"/>
        <v>0</v>
      </c>
      <c r="K87" s="135">
        <f t="shared" si="22"/>
        <v>0</v>
      </c>
      <c r="L87" s="135">
        <f t="shared" si="22"/>
        <v>0</v>
      </c>
      <c r="M87" s="135">
        <f t="shared" si="22"/>
        <v>0</v>
      </c>
      <c r="N87" s="135">
        <f t="shared" si="22"/>
        <v>0</v>
      </c>
      <c r="O87" s="135">
        <f t="shared" si="22"/>
        <v>0</v>
      </c>
      <c r="P87" s="135">
        <f t="shared" si="22"/>
        <v>0</v>
      </c>
      <c r="Q87" s="135">
        <f t="shared" si="22"/>
        <v>0</v>
      </c>
      <c r="R87" s="135">
        <f t="shared" si="22"/>
        <v>0</v>
      </c>
      <c r="S87" s="135">
        <f t="shared" si="22"/>
        <v>0</v>
      </c>
      <c r="T87" s="135">
        <f t="shared" si="22"/>
        <v>0</v>
      </c>
      <c r="U87" s="135">
        <f t="shared" si="22"/>
        <v>0</v>
      </c>
      <c r="V87" s="135">
        <f t="shared" si="22"/>
        <v>0</v>
      </c>
      <c r="W87" s="135">
        <f t="shared" si="22"/>
        <v>0</v>
      </c>
      <c r="X87" s="135">
        <f t="shared" si="22"/>
        <v>0</v>
      </c>
      <c r="Y87" s="135">
        <f t="shared" si="22"/>
        <v>0</v>
      </c>
      <c r="Z87" s="135">
        <f t="shared" si="22"/>
        <v>0</v>
      </c>
      <c r="AA87" s="135">
        <f t="shared" si="22"/>
        <v>0</v>
      </c>
      <c r="AB87" s="135">
        <f t="shared" si="22"/>
        <v>0</v>
      </c>
      <c r="AC87" s="135">
        <f t="shared" si="22"/>
        <v>0</v>
      </c>
      <c r="AD87" s="135">
        <f t="shared" si="22"/>
        <v>0</v>
      </c>
      <c r="AE87" s="135">
        <f t="shared" si="22"/>
        <v>0</v>
      </c>
      <c r="AF87" s="135">
        <f t="shared" si="22"/>
        <v>0</v>
      </c>
      <c r="AG87" s="135">
        <f t="shared" si="22"/>
        <v>0</v>
      </c>
      <c r="AH87" s="135">
        <f t="shared" si="22"/>
        <v>0</v>
      </c>
      <c r="AI87" s="135">
        <f t="shared" si="22"/>
        <v>0</v>
      </c>
      <c r="AJ87" s="135">
        <f t="shared" si="22"/>
        <v>0</v>
      </c>
      <c r="AK87" s="135">
        <f t="shared" si="22"/>
        <v>0</v>
      </c>
      <c r="AL87" s="135">
        <f t="shared" si="22"/>
        <v>0</v>
      </c>
      <c r="AM87" s="135">
        <f t="shared" si="22"/>
        <v>0</v>
      </c>
      <c r="AN87" s="135">
        <f t="shared" si="22"/>
        <v>0</v>
      </c>
      <c r="AO87" s="135">
        <f t="shared" si="22"/>
        <v>0</v>
      </c>
      <c r="AP87" s="135">
        <f t="shared" si="21"/>
        <v>0</v>
      </c>
      <c r="AQ87" s="135">
        <f t="shared" si="21"/>
        <v>0</v>
      </c>
      <c r="AR87" s="135">
        <f t="shared" si="21"/>
        <v>0</v>
      </c>
      <c r="AS87" s="135">
        <f t="shared" si="21"/>
        <v>0</v>
      </c>
      <c r="AT87" s="135">
        <f t="shared" si="21"/>
        <v>0</v>
      </c>
      <c r="AU87" s="135">
        <f t="shared" si="21"/>
        <v>0</v>
      </c>
      <c r="AV87" s="135">
        <f t="shared" si="21"/>
        <v>0</v>
      </c>
      <c r="AW87" s="135">
        <f t="shared" si="21"/>
        <v>0</v>
      </c>
      <c r="AX87" s="135">
        <f t="shared" si="21"/>
        <v>0</v>
      </c>
      <c r="AY87" s="135">
        <f t="shared" si="21"/>
        <v>0</v>
      </c>
      <c r="AZ87" s="135">
        <f t="shared" si="21"/>
        <v>0</v>
      </c>
      <c r="BA87" s="135">
        <f t="shared" si="21"/>
        <v>0</v>
      </c>
      <c r="BB87" s="135">
        <f t="shared" si="21"/>
        <v>0</v>
      </c>
      <c r="BC87" s="135">
        <f t="shared" si="21"/>
        <v>0</v>
      </c>
      <c r="BD87" s="135">
        <f t="shared" si="21"/>
        <v>0</v>
      </c>
      <c r="BE87" s="135">
        <f t="shared" si="21"/>
        <v>0</v>
      </c>
      <c r="BF87" s="135">
        <f t="shared" si="21"/>
        <v>0</v>
      </c>
      <c r="BG87" s="135">
        <f t="shared" si="21"/>
        <v>0</v>
      </c>
    </row>
    <row r="88" spans="1:61" ht="11.4" customHeight="1" x14ac:dyDescent="0.25">
      <c r="A88" s="139"/>
      <c r="B88" s="139"/>
      <c r="C88" s="139"/>
      <c r="D88" s="139"/>
      <c r="E88" s="139"/>
      <c r="F88" s="32"/>
      <c r="G88" s="73"/>
      <c r="H88" s="158">
        <f>IF(ISERROR(VLOOKUP(I74&amp;G88,#REF!,6,FALSE)),0,VLOOKUP(I74&amp;G88,#REF!,6,FALSE))</f>
        <v>0</v>
      </c>
      <c r="J88" s="135">
        <f t="shared" si="22"/>
        <v>0</v>
      </c>
      <c r="K88" s="135">
        <f t="shared" si="22"/>
        <v>0</v>
      </c>
      <c r="L88" s="135">
        <f t="shared" si="22"/>
        <v>0</v>
      </c>
      <c r="M88" s="135">
        <f t="shared" si="22"/>
        <v>0</v>
      </c>
      <c r="N88" s="135">
        <f t="shared" si="22"/>
        <v>0</v>
      </c>
      <c r="O88" s="135">
        <f t="shared" si="22"/>
        <v>0</v>
      </c>
      <c r="P88" s="135">
        <f t="shared" si="22"/>
        <v>0</v>
      </c>
      <c r="Q88" s="135">
        <f t="shared" si="22"/>
        <v>0</v>
      </c>
      <c r="R88" s="135">
        <f t="shared" si="22"/>
        <v>0</v>
      </c>
      <c r="S88" s="135">
        <f t="shared" si="22"/>
        <v>0</v>
      </c>
      <c r="T88" s="135">
        <f t="shared" si="22"/>
        <v>0</v>
      </c>
      <c r="U88" s="135">
        <f t="shared" si="22"/>
        <v>0</v>
      </c>
      <c r="V88" s="135">
        <f t="shared" si="22"/>
        <v>0</v>
      </c>
      <c r="W88" s="135">
        <f t="shared" si="22"/>
        <v>0</v>
      </c>
      <c r="X88" s="135">
        <f t="shared" si="22"/>
        <v>0</v>
      </c>
      <c r="Y88" s="135">
        <f t="shared" si="22"/>
        <v>0</v>
      </c>
      <c r="Z88" s="135">
        <f t="shared" si="22"/>
        <v>0</v>
      </c>
      <c r="AA88" s="135">
        <f t="shared" si="22"/>
        <v>0</v>
      </c>
      <c r="AB88" s="135">
        <f t="shared" si="22"/>
        <v>0</v>
      </c>
      <c r="AC88" s="135">
        <f t="shared" si="22"/>
        <v>0</v>
      </c>
      <c r="AD88" s="135">
        <f t="shared" si="22"/>
        <v>0</v>
      </c>
      <c r="AE88" s="135">
        <f t="shared" si="22"/>
        <v>0</v>
      </c>
      <c r="AF88" s="135">
        <f t="shared" si="22"/>
        <v>0</v>
      </c>
      <c r="AG88" s="135">
        <f t="shared" si="22"/>
        <v>0</v>
      </c>
      <c r="AH88" s="135">
        <f t="shared" si="22"/>
        <v>0</v>
      </c>
      <c r="AI88" s="135">
        <f t="shared" si="22"/>
        <v>0</v>
      </c>
      <c r="AJ88" s="135">
        <f t="shared" si="22"/>
        <v>0</v>
      </c>
      <c r="AK88" s="135">
        <f t="shared" si="22"/>
        <v>0</v>
      </c>
      <c r="AL88" s="135">
        <f t="shared" si="22"/>
        <v>0</v>
      </c>
      <c r="AM88" s="135">
        <f t="shared" si="22"/>
        <v>0</v>
      </c>
      <c r="AN88" s="135">
        <f t="shared" si="22"/>
        <v>0</v>
      </c>
      <c r="AO88" s="135">
        <f t="shared" si="22"/>
        <v>0</v>
      </c>
      <c r="AP88" s="135">
        <f t="shared" si="21"/>
        <v>0</v>
      </c>
      <c r="AQ88" s="135">
        <f t="shared" si="21"/>
        <v>0</v>
      </c>
      <c r="AR88" s="135">
        <f t="shared" si="21"/>
        <v>0</v>
      </c>
      <c r="AS88" s="135">
        <f t="shared" si="21"/>
        <v>0</v>
      </c>
      <c r="AT88" s="135">
        <f t="shared" si="21"/>
        <v>0</v>
      </c>
      <c r="AU88" s="135">
        <f t="shared" si="21"/>
        <v>0</v>
      </c>
      <c r="AV88" s="135">
        <f t="shared" si="21"/>
        <v>0</v>
      </c>
      <c r="AW88" s="135">
        <f t="shared" si="21"/>
        <v>0</v>
      </c>
      <c r="AX88" s="135">
        <f t="shared" si="21"/>
        <v>0</v>
      </c>
      <c r="AY88" s="135">
        <f t="shared" si="21"/>
        <v>0</v>
      </c>
      <c r="AZ88" s="135">
        <f t="shared" si="21"/>
        <v>0</v>
      </c>
      <c r="BA88" s="135">
        <f t="shared" si="21"/>
        <v>0</v>
      </c>
      <c r="BB88" s="135">
        <f t="shared" si="21"/>
        <v>0</v>
      </c>
      <c r="BC88" s="135">
        <f t="shared" si="21"/>
        <v>0</v>
      </c>
      <c r="BD88" s="135">
        <f t="shared" si="21"/>
        <v>0</v>
      </c>
      <c r="BE88" s="135">
        <f t="shared" si="21"/>
        <v>0</v>
      </c>
      <c r="BF88" s="135">
        <f t="shared" si="21"/>
        <v>0</v>
      </c>
      <c r="BG88" s="135">
        <f t="shared" si="21"/>
        <v>0</v>
      </c>
    </row>
    <row r="89" spans="1:61" s="22" customFormat="1" ht="11.4" customHeight="1" x14ac:dyDescent="0.25">
      <c r="A89" s="139"/>
      <c r="B89" s="139"/>
      <c r="C89" s="139"/>
      <c r="D89" s="139"/>
      <c r="E89" s="139"/>
      <c r="F89" s="148" t="s">
        <v>97</v>
      </c>
      <c r="G89" s="25"/>
      <c r="H89" s="25"/>
      <c r="I89" s="25"/>
      <c r="J89" s="50">
        <v>0</v>
      </c>
      <c r="K89" s="50">
        <v>0</v>
      </c>
      <c r="L89" s="50">
        <v>0.27311000000000069</v>
      </c>
      <c r="M89" s="50">
        <v>0.54941000000000206</v>
      </c>
      <c r="N89" s="50">
        <v>0.75399000000000072</v>
      </c>
      <c r="O89" s="50">
        <v>1.0564199999999959</v>
      </c>
      <c r="P89" s="50">
        <v>1.2124699999999913</v>
      </c>
      <c r="Q89" s="50">
        <v>1.2124699999999913</v>
      </c>
      <c r="R89" s="50">
        <v>1.2124699999999913</v>
      </c>
      <c r="S89" s="50">
        <v>1.2124699999999913</v>
      </c>
      <c r="T89" s="50">
        <v>1.2124699999999913</v>
      </c>
      <c r="U89" s="50">
        <v>1.2124699999999913</v>
      </c>
      <c r="V89" s="50">
        <v>1.2124699999999913</v>
      </c>
      <c r="W89" s="50">
        <v>1.2124699999999913</v>
      </c>
      <c r="X89" s="50">
        <v>1.2124699999999913</v>
      </c>
      <c r="Y89" s="50">
        <v>1.2124699999999913</v>
      </c>
      <c r="Z89" s="50">
        <v>1.2124699999999913</v>
      </c>
      <c r="AA89" s="50">
        <v>1.2124699999999913</v>
      </c>
      <c r="AB89" s="50">
        <v>1.2124699999999913</v>
      </c>
      <c r="AC89" s="50">
        <v>1.2124699999999913</v>
      </c>
      <c r="AD89" s="50">
        <v>1.2124699999999913</v>
      </c>
      <c r="AE89" s="50">
        <f t="shared" ref="AE89:BG89" si="23">SUM(AE79:AE88)</f>
        <v>0</v>
      </c>
      <c r="AF89" s="50">
        <f t="shared" si="23"/>
        <v>0</v>
      </c>
      <c r="AG89" s="50">
        <f t="shared" si="23"/>
        <v>0</v>
      </c>
      <c r="AH89" s="50">
        <f t="shared" si="23"/>
        <v>0</v>
      </c>
      <c r="AI89" s="50">
        <f t="shared" si="23"/>
        <v>0</v>
      </c>
      <c r="AJ89" s="50">
        <f t="shared" si="23"/>
        <v>0</v>
      </c>
      <c r="AK89" s="50">
        <f t="shared" si="23"/>
        <v>0</v>
      </c>
      <c r="AL89" s="50">
        <f t="shared" si="23"/>
        <v>0</v>
      </c>
      <c r="AM89" s="50">
        <f t="shared" si="23"/>
        <v>0</v>
      </c>
      <c r="AN89" s="50">
        <f t="shared" si="23"/>
        <v>0</v>
      </c>
      <c r="AO89" s="50">
        <f t="shared" si="23"/>
        <v>0</v>
      </c>
      <c r="AP89" s="50">
        <f t="shared" si="23"/>
        <v>0</v>
      </c>
      <c r="AQ89" s="50">
        <f t="shared" si="23"/>
        <v>0</v>
      </c>
      <c r="AR89" s="50">
        <f t="shared" si="23"/>
        <v>0</v>
      </c>
      <c r="AS89" s="50">
        <f t="shared" si="23"/>
        <v>0</v>
      </c>
      <c r="AT89" s="50">
        <f t="shared" si="23"/>
        <v>0</v>
      </c>
      <c r="AU89" s="50">
        <f t="shared" si="23"/>
        <v>0</v>
      </c>
      <c r="AV89" s="50">
        <f t="shared" si="23"/>
        <v>0</v>
      </c>
      <c r="AW89" s="50">
        <f t="shared" si="23"/>
        <v>0</v>
      </c>
      <c r="AX89" s="50">
        <f t="shared" si="23"/>
        <v>0</v>
      </c>
      <c r="AY89" s="50">
        <f t="shared" si="23"/>
        <v>0</v>
      </c>
      <c r="AZ89" s="50">
        <f t="shared" si="23"/>
        <v>0</v>
      </c>
      <c r="BA89" s="50">
        <f t="shared" si="23"/>
        <v>0</v>
      </c>
      <c r="BB89" s="50">
        <f t="shared" si="23"/>
        <v>0</v>
      </c>
      <c r="BC89" s="50">
        <f t="shared" si="23"/>
        <v>0</v>
      </c>
      <c r="BD89" s="50">
        <f t="shared" si="23"/>
        <v>0</v>
      </c>
      <c r="BE89" s="50">
        <f t="shared" si="23"/>
        <v>0</v>
      </c>
      <c r="BF89" s="50">
        <f t="shared" si="23"/>
        <v>0</v>
      </c>
      <c r="BG89" s="50">
        <f t="shared" si="23"/>
        <v>0</v>
      </c>
      <c r="BI89" s="128"/>
    </row>
    <row r="90" spans="1:61" s="22" customFormat="1" ht="11.4" customHeight="1" x14ac:dyDescent="0.25"/>
    <row r="91" spans="1:61" s="129" customFormat="1" ht="11.4" customHeight="1" x14ac:dyDescent="0.25">
      <c r="B91" s="147" t="s">
        <v>98</v>
      </c>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row>
    <row r="92" spans="1:61" ht="11.4" customHeight="1" x14ac:dyDescent="0.25">
      <c r="B92" s="25" t="s">
        <v>88</v>
      </c>
    </row>
    <row r="93" spans="1:61" s="25" customFormat="1" ht="11.4" customHeight="1" x14ac:dyDescent="0.25">
      <c r="C93" s="11"/>
      <c r="D93" s="153"/>
      <c r="F93" s="148" t="s">
        <v>89</v>
      </c>
      <c r="G93" s="202" t="s">
        <v>90</v>
      </c>
      <c r="H93" s="202"/>
      <c r="I93" s="148" t="s">
        <v>99</v>
      </c>
    </row>
    <row r="94" spans="1:61" s="25" customFormat="1" ht="11.4" customHeight="1" x14ac:dyDescent="0.25">
      <c r="B94" s="22"/>
      <c r="C94" s="22"/>
      <c r="F94" s="31" t="str">
        <f>F65</f>
        <v>SWER</v>
      </c>
      <c r="G94" s="199" t="s">
        <v>107</v>
      </c>
      <c r="H94" s="199"/>
      <c r="I94" s="149"/>
      <c r="J94" s="110">
        <v>0</v>
      </c>
      <c r="K94" s="109">
        <v>0</v>
      </c>
      <c r="L94" s="109">
        <v>0.92014108221905344</v>
      </c>
      <c r="M94" s="109">
        <v>1.5917924370966761</v>
      </c>
      <c r="N94" s="109">
        <v>2.7943127639300154</v>
      </c>
      <c r="O94" s="109">
        <v>5.5155184652326454</v>
      </c>
      <c r="P94" s="109">
        <v>8.3204839318507293</v>
      </c>
      <c r="Q94" s="109">
        <v>11.687118944657714</v>
      </c>
      <c r="R94" s="109">
        <v>16.241058403986571</v>
      </c>
      <c r="S94" s="109">
        <v>21.783948321351698</v>
      </c>
      <c r="T94" s="109">
        <v>28.758447055169313</v>
      </c>
      <c r="U94" s="109">
        <v>28.758447055169313</v>
      </c>
      <c r="V94" s="109">
        <v>28.758447055169313</v>
      </c>
      <c r="W94" s="109">
        <v>28.758447055169313</v>
      </c>
      <c r="X94" s="109">
        <v>28.758447055169313</v>
      </c>
      <c r="Y94" s="109">
        <v>28.758447055169313</v>
      </c>
      <c r="Z94" s="109">
        <v>28.758447055169313</v>
      </c>
      <c r="AA94" s="109">
        <v>28.758447055169313</v>
      </c>
      <c r="AB94" s="109">
        <v>28.758447055169313</v>
      </c>
      <c r="AC94" s="109">
        <v>28.758447055169313</v>
      </c>
      <c r="AD94" s="109">
        <v>28.758447055169313</v>
      </c>
      <c r="AE94" s="109"/>
      <c r="AF94" s="109"/>
      <c r="AG94" s="110"/>
      <c r="AH94" s="110"/>
      <c r="AI94" s="110"/>
      <c r="AJ94" s="110"/>
      <c r="AK94" s="110"/>
      <c r="AL94" s="110"/>
      <c r="AM94" s="110"/>
      <c r="AN94" s="110"/>
      <c r="AO94" s="110"/>
      <c r="AP94" s="110"/>
      <c r="AQ94" s="110"/>
      <c r="AR94" s="110"/>
      <c r="AS94" s="110"/>
      <c r="AT94" s="110"/>
      <c r="AU94" s="110"/>
      <c r="AV94" s="110"/>
      <c r="AW94" s="110"/>
      <c r="AX94" s="110"/>
      <c r="AY94" s="110"/>
      <c r="AZ94" s="110"/>
      <c r="BA94" s="110"/>
      <c r="BB94" s="110"/>
      <c r="BC94" s="110"/>
      <c r="BD94" s="110"/>
      <c r="BE94" s="110"/>
      <c r="BF94" s="110"/>
      <c r="BG94" s="110"/>
    </row>
    <row r="95" spans="1:61" s="25" customFormat="1" ht="11.4" customHeight="1" x14ac:dyDescent="0.25">
      <c r="B95" s="22"/>
      <c r="C95" s="22"/>
      <c r="F95" s="31" t="str">
        <f>F66</f>
        <v>DSS</v>
      </c>
      <c r="G95" s="199" t="str">
        <f>G94</f>
        <v>Expected Unserved Energy at Risk</v>
      </c>
      <c r="H95" s="199"/>
      <c r="I95" s="149"/>
      <c r="J95" s="110">
        <v>0</v>
      </c>
      <c r="K95" s="109">
        <v>0</v>
      </c>
      <c r="L95" s="109">
        <v>12.030219988122708</v>
      </c>
      <c r="M95" s="109">
        <v>18.83390124569712</v>
      </c>
      <c r="N95" s="109">
        <v>27.021633223284908</v>
      </c>
      <c r="O95" s="109">
        <v>39.555919664709101</v>
      </c>
      <c r="P95" s="109">
        <v>56.056639396600815</v>
      </c>
      <c r="Q95" s="109">
        <v>78.762427803540561</v>
      </c>
      <c r="R95" s="109">
        <v>110.33740176835646</v>
      </c>
      <c r="S95" s="109">
        <v>151.96875782531865</v>
      </c>
      <c r="T95" s="109">
        <v>208.177907768143</v>
      </c>
      <c r="U95" s="109">
        <v>208.177907768143</v>
      </c>
      <c r="V95" s="109">
        <v>208.177907768143</v>
      </c>
      <c r="W95" s="109">
        <v>208.177907768143</v>
      </c>
      <c r="X95" s="109">
        <v>208.177907768143</v>
      </c>
      <c r="Y95" s="109">
        <v>208.177907768143</v>
      </c>
      <c r="Z95" s="109">
        <v>208.177907768143</v>
      </c>
      <c r="AA95" s="109">
        <v>208.177907768143</v>
      </c>
      <c r="AB95" s="109">
        <v>208.177907768143</v>
      </c>
      <c r="AC95" s="109">
        <v>208.177907768143</v>
      </c>
      <c r="AD95" s="109">
        <v>208.177907768143</v>
      </c>
      <c r="AE95" s="109"/>
      <c r="AF95" s="109"/>
      <c r="AG95" s="110"/>
      <c r="AH95" s="110"/>
      <c r="AI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110"/>
      <c r="BG95" s="110"/>
    </row>
    <row r="96" spans="1:61" s="25" customFormat="1" ht="11.4" customHeight="1" x14ac:dyDescent="0.25">
      <c r="B96" s="22"/>
      <c r="C96" s="11"/>
      <c r="F96" s="31"/>
      <c r="G96" s="199"/>
      <c r="H96" s="199"/>
      <c r="I96" s="149"/>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10"/>
      <c r="BF96" s="110"/>
      <c r="BG96" s="110"/>
    </row>
    <row r="97" spans="2:61" s="25" customFormat="1" ht="11.4" customHeight="1" x14ac:dyDescent="0.25">
      <c r="B97" s="22"/>
      <c r="C97" s="11"/>
      <c r="F97" s="31"/>
      <c r="G97" s="199"/>
      <c r="H97" s="199"/>
      <c r="I97" s="149"/>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c r="BF97" s="110"/>
      <c r="BG97" s="110"/>
    </row>
    <row r="98" spans="2:61" s="25" customFormat="1" ht="11.4" customHeight="1" x14ac:dyDescent="0.25">
      <c r="B98" s="22"/>
      <c r="C98" s="11"/>
      <c r="F98" s="31"/>
      <c r="G98" s="199"/>
      <c r="H98" s="199"/>
      <c r="I98" s="149"/>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0"/>
    </row>
    <row r="99" spans="2:61" s="25" customFormat="1" ht="11.4" customHeight="1" x14ac:dyDescent="0.25">
      <c r="B99" s="22"/>
      <c r="C99" s="11"/>
      <c r="F99" s="31"/>
      <c r="G99" s="199"/>
      <c r="H99" s="199"/>
      <c r="I99" s="149"/>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c r="BF99" s="110"/>
      <c r="BG99" s="110"/>
    </row>
    <row r="100" spans="2:61" s="25" customFormat="1" ht="11.4" customHeight="1" x14ac:dyDescent="0.25">
      <c r="B100" s="22"/>
      <c r="C100" s="11"/>
      <c r="F100" s="31"/>
      <c r="G100" s="199"/>
      <c r="H100" s="199"/>
      <c r="I100" s="149"/>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row>
    <row r="101" spans="2:61" s="25" customFormat="1" ht="11.4" customHeight="1" x14ac:dyDescent="0.25">
      <c r="B101" s="22"/>
      <c r="C101" s="11"/>
      <c r="F101" s="31"/>
      <c r="G101" s="199"/>
      <c r="H101" s="199"/>
      <c r="I101" s="149"/>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row>
    <row r="102" spans="2:61" s="25" customFormat="1" ht="11.4" customHeight="1" x14ac:dyDescent="0.25">
      <c r="B102" s="22"/>
      <c r="C102" s="11"/>
      <c r="F102" s="31"/>
      <c r="G102" s="199"/>
      <c r="H102" s="199"/>
      <c r="I102" s="149"/>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row>
    <row r="103" spans="2:61" s="25" customFormat="1" ht="11.4" customHeight="1" x14ac:dyDescent="0.25">
      <c r="B103" s="22"/>
      <c r="C103" s="11"/>
      <c r="F103" s="31"/>
      <c r="G103" s="199"/>
      <c r="H103" s="199"/>
      <c r="I103" s="149"/>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row>
    <row r="104" spans="2:61" s="25" customFormat="1" ht="11.4" customHeight="1" x14ac:dyDescent="0.25">
      <c r="B104" s="22"/>
      <c r="C104" s="22"/>
      <c r="F104" s="31"/>
      <c r="G104" s="199"/>
      <c r="H104" s="199"/>
      <c r="I104" s="149"/>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row>
    <row r="105" spans="2:61" s="25" customFormat="1" ht="11.4" customHeight="1" x14ac:dyDescent="0.25">
      <c r="B105" s="22"/>
      <c r="C105" s="22"/>
      <c r="F105" s="31"/>
      <c r="G105" s="199"/>
      <c r="H105" s="199"/>
      <c r="I105" s="149"/>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0"/>
      <c r="AZ105" s="110"/>
      <c r="BA105" s="110"/>
      <c r="BB105" s="110"/>
      <c r="BC105" s="110"/>
      <c r="BD105" s="110"/>
      <c r="BE105" s="110"/>
      <c r="BF105" s="110"/>
      <c r="BG105" s="110"/>
    </row>
    <row r="106" spans="2:61" s="25" customFormat="1" ht="11.4" customHeight="1" x14ac:dyDescent="0.25">
      <c r="C106" s="139"/>
      <c r="F106" s="148" t="s">
        <v>83</v>
      </c>
      <c r="G106" s="112"/>
      <c r="H106" s="112"/>
      <c r="I106" s="112"/>
      <c r="J106" s="163">
        <f>SUM(J94:J105)</f>
        <v>0</v>
      </c>
      <c r="K106" s="163">
        <f t="shared" ref="K106:BG106" si="24">SUM(K94:K105)</f>
        <v>0</v>
      </c>
      <c r="L106" s="163">
        <f t="shared" si="24"/>
        <v>12.950361070341762</v>
      </c>
      <c r="M106" s="50">
        <f t="shared" si="24"/>
        <v>20.425693682793796</v>
      </c>
      <c r="N106" s="50">
        <f t="shared" si="24"/>
        <v>29.815945987214924</v>
      </c>
      <c r="O106" s="50">
        <f t="shared" si="24"/>
        <v>45.071438129941747</v>
      </c>
      <c r="P106" s="50">
        <f t="shared" si="24"/>
        <v>64.377123328451546</v>
      </c>
      <c r="Q106" s="50">
        <f t="shared" si="24"/>
        <v>90.449546748198273</v>
      </c>
      <c r="R106" s="163">
        <f t="shared" si="24"/>
        <v>126.57846017234303</v>
      </c>
      <c r="S106" s="163">
        <f t="shared" si="24"/>
        <v>173.75270614667033</v>
      </c>
      <c r="T106" s="163">
        <f t="shared" si="24"/>
        <v>236.93635482331231</v>
      </c>
      <c r="U106" s="163">
        <f>SUM(U94:U105)</f>
        <v>236.93635482331231</v>
      </c>
      <c r="V106" s="163">
        <f t="shared" si="24"/>
        <v>236.93635482331231</v>
      </c>
      <c r="W106" s="163">
        <f t="shared" si="24"/>
        <v>236.93635482331231</v>
      </c>
      <c r="X106" s="163">
        <f t="shared" si="24"/>
        <v>236.93635482331231</v>
      </c>
      <c r="Y106" s="163">
        <f t="shared" si="24"/>
        <v>236.93635482331231</v>
      </c>
      <c r="Z106" s="163">
        <f t="shared" si="24"/>
        <v>236.93635482331231</v>
      </c>
      <c r="AA106" s="163">
        <f t="shared" si="24"/>
        <v>236.93635482331231</v>
      </c>
      <c r="AB106" s="163">
        <f t="shared" si="24"/>
        <v>236.93635482331231</v>
      </c>
      <c r="AC106" s="163">
        <f t="shared" si="24"/>
        <v>236.93635482331231</v>
      </c>
      <c r="AD106" s="163">
        <f t="shared" si="24"/>
        <v>236.93635482331231</v>
      </c>
      <c r="AE106" s="163">
        <f t="shared" si="24"/>
        <v>0</v>
      </c>
      <c r="AF106" s="163">
        <f t="shared" si="24"/>
        <v>0</v>
      </c>
      <c r="AG106" s="163">
        <f t="shared" si="24"/>
        <v>0</v>
      </c>
      <c r="AH106" s="163">
        <f t="shared" si="24"/>
        <v>0</v>
      </c>
      <c r="AI106" s="163">
        <f t="shared" si="24"/>
        <v>0</v>
      </c>
      <c r="AJ106" s="163">
        <f t="shared" si="24"/>
        <v>0</v>
      </c>
      <c r="AK106" s="163">
        <f t="shared" si="24"/>
        <v>0</v>
      </c>
      <c r="AL106" s="163">
        <f t="shared" si="24"/>
        <v>0</v>
      </c>
      <c r="AM106" s="163">
        <f t="shared" si="24"/>
        <v>0</v>
      </c>
      <c r="AN106" s="163">
        <f t="shared" si="24"/>
        <v>0</v>
      </c>
      <c r="AO106" s="163">
        <f t="shared" si="24"/>
        <v>0</v>
      </c>
      <c r="AP106" s="163">
        <f t="shared" si="24"/>
        <v>0</v>
      </c>
      <c r="AQ106" s="163">
        <f t="shared" si="24"/>
        <v>0</v>
      </c>
      <c r="AR106" s="163">
        <f t="shared" si="24"/>
        <v>0</v>
      </c>
      <c r="AS106" s="163">
        <f t="shared" si="24"/>
        <v>0</v>
      </c>
      <c r="AT106" s="163">
        <f t="shared" si="24"/>
        <v>0</v>
      </c>
      <c r="AU106" s="163">
        <f t="shared" si="24"/>
        <v>0</v>
      </c>
      <c r="AV106" s="163">
        <f t="shared" si="24"/>
        <v>0</v>
      </c>
      <c r="AW106" s="163">
        <f t="shared" si="24"/>
        <v>0</v>
      </c>
      <c r="AX106" s="163">
        <f t="shared" si="24"/>
        <v>0</v>
      </c>
      <c r="AY106" s="163">
        <f t="shared" si="24"/>
        <v>0</v>
      </c>
      <c r="AZ106" s="163">
        <f t="shared" si="24"/>
        <v>0</v>
      </c>
      <c r="BA106" s="163">
        <f t="shared" si="24"/>
        <v>0</v>
      </c>
      <c r="BB106" s="163">
        <f t="shared" si="24"/>
        <v>0</v>
      </c>
      <c r="BC106" s="163">
        <f t="shared" si="24"/>
        <v>0</v>
      </c>
      <c r="BD106" s="163">
        <f t="shared" si="24"/>
        <v>0</v>
      </c>
      <c r="BE106" s="163">
        <f t="shared" si="24"/>
        <v>0</v>
      </c>
      <c r="BF106" s="163">
        <f t="shared" si="24"/>
        <v>0</v>
      </c>
      <c r="BG106" s="163">
        <f t="shared" si="24"/>
        <v>0</v>
      </c>
      <c r="BI106" s="50"/>
    </row>
    <row r="107" spans="2:61" ht="11.4" customHeight="1" x14ac:dyDescent="0.25">
      <c r="C107" s="22"/>
      <c r="D107" s="22"/>
      <c r="E107" s="22"/>
      <c r="F107" s="22"/>
      <c r="G107" s="22"/>
      <c r="H107" s="22"/>
      <c r="I107" s="22"/>
      <c r="J107" s="22"/>
    </row>
    <row r="108" spans="2:61" ht="11.4" customHeight="1" x14ac:dyDescent="0.25">
      <c r="B108" s="25" t="s">
        <v>93</v>
      </c>
      <c r="C108" s="22"/>
      <c r="D108" s="22"/>
      <c r="E108" s="22"/>
      <c r="F108" s="22"/>
      <c r="G108" s="22"/>
      <c r="H108" s="22"/>
      <c r="I108" s="22"/>
      <c r="J108" s="22"/>
    </row>
    <row r="109" spans="2:61" s="25" customFormat="1" ht="23.15" customHeight="1" x14ac:dyDescent="0.25">
      <c r="D109" s="153"/>
      <c r="F109" s="148" t="s">
        <v>89</v>
      </c>
      <c r="G109" s="155" t="s">
        <v>99</v>
      </c>
      <c r="H109" s="156" t="s">
        <v>95</v>
      </c>
    </row>
    <row r="110" spans="2:61" s="25" customFormat="1" ht="11.4" customHeight="1" x14ac:dyDescent="0.25">
      <c r="F110" s="32" t="str">
        <f>F94</f>
        <v>SWER</v>
      </c>
      <c r="G110" s="73">
        <v>45473</v>
      </c>
      <c r="H110" s="158">
        <v>1</v>
      </c>
      <c r="J110" s="135">
        <f t="shared" ref="J110:BG115" si="25">J94*$H110</f>
        <v>0</v>
      </c>
      <c r="K110" s="135">
        <f t="shared" si="25"/>
        <v>0</v>
      </c>
      <c r="L110" s="135">
        <f t="shared" si="25"/>
        <v>0.92014108221905344</v>
      </c>
      <c r="M110" s="135">
        <f t="shared" si="25"/>
        <v>1.5917924370966761</v>
      </c>
      <c r="N110" s="135">
        <f t="shared" si="25"/>
        <v>2.7943127639300154</v>
      </c>
      <c r="O110" s="135">
        <f t="shared" si="25"/>
        <v>5.5155184652326454</v>
      </c>
      <c r="P110" s="135">
        <f t="shared" si="25"/>
        <v>8.3204839318507293</v>
      </c>
      <c r="Q110" s="135">
        <f t="shared" si="25"/>
        <v>11.687118944657714</v>
      </c>
      <c r="R110" s="135">
        <f t="shared" si="25"/>
        <v>16.241058403986571</v>
      </c>
      <c r="S110" s="135">
        <f t="shared" si="25"/>
        <v>21.783948321351698</v>
      </c>
      <c r="T110" s="135">
        <f t="shared" si="25"/>
        <v>28.758447055169313</v>
      </c>
      <c r="U110" s="135">
        <f t="shared" ref="U110:U121" si="26">U94*$H110</f>
        <v>28.758447055169313</v>
      </c>
      <c r="V110" s="135">
        <f t="shared" si="25"/>
        <v>28.758447055169313</v>
      </c>
      <c r="W110" s="135">
        <f t="shared" si="25"/>
        <v>28.758447055169313</v>
      </c>
      <c r="X110" s="135">
        <f t="shared" si="25"/>
        <v>28.758447055169313</v>
      </c>
      <c r="Y110" s="135">
        <f t="shared" si="25"/>
        <v>28.758447055169313</v>
      </c>
      <c r="Z110" s="135">
        <f t="shared" si="25"/>
        <v>28.758447055169313</v>
      </c>
      <c r="AA110" s="135">
        <f t="shared" si="25"/>
        <v>28.758447055169313</v>
      </c>
      <c r="AB110" s="135">
        <f t="shared" si="25"/>
        <v>28.758447055169313</v>
      </c>
      <c r="AC110" s="135">
        <f t="shared" si="25"/>
        <v>28.758447055169313</v>
      </c>
      <c r="AD110" s="135">
        <f t="shared" si="25"/>
        <v>28.758447055169313</v>
      </c>
      <c r="AE110" s="135">
        <f t="shared" si="25"/>
        <v>0</v>
      </c>
      <c r="AF110" s="135">
        <f t="shared" si="25"/>
        <v>0</v>
      </c>
      <c r="AG110" s="135">
        <f t="shared" si="25"/>
        <v>0</v>
      </c>
      <c r="AH110" s="135">
        <f t="shared" si="25"/>
        <v>0</v>
      </c>
      <c r="AI110" s="135">
        <f t="shared" si="25"/>
        <v>0</v>
      </c>
      <c r="AJ110" s="135">
        <f t="shared" si="25"/>
        <v>0</v>
      </c>
      <c r="AK110" s="135">
        <f t="shared" si="25"/>
        <v>0</v>
      </c>
      <c r="AL110" s="135">
        <f t="shared" si="25"/>
        <v>0</v>
      </c>
      <c r="AM110" s="135">
        <f t="shared" si="25"/>
        <v>0</v>
      </c>
      <c r="AN110" s="135">
        <f t="shared" si="25"/>
        <v>0</v>
      </c>
      <c r="AO110" s="135">
        <f t="shared" si="25"/>
        <v>0</v>
      </c>
      <c r="AP110" s="135">
        <f t="shared" si="25"/>
        <v>0</v>
      </c>
      <c r="AQ110" s="135">
        <f t="shared" si="25"/>
        <v>0</v>
      </c>
      <c r="AR110" s="135">
        <f t="shared" si="25"/>
        <v>0</v>
      </c>
      <c r="AS110" s="135">
        <f t="shared" si="25"/>
        <v>0</v>
      </c>
      <c r="AT110" s="135">
        <f t="shared" si="25"/>
        <v>0</v>
      </c>
      <c r="AU110" s="135">
        <f t="shared" si="25"/>
        <v>0</v>
      </c>
      <c r="AV110" s="135">
        <f t="shared" si="25"/>
        <v>0</v>
      </c>
      <c r="AW110" s="135">
        <f t="shared" si="25"/>
        <v>0</v>
      </c>
      <c r="AX110" s="135">
        <f t="shared" si="25"/>
        <v>0</v>
      </c>
      <c r="AY110" s="135">
        <f t="shared" si="25"/>
        <v>0</v>
      </c>
      <c r="AZ110" s="135">
        <f t="shared" si="25"/>
        <v>0</v>
      </c>
      <c r="BA110" s="135">
        <f t="shared" si="25"/>
        <v>0</v>
      </c>
      <c r="BB110" s="135">
        <f t="shared" si="25"/>
        <v>0</v>
      </c>
      <c r="BC110" s="135">
        <f t="shared" si="25"/>
        <v>0</v>
      </c>
      <c r="BD110" s="135">
        <f t="shared" si="25"/>
        <v>0</v>
      </c>
      <c r="BE110" s="135">
        <f t="shared" si="25"/>
        <v>0</v>
      </c>
      <c r="BF110" s="135">
        <f t="shared" si="25"/>
        <v>0</v>
      </c>
      <c r="BG110" s="135">
        <f t="shared" si="25"/>
        <v>0</v>
      </c>
    </row>
    <row r="111" spans="2:61" s="25" customFormat="1" ht="11.4" customHeight="1" x14ac:dyDescent="0.25">
      <c r="F111" s="32" t="str">
        <f>F95</f>
        <v>DSS</v>
      </c>
      <c r="G111" s="73">
        <v>45473</v>
      </c>
      <c r="H111" s="158">
        <v>1</v>
      </c>
      <c r="J111" s="135">
        <f t="shared" si="25"/>
        <v>0</v>
      </c>
      <c r="K111" s="135">
        <f t="shared" si="25"/>
        <v>0</v>
      </c>
      <c r="L111" s="135">
        <f t="shared" si="25"/>
        <v>12.030219988122708</v>
      </c>
      <c r="M111" s="135">
        <f t="shared" si="25"/>
        <v>18.83390124569712</v>
      </c>
      <c r="N111" s="135">
        <f t="shared" si="25"/>
        <v>27.021633223284908</v>
      </c>
      <c r="O111" s="135">
        <f t="shared" si="25"/>
        <v>39.555919664709101</v>
      </c>
      <c r="P111" s="135">
        <f t="shared" si="25"/>
        <v>56.056639396600815</v>
      </c>
      <c r="Q111" s="135">
        <f t="shared" si="25"/>
        <v>78.762427803540561</v>
      </c>
      <c r="R111" s="135">
        <f t="shared" si="25"/>
        <v>110.33740176835646</v>
      </c>
      <c r="S111" s="135">
        <f t="shared" si="25"/>
        <v>151.96875782531865</v>
      </c>
      <c r="T111" s="135">
        <f t="shared" si="25"/>
        <v>208.177907768143</v>
      </c>
      <c r="U111" s="135">
        <f t="shared" si="26"/>
        <v>208.177907768143</v>
      </c>
      <c r="V111" s="135">
        <f t="shared" si="25"/>
        <v>208.177907768143</v>
      </c>
      <c r="W111" s="135">
        <f t="shared" si="25"/>
        <v>208.177907768143</v>
      </c>
      <c r="X111" s="135">
        <f t="shared" si="25"/>
        <v>208.177907768143</v>
      </c>
      <c r="Y111" s="135">
        <f t="shared" si="25"/>
        <v>208.177907768143</v>
      </c>
      <c r="Z111" s="135">
        <f t="shared" si="25"/>
        <v>208.177907768143</v>
      </c>
      <c r="AA111" s="135">
        <f t="shared" si="25"/>
        <v>208.177907768143</v>
      </c>
      <c r="AB111" s="135">
        <f t="shared" si="25"/>
        <v>208.177907768143</v>
      </c>
      <c r="AC111" s="135">
        <f t="shared" si="25"/>
        <v>208.177907768143</v>
      </c>
      <c r="AD111" s="135">
        <f t="shared" si="25"/>
        <v>208.177907768143</v>
      </c>
      <c r="AE111" s="135">
        <f t="shared" si="25"/>
        <v>0</v>
      </c>
      <c r="AF111" s="135">
        <f t="shared" si="25"/>
        <v>0</v>
      </c>
      <c r="AG111" s="135">
        <f t="shared" si="25"/>
        <v>0</v>
      </c>
      <c r="AH111" s="135">
        <f t="shared" si="25"/>
        <v>0</v>
      </c>
      <c r="AI111" s="135">
        <f t="shared" si="25"/>
        <v>0</v>
      </c>
      <c r="AJ111" s="135">
        <f t="shared" si="25"/>
        <v>0</v>
      </c>
      <c r="AK111" s="135">
        <f t="shared" si="25"/>
        <v>0</v>
      </c>
      <c r="AL111" s="135">
        <f t="shared" si="25"/>
        <v>0</v>
      </c>
      <c r="AM111" s="135">
        <f t="shared" si="25"/>
        <v>0</v>
      </c>
      <c r="AN111" s="135">
        <f t="shared" si="25"/>
        <v>0</v>
      </c>
      <c r="AO111" s="135">
        <f t="shared" si="25"/>
        <v>0</v>
      </c>
      <c r="AP111" s="135">
        <f t="shared" si="25"/>
        <v>0</v>
      </c>
      <c r="AQ111" s="135">
        <f t="shared" si="25"/>
        <v>0</v>
      </c>
      <c r="AR111" s="135">
        <f t="shared" si="25"/>
        <v>0</v>
      </c>
      <c r="AS111" s="135">
        <f t="shared" si="25"/>
        <v>0</v>
      </c>
      <c r="AT111" s="135">
        <f t="shared" si="25"/>
        <v>0</v>
      </c>
      <c r="AU111" s="135">
        <f t="shared" si="25"/>
        <v>0</v>
      </c>
      <c r="AV111" s="135">
        <f t="shared" si="25"/>
        <v>0</v>
      </c>
      <c r="AW111" s="135">
        <f t="shared" si="25"/>
        <v>0</v>
      </c>
      <c r="AX111" s="135">
        <f t="shared" si="25"/>
        <v>0</v>
      </c>
      <c r="AY111" s="135">
        <f t="shared" si="25"/>
        <v>0</v>
      </c>
      <c r="AZ111" s="135">
        <f t="shared" si="25"/>
        <v>0</v>
      </c>
      <c r="BA111" s="135">
        <f t="shared" si="25"/>
        <v>0</v>
      </c>
      <c r="BB111" s="135">
        <f t="shared" si="25"/>
        <v>0</v>
      </c>
      <c r="BC111" s="135">
        <f t="shared" si="25"/>
        <v>0</v>
      </c>
      <c r="BD111" s="135">
        <f t="shared" si="25"/>
        <v>0</v>
      </c>
      <c r="BE111" s="135">
        <f t="shared" si="25"/>
        <v>0</v>
      </c>
      <c r="BF111" s="135">
        <f t="shared" si="25"/>
        <v>0</v>
      </c>
      <c r="BG111" s="135">
        <f t="shared" si="25"/>
        <v>0</v>
      </c>
    </row>
    <row r="112" spans="2:61" s="25" customFormat="1" ht="11.4" customHeight="1" x14ac:dyDescent="0.25">
      <c r="F112" s="32"/>
      <c r="G112" s="73"/>
      <c r="H112" s="158">
        <f>IF(ISERROR(VLOOKUP(I96&amp;G112,#REF!,6,FALSE)),0,VLOOKUP(I96&amp;G112,#REF!,6,FALSE))</f>
        <v>0</v>
      </c>
      <c r="J112" s="135">
        <f t="shared" si="25"/>
        <v>0</v>
      </c>
      <c r="K112" s="135">
        <f t="shared" si="25"/>
        <v>0</v>
      </c>
      <c r="L112" s="135">
        <f t="shared" si="25"/>
        <v>0</v>
      </c>
      <c r="M112" s="135">
        <f t="shared" si="25"/>
        <v>0</v>
      </c>
      <c r="N112" s="135">
        <f t="shared" si="25"/>
        <v>0</v>
      </c>
      <c r="O112" s="135">
        <f t="shared" si="25"/>
        <v>0</v>
      </c>
      <c r="P112" s="135">
        <f t="shared" si="25"/>
        <v>0</v>
      </c>
      <c r="Q112" s="135">
        <f t="shared" si="25"/>
        <v>0</v>
      </c>
      <c r="R112" s="135">
        <f t="shared" si="25"/>
        <v>0</v>
      </c>
      <c r="S112" s="135">
        <f t="shared" si="25"/>
        <v>0</v>
      </c>
      <c r="T112" s="135">
        <f t="shared" si="25"/>
        <v>0</v>
      </c>
      <c r="U112" s="135">
        <f t="shared" si="26"/>
        <v>0</v>
      </c>
      <c r="V112" s="135">
        <f t="shared" si="25"/>
        <v>0</v>
      </c>
      <c r="W112" s="135">
        <f t="shared" si="25"/>
        <v>0</v>
      </c>
      <c r="X112" s="135">
        <f t="shared" si="25"/>
        <v>0</v>
      </c>
      <c r="Y112" s="135">
        <f t="shared" si="25"/>
        <v>0</v>
      </c>
      <c r="Z112" s="135">
        <f t="shared" si="25"/>
        <v>0</v>
      </c>
      <c r="AA112" s="135">
        <f t="shared" si="25"/>
        <v>0</v>
      </c>
      <c r="AB112" s="135">
        <f t="shared" si="25"/>
        <v>0</v>
      </c>
      <c r="AC112" s="135">
        <f t="shared" si="25"/>
        <v>0</v>
      </c>
      <c r="AD112" s="135">
        <f t="shared" si="25"/>
        <v>0</v>
      </c>
      <c r="AE112" s="135">
        <f t="shared" si="25"/>
        <v>0</v>
      </c>
      <c r="AF112" s="135">
        <f t="shared" si="25"/>
        <v>0</v>
      </c>
      <c r="AG112" s="135">
        <f t="shared" si="25"/>
        <v>0</v>
      </c>
      <c r="AH112" s="135">
        <f t="shared" si="25"/>
        <v>0</v>
      </c>
      <c r="AI112" s="135">
        <f t="shared" si="25"/>
        <v>0</v>
      </c>
      <c r="AJ112" s="135">
        <f t="shared" si="25"/>
        <v>0</v>
      </c>
      <c r="AK112" s="135">
        <f t="shared" si="25"/>
        <v>0</v>
      </c>
      <c r="AL112" s="135">
        <f t="shared" si="25"/>
        <v>0</v>
      </c>
      <c r="AM112" s="135">
        <f t="shared" si="25"/>
        <v>0</v>
      </c>
      <c r="AN112" s="135">
        <f t="shared" si="25"/>
        <v>0</v>
      </c>
      <c r="AO112" s="135">
        <f t="shared" si="25"/>
        <v>0</v>
      </c>
      <c r="AP112" s="135">
        <f t="shared" si="25"/>
        <v>0</v>
      </c>
      <c r="AQ112" s="135">
        <f t="shared" si="25"/>
        <v>0</v>
      </c>
      <c r="AR112" s="135">
        <f t="shared" si="25"/>
        <v>0</v>
      </c>
      <c r="AS112" s="135">
        <f t="shared" si="25"/>
        <v>0</v>
      </c>
      <c r="AT112" s="135">
        <f t="shared" si="25"/>
        <v>0</v>
      </c>
      <c r="AU112" s="135">
        <f t="shared" si="25"/>
        <v>0</v>
      </c>
      <c r="AV112" s="135">
        <f t="shared" si="25"/>
        <v>0</v>
      </c>
      <c r="AW112" s="135">
        <f t="shared" si="25"/>
        <v>0</v>
      </c>
      <c r="AX112" s="135">
        <f t="shared" si="25"/>
        <v>0</v>
      </c>
      <c r="AY112" s="135">
        <f t="shared" si="25"/>
        <v>0</v>
      </c>
      <c r="AZ112" s="135">
        <f t="shared" si="25"/>
        <v>0</v>
      </c>
      <c r="BA112" s="135">
        <f t="shared" si="25"/>
        <v>0</v>
      </c>
      <c r="BB112" s="135">
        <f t="shared" si="25"/>
        <v>0</v>
      </c>
      <c r="BC112" s="135">
        <f t="shared" si="25"/>
        <v>0</v>
      </c>
      <c r="BD112" s="135">
        <f t="shared" si="25"/>
        <v>0</v>
      </c>
      <c r="BE112" s="135">
        <f t="shared" si="25"/>
        <v>0</v>
      </c>
      <c r="BF112" s="135">
        <f t="shared" si="25"/>
        <v>0</v>
      </c>
      <c r="BG112" s="135">
        <f t="shared" si="25"/>
        <v>0</v>
      </c>
    </row>
    <row r="113" spans="1:61" s="25" customFormat="1" ht="11.4" customHeight="1" x14ac:dyDescent="0.25">
      <c r="F113" s="32"/>
      <c r="G113" s="73"/>
      <c r="H113" s="158">
        <f>IF(ISERROR(VLOOKUP(I97&amp;G113,#REF!,6,FALSE)),0,VLOOKUP(I97&amp;G113,#REF!,6,FALSE))</f>
        <v>0</v>
      </c>
      <c r="J113" s="135">
        <f t="shared" si="25"/>
        <v>0</v>
      </c>
      <c r="K113" s="135">
        <f t="shared" si="25"/>
        <v>0</v>
      </c>
      <c r="L113" s="135">
        <f t="shared" si="25"/>
        <v>0</v>
      </c>
      <c r="M113" s="135">
        <f t="shared" si="25"/>
        <v>0</v>
      </c>
      <c r="N113" s="135">
        <f t="shared" si="25"/>
        <v>0</v>
      </c>
      <c r="O113" s="135">
        <f t="shared" si="25"/>
        <v>0</v>
      </c>
      <c r="P113" s="135">
        <f t="shared" si="25"/>
        <v>0</v>
      </c>
      <c r="Q113" s="135">
        <f t="shared" si="25"/>
        <v>0</v>
      </c>
      <c r="R113" s="135">
        <f t="shared" si="25"/>
        <v>0</v>
      </c>
      <c r="S113" s="135">
        <f t="shared" si="25"/>
        <v>0</v>
      </c>
      <c r="T113" s="135">
        <f t="shared" si="25"/>
        <v>0</v>
      </c>
      <c r="U113" s="135">
        <f t="shared" si="26"/>
        <v>0</v>
      </c>
      <c r="V113" s="135">
        <f t="shared" si="25"/>
        <v>0</v>
      </c>
      <c r="W113" s="135">
        <f t="shared" si="25"/>
        <v>0</v>
      </c>
      <c r="X113" s="135">
        <f t="shared" si="25"/>
        <v>0</v>
      </c>
      <c r="Y113" s="135">
        <f t="shared" si="25"/>
        <v>0</v>
      </c>
      <c r="Z113" s="135">
        <f t="shared" si="25"/>
        <v>0</v>
      </c>
      <c r="AA113" s="135">
        <f t="shared" si="25"/>
        <v>0</v>
      </c>
      <c r="AB113" s="135">
        <f t="shared" si="25"/>
        <v>0</v>
      </c>
      <c r="AC113" s="135">
        <f t="shared" si="25"/>
        <v>0</v>
      </c>
      <c r="AD113" s="135">
        <f t="shared" si="25"/>
        <v>0</v>
      </c>
      <c r="AE113" s="135">
        <f t="shared" si="25"/>
        <v>0</v>
      </c>
      <c r="AF113" s="135">
        <f t="shared" si="25"/>
        <v>0</v>
      </c>
      <c r="AG113" s="135">
        <f t="shared" si="25"/>
        <v>0</v>
      </c>
      <c r="AH113" s="135">
        <f t="shared" si="25"/>
        <v>0</v>
      </c>
      <c r="AI113" s="135">
        <f t="shared" si="25"/>
        <v>0</v>
      </c>
      <c r="AJ113" s="135">
        <f t="shared" si="25"/>
        <v>0</v>
      </c>
      <c r="AK113" s="135">
        <f t="shared" si="25"/>
        <v>0</v>
      </c>
      <c r="AL113" s="135">
        <f t="shared" si="25"/>
        <v>0</v>
      </c>
      <c r="AM113" s="135">
        <f t="shared" si="25"/>
        <v>0</v>
      </c>
      <c r="AN113" s="135">
        <f t="shared" si="25"/>
        <v>0</v>
      </c>
      <c r="AO113" s="135">
        <f t="shared" si="25"/>
        <v>0</v>
      </c>
      <c r="AP113" s="135">
        <f t="shared" si="25"/>
        <v>0</v>
      </c>
      <c r="AQ113" s="135">
        <f t="shared" si="25"/>
        <v>0</v>
      </c>
      <c r="AR113" s="135">
        <f t="shared" si="25"/>
        <v>0</v>
      </c>
      <c r="AS113" s="135">
        <f t="shared" si="25"/>
        <v>0</v>
      </c>
      <c r="AT113" s="135">
        <f t="shared" si="25"/>
        <v>0</v>
      </c>
      <c r="AU113" s="135">
        <f t="shared" si="25"/>
        <v>0</v>
      </c>
      <c r="AV113" s="135">
        <f t="shared" si="25"/>
        <v>0</v>
      </c>
      <c r="AW113" s="135">
        <f t="shared" si="25"/>
        <v>0</v>
      </c>
      <c r="AX113" s="135">
        <f t="shared" si="25"/>
        <v>0</v>
      </c>
      <c r="AY113" s="135">
        <f t="shared" si="25"/>
        <v>0</v>
      </c>
      <c r="AZ113" s="135">
        <f t="shared" si="25"/>
        <v>0</v>
      </c>
      <c r="BA113" s="135">
        <f t="shared" si="25"/>
        <v>0</v>
      </c>
      <c r="BB113" s="135">
        <f t="shared" si="25"/>
        <v>0</v>
      </c>
      <c r="BC113" s="135">
        <f t="shared" si="25"/>
        <v>0</v>
      </c>
      <c r="BD113" s="135">
        <f t="shared" si="25"/>
        <v>0</v>
      </c>
      <c r="BE113" s="135">
        <f t="shared" si="25"/>
        <v>0</v>
      </c>
      <c r="BF113" s="135">
        <f t="shared" si="25"/>
        <v>0</v>
      </c>
      <c r="BG113" s="135">
        <f t="shared" si="25"/>
        <v>0</v>
      </c>
    </row>
    <row r="114" spans="1:61" s="25" customFormat="1" ht="11.4" customHeight="1" x14ac:dyDescent="0.25">
      <c r="F114" s="32"/>
      <c r="G114" s="73"/>
      <c r="H114" s="158">
        <f>IF(ISERROR(VLOOKUP(I98&amp;G114,#REF!,6,FALSE)),0,VLOOKUP(I98&amp;G114,#REF!,6,FALSE))</f>
        <v>0</v>
      </c>
      <c r="J114" s="135">
        <f t="shared" si="25"/>
        <v>0</v>
      </c>
      <c r="K114" s="135">
        <f t="shared" si="25"/>
        <v>0</v>
      </c>
      <c r="L114" s="135">
        <f t="shared" si="25"/>
        <v>0</v>
      </c>
      <c r="M114" s="135">
        <f t="shared" si="25"/>
        <v>0</v>
      </c>
      <c r="N114" s="135">
        <f t="shared" si="25"/>
        <v>0</v>
      </c>
      <c r="O114" s="135">
        <f t="shared" si="25"/>
        <v>0</v>
      </c>
      <c r="P114" s="135">
        <f t="shared" si="25"/>
        <v>0</v>
      </c>
      <c r="Q114" s="135">
        <f t="shared" si="25"/>
        <v>0</v>
      </c>
      <c r="R114" s="135">
        <f t="shared" si="25"/>
        <v>0</v>
      </c>
      <c r="S114" s="135">
        <f t="shared" si="25"/>
        <v>0</v>
      </c>
      <c r="T114" s="135">
        <f t="shared" si="25"/>
        <v>0</v>
      </c>
      <c r="U114" s="135">
        <f t="shared" si="26"/>
        <v>0</v>
      </c>
      <c r="V114" s="135">
        <f t="shared" si="25"/>
        <v>0</v>
      </c>
      <c r="W114" s="135">
        <f t="shared" si="25"/>
        <v>0</v>
      </c>
      <c r="X114" s="135">
        <f t="shared" si="25"/>
        <v>0</v>
      </c>
      <c r="Y114" s="135">
        <f t="shared" si="25"/>
        <v>0</v>
      </c>
      <c r="Z114" s="135">
        <f t="shared" si="25"/>
        <v>0</v>
      </c>
      <c r="AA114" s="135">
        <f t="shared" si="25"/>
        <v>0</v>
      </c>
      <c r="AB114" s="135">
        <f t="shared" si="25"/>
        <v>0</v>
      </c>
      <c r="AC114" s="135">
        <f t="shared" si="25"/>
        <v>0</v>
      </c>
      <c r="AD114" s="135">
        <f t="shared" si="25"/>
        <v>0</v>
      </c>
      <c r="AE114" s="135">
        <f t="shared" si="25"/>
        <v>0</v>
      </c>
      <c r="AF114" s="135">
        <f t="shared" si="25"/>
        <v>0</v>
      </c>
      <c r="AG114" s="135">
        <f t="shared" si="25"/>
        <v>0</v>
      </c>
      <c r="AH114" s="135">
        <f t="shared" si="25"/>
        <v>0</v>
      </c>
      <c r="AI114" s="135">
        <f t="shared" si="25"/>
        <v>0</v>
      </c>
      <c r="AJ114" s="135">
        <f t="shared" si="25"/>
        <v>0</v>
      </c>
      <c r="AK114" s="135">
        <f t="shared" si="25"/>
        <v>0</v>
      </c>
      <c r="AL114" s="135">
        <f t="shared" si="25"/>
        <v>0</v>
      </c>
      <c r="AM114" s="135">
        <f t="shared" si="25"/>
        <v>0</v>
      </c>
      <c r="AN114" s="135">
        <f t="shared" si="25"/>
        <v>0</v>
      </c>
      <c r="AO114" s="135">
        <f t="shared" si="25"/>
        <v>0</v>
      </c>
      <c r="AP114" s="135">
        <f t="shared" si="25"/>
        <v>0</v>
      </c>
      <c r="AQ114" s="135">
        <f t="shared" si="25"/>
        <v>0</v>
      </c>
      <c r="AR114" s="135">
        <f t="shared" si="25"/>
        <v>0</v>
      </c>
      <c r="AS114" s="135">
        <f t="shared" si="25"/>
        <v>0</v>
      </c>
      <c r="AT114" s="135">
        <f t="shared" si="25"/>
        <v>0</v>
      </c>
      <c r="AU114" s="135">
        <f t="shared" si="25"/>
        <v>0</v>
      </c>
      <c r="AV114" s="135">
        <f t="shared" si="25"/>
        <v>0</v>
      </c>
      <c r="AW114" s="135">
        <f t="shared" si="25"/>
        <v>0</v>
      </c>
      <c r="AX114" s="135">
        <f t="shared" si="25"/>
        <v>0</v>
      </c>
      <c r="AY114" s="135">
        <f t="shared" si="25"/>
        <v>0</v>
      </c>
      <c r="AZ114" s="135">
        <f t="shared" si="25"/>
        <v>0</v>
      </c>
      <c r="BA114" s="135">
        <f t="shared" si="25"/>
        <v>0</v>
      </c>
      <c r="BB114" s="135">
        <f t="shared" si="25"/>
        <v>0</v>
      </c>
      <c r="BC114" s="135">
        <f t="shared" si="25"/>
        <v>0</v>
      </c>
      <c r="BD114" s="135">
        <f t="shared" si="25"/>
        <v>0</v>
      </c>
      <c r="BE114" s="135">
        <f t="shared" si="25"/>
        <v>0</v>
      </c>
      <c r="BF114" s="135">
        <f t="shared" si="25"/>
        <v>0</v>
      </c>
      <c r="BG114" s="135">
        <f t="shared" si="25"/>
        <v>0</v>
      </c>
    </row>
    <row r="115" spans="1:61" s="25" customFormat="1" ht="11.4" customHeight="1" x14ac:dyDescent="0.25">
      <c r="F115" s="32"/>
      <c r="G115" s="73"/>
      <c r="H115" s="158">
        <f>IF(ISERROR(VLOOKUP(I99&amp;G115,#REF!,6,FALSE)),0,VLOOKUP(I99&amp;G115,#REF!,6,FALSE))</f>
        <v>0</v>
      </c>
      <c r="J115" s="135">
        <f t="shared" si="25"/>
        <v>0</v>
      </c>
      <c r="K115" s="135">
        <f t="shared" si="25"/>
        <v>0</v>
      </c>
      <c r="L115" s="135">
        <f t="shared" si="25"/>
        <v>0</v>
      </c>
      <c r="M115" s="135">
        <f t="shared" si="25"/>
        <v>0</v>
      </c>
      <c r="N115" s="135">
        <f t="shared" si="25"/>
        <v>0</v>
      </c>
      <c r="O115" s="135">
        <f t="shared" ref="O115:T115" si="27">O99*$H115</f>
        <v>0</v>
      </c>
      <c r="P115" s="135">
        <f t="shared" si="27"/>
        <v>0</v>
      </c>
      <c r="Q115" s="135">
        <f t="shared" si="27"/>
        <v>0</v>
      </c>
      <c r="R115" s="135">
        <f t="shared" si="27"/>
        <v>0</v>
      </c>
      <c r="S115" s="135">
        <f t="shared" si="27"/>
        <v>0</v>
      </c>
      <c r="T115" s="135">
        <f t="shared" si="27"/>
        <v>0</v>
      </c>
      <c r="U115" s="135">
        <f t="shared" si="26"/>
        <v>0</v>
      </c>
      <c r="V115" s="135">
        <f t="shared" ref="V115:BG115" si="28">V99*$H115</f>
        <v>0</v>
      </c>
      <c r="W115" s="135">
        <f t="shared" si="28"/>
        <v>0</v>
      </c>
      <c r="X115" s="135">
        <f t="shared" si="28"/>
        <v>0</v>
      </c>
      <c r="Y115" s="135">
        <f t="shared" si="28"/>
        <v>0</v>
      </c>
      <c r="Z115" s="135">
        <f t="shared" si="28"/>
        <v>0</v>
      </c>
      <c r="AA115" s="135">
        <f t="shared" si="28"/>
        <v>0</v>
      </c>
      <c r="AB115" s="135">
        <f t="shared" si="28"/>
        <v>0</v>
      </c>
      <c r="AC115" s="135">
        <f t="shared" si="28"/>
        <v>0</v>
      </c>
      <c r="AD115" s="135">
        <f t="shared" si="28"/>
        <v>0</v>
      </c>
      <c r="AE115" s="135">
        <f t="shared" si="28"/>
        <v>0</v>
      </c>
      <c r="AF115" s="135">
        <f t="shared" si="28"/>
        <v>0</v>
      </c>
      <c r="AG115" s="135">
        <f t="shared" si="28"/>
        <v>0</v>
      </c>
      <c r="AH115" s="135">
        <f t="shared" si="28"/>
        <v>0</v>
      </c>
      <c r="AI115" s="135">
        <f t="shared" si="28"/>
        <v>0</v>
      </c>
      <c r="AJ115" s="135">
        <f t="shared" si="28"/>
        <v>0</v>
      </c>
      <c r="AK115" s="135">
        <f t="shared" si="28"/>
        <v>0</v>
      </c>
      <c r="AL115" s="135">
        <f t="shared" si="28"/>
        <v>0</v>
      </c>
      <c r="AM115" s="135">
        <f t="shared" si="28"/>
        <v>0</v>
      </c>
      <c r="AN115" s="135">
        <f t="shared" si="28"/>
        <v>0</v>
      </c>
      <c r="AO115" s="135">
        <f t="shared" si="28"/>
        <v>0</v>
      </c>
      <c r="AP115" s="135">
        <f t="shared" si="28"/>
        <v>0</v>
      </c>
      <c r="AQ115" s="135">
        <f t="shared" si="28"/>
        <v>0</v>
      </c>
      <c r="AR115" s="135">
        <f t="shared" si="28"/>
        <v>0</v>
      </c>
      <c r="AS115" s="135">
        <f t="shared" si="28"/>
        <v>0</v>
      </c>
      <c r="AT115" s="135">
        <f t="shared" si="28"/>
        <v>0</v>
      </c>
      <c r="AU115" s="135">
        <f t="shared" si="28"/>
        <v>0</v>
      </c>
      <c r="AV115" s="135">
        <f t="shared" si="28"/>
        <v>0</v>
      </c>
      <c r="AW115" s="135">
        <f t="shared" si="28"/>
        <v>0</v>
      </c>
      <c r="AX115" s="135">
        <f t="shared" si="28"/>
        <v>0</v>
      </c>
      <c r="AY115" s="135">
        <f t="shared" si="28"/>
        <v>0</v>
      </c>
      <c r="AZ115" s="135">
        <f t="shared" si="28"/>
        <v>0</v>
      </c>
      <c r="BA115" s="135">
        <f t="shared" si="28"/>
        <v>0</v>
      </c>
      <c r="BB115" s="135">
        <f t="shared" si="28"/>
        <v>0</v>
      </c>
      <c r="BC115" s="135">
        <f t="shared" si="28"/>
        <v>0</v>
      </c>
      <c r="BD115" s="135">
        <f t="shared" si="28"/>
        <v>0</v>
      </c>
      <c r="BE115" s="135">
        <f t="shared" si="28"/>
        <v>0</v>
      </c>
      <c r="BF115" s="135">
        <f t="shared" si="28"/>
        <v>0</v>
      </c>
      <c r="BG115" s="135">
        <f t="shared" si="28"/>
        <v>0</v>
      </c>
    </row>
    <row r="116" spans="1:61" s="25" customFormat="1" ht="11.4" customHeight="1" x14ac:dyDescent="0.25">
      <c r="F116" s="32"/>
      <c r="G116" s="73"/>
      <c r="H116" s="158">
        <f>IF(ISERROR(VLOOKUP(I100&amp;G116,#REF!,6,FALSE)),0,VLOOKUP(I100&amp;G116,#REF!,6,FALSE))</f>
        <v>0</v>
      </c>
      <c r="J116" s="135">
        <f t="shared" ref="J116:AO121" si="29">J100*$H116</f>
        <v>0</v>
      </c>
      <c r="K116" s="135">
        <f t="shared" si="29"/>
        <v>0</v>
      </c>
      <c r="L116" s="135">
        <f t="shared" si="29"/>
        <v>0</v>
      </c>
      <c r="M116" s="135">
        <f t="shared" si="29"/>
        <v>0</v>
      </c>
      <c r="N116" s="135">
        <f t="shared" si="29"/>
        <v>0</v>
      </c>
      <c r="O116" s="135">
        <f t="shared" si="29"/>
        <v>0</v>
      </c>
      <c r="P116" s="135">
        <f t="shared" si="29"/>
        <v>0</v>
      </c>
      <c r="Q116" s="135">
        <f t="shared" si="29"/>
        <v>0</v>
      </c>
      <c r="R116" s="135">
        <f t="shared" si="29"/>
        <v>0</v>
      </c>
      <c r="S116" s="135">
        <f t="shared" si="29"/>
        <v>0</v>
      </c>
      <c r="T116" s="135">
        <f t="shared" si="29"/>
        <v>0</v>
      </c>
      <c r="U116" s="135">
        <f t="shared" si="26"/>
        <v>0</v>
      </c>
      <c r="V116" s="135">
        <f t="shared" si="29"/>
        <v>0</v>
      </c>
      <c r="W116" s="135">
        <f t="shared" si="29"/>
        <v>0</v>
      </c>
      <c r="X116" s="135">
        <f t="shared" si="29"/>
        <v>0</v>
      </c>
      <c r="Y116" s="135">
        <f t="shared" si="29"/>
        <v>0</v>
      </c>
      <c r="Z116" s="135">
        <f t="shared" si="29"/>
        <v>0</v>
      </c>
      <c r="AA116" s="135">
        <f t="shared" si="29"/>
        <v>0</v>
      </c>
      <c r="AB116" s="135">
        <f t="shared" si="29"/>
        <v>0</v>
      </c>
      <c r="AC116" s="135">
        <f t="shared" si="29"/>
        <v>0</v>
      </c>
      <c r="AD116" s="135">
        <f t="shared" si="29"/>
        <v>0</v>
      </c>
      <c r="AE116" s="135">
        <f t="shared" si="29"/>
        <v>0</v>
      </c>
      <c r="AF116" s="135">
        <f t="shared" si="29"/>
        <v>0</v>
      </c>
      <c r="AG116" s="135">
        <f t="shared" si="29"/>
        <v>0</v>
      </c>
      <c r="AH116" s="135">
        <f t="shared" si="29"/>
        <v>0</v>
      </c>
      <c r="AI116" s="135">
        <f t="shared" si="29"/>
        <v>0</v>
      </c>
      <c r="AJ116" s="135">
        <f t="shared" si="29"/>
        <v>0</v>
      </c>
      <c r="AK116" s="135">
        <f t="shared" si="29"/>
        <v>0</v>
      </c>
      <c r="AL116" s="135">
        <f t="shared" si="29"/>
        <v>0</v>
      </c>
      <c r="AM116" s="135">
        <f t="shared" si="29"/>
        <v>0</v>
      </c>
      <c r="AN116" s="135">
        <f t="shared" si="29"/>
        <v>0</v>
      </c>
      <c r="AO116" s="135">
        <f t="shared" si="29"/>
        <v>0</v>
      </c>
      <c r="AP116" s="135">
        <f t="shared" ref="AP116:BG116" si="30">AP100*$H116</f>
        <v>0</v>
      </c>
      <c r="AQ116" s="135">
        <f t="shared" si="30"/>
        <v>0</v>
      </c>
      <c r="AR116" s="135">
        <f t="shared" si="30"/>
        <v>0</v>
      </c>
      <c r="AS116" s="135">
        <f t="shared" si="30"/>
        <v>0</v>
      </c>
      <c r="AT116" s="135">
        <f t="shared" si="30"/>
        <v>0</v>
      </c>
      <c r="AU116" s="135">
        <f t="shared" si="30"/>
        <v>0</v>
      </c>
      <c r="AV116" s="135">
        <f t="shared" si="30"/>
        <v>0</v>
      </c>
      <c r="AW116" s="135">
        <f t="shared" si="30"/>
        <v>0</v>
      </c>
      <c r="AX116" s="135">
        <f t="shared" si="30"/>
        <v>0</v>
      </c>
      <c r="AY116" s="135">
        <f t="shared" si="30"/>
        <v>0</v>
      </c>
      <c r="AZ116" s="135">
        <f t="shared" si="30"/>
        <v>0</v>
      </c>
      <c r="BA116" s="135">
        <f t="shared" si="30"/>
        <v>0</v>
      </c>
      <c r="BB116" s="135">
        <f t="shared" si="30"/>
        <v>0</v>
      </c>
      <c r="BC116" s="135">
        <f t="shared" si="30"/>
        <v>0</v>
      </c>
      <c r="BD116" s="135">
        <f t="shared" si="30"/>
        <v>0</v>
      </c>
      <c r="BE116" s="135">
        <f t="shared" si="30"/>
        <v>0</v>
      </c>
      <c r="BF116" s="135">
        <f t="shared" si="30"/>
        <v>0</v>
      </c>
      <c r="BG116" s="135">
        <f t="shared" si="30"/>
        <v>0</v>
      </c>
    </row>
    <row r="117" spans="1:61" s="25" customFormat="1" ht="11.4" customHeight="1" x14ac:dyDescent="0.25">
      <c r="F117" s="32"/>
      <c r="G117" s="73"/>
      <c r="H117" s="158">
        <f>IF(ISERROR(VLOOKUP(I101&amp;G117,#REF!,6,FALSE)),0,VLOOKUP(I101&amp;G117,#REF!,6,FALSE))</f>
        <v>0</v>
      </c>
      <c r="J117" s="135">
        <f t="shared" si="29"/>
        <v>0</v>
      </c>
      <c r="K117" s="135">
        <f t="shared" si="29"/>
        <v>0</v>
      </c>
      <c r="L117" s="135">
        <f t="shared" si="29"/>
        <v>0</v>
      </c>
      <c r="M117" s="135">
        <f t="shared" si="29"/>
        <v>0</v>
      </c>
      <c r="N117" s="135">
        <f t="shared" si="29"/>
        <v>0</v>
      </c>
      <c r="O117" s="135">
        <f t="shared" si="29"/>
        <v>0</v>
      </c>
      <c r="P117" s="135">
        <f t="shared" si="29"/>
        <v>0</v>
      </c>
      <c r="Q117" s="135">
        <f t="shared" si="29"/>
        <v>0</v>
      </c>
      <c r="R117" s="135">
        <f t="shared" si="29"/>
        <v>0</v>
      </c>
      <c r="S117" s="135">
        <f t="shared" si="29"/>
        <v>0</v>
      </c>
      <c r="T117" s="135">
        <f t="shared" si="29"/>
        <v>0</v>
      </c>
      <c r="U117" s="135">
        <f t="shared" si="26"/>
        <v>0</v>
      </c>
      <c r="V117" s="135">
        <f t="shared" si="29"/>
        <v>0</v>
      </c>
      <c r="W117" s="135">
        <f t="shared" si="29"/>
        <v>0</v>
      </c>
      <c r="X117" s="135">
        <f t="shared" si="29"/>
        <v>0</v>
      </c>
      <c r="Y117" s="135">
        <f t="shared" si="29"/>
        <v>0</v>
      </c>
      <c r="Z117" s="135">
        <f t="shared" si="29"/>
        <v>0</v>
      </c>
      <c r="AA117" s="135">
        <f t="shared" si="29"/>
        <v>0</v>
      </c>
      <c r="AB117" s="135">
        <f t="shared" si="29"/>
        <v>0</v>
      </c>
      <c r="AC117" s="135">
        <f t="shared" si="29"/>
        <v>0</v>
      </c>
      <c r="AD117" s="135">
        <f t="shared" si="29"/>
        <v>0</v>
      </c>
      <c r="AE117" s="135">
        <f t="shared" si="29"/>
        <v>0</v>
      </c>
      <c r="AF117" s="135">
        <f t="shared" si="29"/>
        <v>0</v>
      </c>
      <c r="AG117" s="135">
        <f t="shared" si="29"/>
        <v>0</v>
      </c>
      <c r="AH117" s="135">
        <f t="shared" si="29"/>
        <v>0</v>
      </c>
      <c r="AI117" s="135">
        <f t="shared" si="29"/>
        <v>0</v>
      </c>
      <c r="AJ117" s="135">
        <f t="shared" si="29"/>
        <v>0</v>
      </c>
      <c r="AK117" s="135">
        <f t="shared" si="29"/>
        <v>0</v>
      </c>
      <c r="AL117" s="135">
        <f t="shared" si="29"/>
        <v>0</v>
      </c>
      <c r="AM117" s="135">
        <f t="shared" si="29"/>
        <v>0</v>
      </c>
      <c r="AN117" s="135">
        <f t="shared" si="29"/>
        <v>0</v>
      </c>
      <c r="AO117" s="135">
        <f t="shared" si="29"/>
        <v>0</v>
      </c>
      <c r="AP117" s="135">
        <f t="shared" ref="AP117:BG117" si="31">AP101*$H117</f>
        <v>0</v>
      </c>
      <c r="AQ117" s="135">
        <f t="shared" si="31"/>
        <v>0</v>
      </c>
      <c r="AR117" s="135">
        <f t="shared" si="31"/>
        <v>0</v>
      </c>
      <c r="AS117" s="135">
        <f t="shared" si="31"/>
        <v>0</v>
      </c>
      <c r="AT117" s="135">
        <f t="shared" si="31"/>
        <v>0</v>
      </c>
      <c r="AU117" s="135">
        <f t="shared" si="31"/>
        <v>0</v>
      </c>
      <c r="AV117" s="135">
        <f t="shared" si="31"/>
        <v>0</v>
      </c>
      <c r="AW117" s="135">
        <f t="shared" si="31"/>
        <v>0</v>
      </c>
      <c r="AX117" s="135">
        <f t="shared" si="31"/>
        <v>0</v>
      </c>
      <c r="AY117" s="135">
        <f t="shared" si="31"/>
        <v>0</v>
      </c>
      <c r="AZ117" s="135">
        <f t="shared" si="31"/>
        <v>0</v>
      </c>
      <c r="BA117" s="135">
        <f t="shared" si="31"/>
        <v>0</v>
      </c>
      <c r="BB117" s="135">
        <f t="shared" si="31"/>
        <v>0</v>
      </c>
      <c r="BC117" s="135">
        <f t="shared" si="31"/>
        <v>0</v>
      </c>
      <c r="BD117" s="135">
        <f t="shared" si="31"/>
        <v>0</v>
      </c>
      <c r="BE117" s="135">
        <f t="shared" si="31"/>
        <v>0</v>
      </c>
      <c r="BF117" s="135">
        <f t="shared" si="31"/>
        <v>0</v>
      </c>
      <c r="BG117" s="135">
        <f t="shared" si="31"/>
        <v>0</v>
      </c>
    </row>
    <row r="118" spans="1:61" s="25" customFormat="1" ht="11.4" customHeight="1" x14ac:dyDescent="0.25">
      <c r="F118" s="32"/>
      <c r="G118" s="73"/>
      <c r="H118" s="158">
        <f>IF(ISERROR(VLOOKUP(I102&amp;G118,#REF!,6,FALSE)),0,VLOOKUP(I102&amp;G118,#REF!,6,FALSE))</f>
        <v>0</v>
      </c>
      <c r="J118" s="135">
        <f t="shared" si="29"/>
        <v>0</v>
      </c>
      <c r="K118" s="135">
        <f t="shared" si="29"/>
        <v>0</v>
      </c>
      <c r="L118" s="135">
        <f t="shared" si="29"/>
        <v>0</v>
      </c>
      <c r="M118" s="135">
        <f t="shared" si="29"/>
        <v>0</v>
      </c>
      <c r="N118" s="135">
        <f t="shared" si="29"/>
        <v>0</v>
      </c>
      <c r="O118" s="135">
        <f t="shared" si="29"/>
        <v>0</v>
      </c>
      <c r="P118" s="135">
        <f t="shared" si="29"/>
        <v>0</v>
      </c>
      <c r="Q118" s="135">
        <f t="shared" si="29"/>
        <v>0</v>
      </c>
      <c r="R118" s="135">
        <f t="shared" si="29"/>
        <v>0</v>
      </c>
      <c r="S118" s="135">
        <f t="shared" si="29"/>
        <v>0</v>
      </c>
      <c r="T118" s="135">
        <f t="shared" si="29"/>
        <v>0</v>
      </c>
      <c r="U118" s="135">
        <f t="shared" si="26"/>
        <v>0</v>
      </c>
      <c r="V118" s="135">
        <f t="shared" si="29"/>
        <v>0</v>
      </c>
      <c r="W118" s="135">
        <f t="shared" si="29"/>
        <v>0</v>
      </c>
      <c r="X118" s="135">
        <f t="shared" si="29"/>
        <v>0</v>
      </c>
      <c r="Y118" s="135">
        <f t="shared" si="29"/>
        <v>0</v>
      </c>
      <c r="Z118" s="135">
        <f t="shared" si="29"/>
        <v>0</v>
      </c>
      <c r="AA118" s="135">
        <f t="shared" si="29"/>
        <v>0</v>
      </c>
      <c r="AB118" s="135">
        <f t="shared" si="29"/>
        <v>0</v>
      </c>
      <c r="AC118" s="135">
        <f t="shared" si="29"/>
        <v>0</v>
      </c>
      <c r="AD118" s="135">
        <f t="shared" si="29"/>
        <v>0</v>
      </c>
      <c r="AE118" s="135">
        <f t="shared" si="29"/>
        <v>0</v>
      </c>
      <c r="AF118" s="135">
        <f t="shared" si="29"/>
        <v>0</v>
      </c>
      <c r="AG118" s="135">
        <f t="shared" si="29"/>
        <v>0</v>
      </c>
      <c r="AH118" s="135">
        <f t="shared" si="29"/>
        <v>0</v>
      </c>
      <c r="AI118" s="135">
        <f t="shared" si="29"/>
        <v>0</v>
      </c>
      <c r="AJ118" s="135">
        <f t="shared" si="29"/>
        <v>0</v>
      </c>
      <c r="AK118" s="135">
        <f t="shared" si="29"/>
        <v>0</v>
      </c>
      <c r="AL118" s="135">
        <f t="shared" si="29"/>
        <v>0</v>
      </c>
      <c r="AM118" s="135">
        <f t="shared" si="29"/>
        <v>0</v>
      </c>
      <c r="AN118" s="135">
        <f t="shared" si="29"/>
        <v>0</v>
      </c>
      <c r="AO118" s="135">
        <f t="shared" si="29"/>
        <v>0</v>
      </c>
      <c r="AP118" s="135">
        <f t="shared" ref="AP118:BG118" si="32">AP102*$H118</f>
        <v>0</v>
      </c>
      <c r="AQ118" s="135">
        <f t="shared" si="32"/>
        <v>0</v>
      </c>
      <c r="AR118" s="135">
        <f t="shared" si="32"/>
        <v>0</v>
      </c>
      <c r="AS118" s="135">
        <f t="shared" si="32"/>
        <v>0</v>
      </c>
      <c r="AT118" s="135">
        <f t="shared" si="32"/>
        <v>0</v>
      </c>
      <c r="AU118" s="135">
        <f t="shared" si="32"/>
        <v>0</v>
      </c>
      <c r="AV118" s="135">
        <f t="shared" si="32"/>
        <v>0</v>
      </c>
      <c r="AW118" s="135">
        <f t="shared" si="32"/>
        <v>0</v>
      </c>
      <c r="AX118" s="135">
        <f t="shared" si="32"/>
        <v>0</v>
      </c>
      <c r="AY118" s="135">
        <f t="shared" si="32"/>
        <v>0</v>
      </c>
      <c r="AZ118" s="135">
        <f t="shared" si="32"/>
        <v>0</v>
      </c>
      <c r="BA118" s="135">
        <f t="shared" si="32"/>
        <v>0</v>
      </c>
      <c r="BB118" s="135">
        <f t="shared" si="32"/>
        <v>0</v>
      </c>
      <c r="BC118" s="135">
        <f t="shared" si="32"/>
        <v>0</v>
      </c>
      <c r="BD118" s="135">
        <f t="shared" si="32"/>
        <v>0</v>
      </c>
      <c r="BE118" s="135">
        <f t="shared" si="32"/>
        <v>0</v>
      </c>
      <c r="BF118" s="135">
        <f t="shared" si="32"/>
        <v>0</v>
      </c>
      <c r="BG118" s="135">
        <f t="shared" si="32"/>
        <v>0</v>
      </c>
    </row>
    <row r="119" spans="1:61" s="25" customFormat="1" ht="11.4" customHeight="1" x14ac:dyDescent="0.25">
      <c r="F119" s="32"/>
      <c r="G119" s="73"/>
      <c r="H119" s="158">
        <f>IF(ISERROR(VLOOKUP(I103&amp;G119,#REF!,6,FALSE)),0,VLOOKUP(I103&amp;G119,#REF!,6,FALSE))</f>
        <v>0</v>
      </c>
      <c r="J119" s="135">
        <f t="shared" si="29"/>
        <v>0</v>
      </c>
      <c r="K119" s="135">
        <f t="shared" si="29"/>
        <v>0</v>
      </c>
      <c r="L119" s="135">
        <f t="shared" si="29"/>
        <v>0</v>
      </c>
      <c r="M119" s="135">
        <f t="shared" si="29"/>
        <v>0</v>
      </c>
      <c r="N119" s="135">
        <f t="shared" si="29"/>
        <v>0</v>
      </c>
      <c r="O119" s="135">
        <f t="shared" si="29"/>
        <v>0</v>
      </c>
      <c r="P119" s="135">
        <f t="shared" si="29"/>
        <v>0</v>
      </c>
      <c r="Q119" s="135">
        <f t="shared" si="29"/>
        <v>0</v>
      </c>
      <c r="R119" s="135">
        <f t="shared" si="29"/>
        <v>0</v>
      </c>
      <c r="S119" s="135">
        <f t="shared" si="29"/>
        <v>0</v>
      </c>
      <c r="T119" s="135">
        <f t="shared" si="29"/>
        <v>0</v>
      </c>
      <c r="U119" s="135">
        <f t="shared" si="26"/>
        <v>0</v>
      </c>
      <c r="V119" s="135">
        <f t="shared" si="29"/>
        <v>0</v>
      </c>
      <c r="W119" s="135">
        <f t="shared" si="29"/>
        <v>0</v>
      </c>
      <c r="X119" s="135">
        <f t="shared" si="29"/>
        <v>0</v>
      </c>
      <c r="Y119" s="135">
        <f t="shared" si="29"/>
        <v>0</v>
      </c>
      <c r="Z119" s="135">
        <f t="shared" si="29"/>
        <v>0</v>
      </c>
      <c r="AA119" s="135">
        <f t="shared" si="29"/>
        <v>0</v>
      </c>
      <c r="AB119" s="135">
        <f t="shared" si="29"/>
        <v>0</v>
      </c>
      <c r="AC119" s="135">
        <f t="shared" si="29"/>
        <v>0</v>
      </c>
      <c r="AD119" s="135">
        <f t="shared" si="29"/>
        <v>0</v>
      </c>
      <c r="AE119" s="135">
        <f t="shared" si="29"/>
        <v>0</v>
      </c>
      <c r="AF119" s="135">
        <f t="shared" si="29"/>
        <v>0</v>
      </c>
      <c r="AG119" s="135">
        <f t="shared" si="29"/>
        <v>0</v>
      </c>
      <c r="AH119" s="135">
        <f t="shared" si="29"/>
        <v>0</v>
      </c>
      <c r="AI119" s="135">
        <f t="shared" si="29"/>
        <v>0</v>
      </c>
      <c r="AJ119" s="135">
        <f t="shared" si="29"/>
        <v>0</v>
      </c>
      <c r="AK119" s="135">
        <f t="shared" si="29"/>
        <v>0</v>
      </c>
      <c r="AL119" s="135">
        <f t="shared" si="29"/>
        <v>0</v>
      </c>
      <c r="AM119" s="135">
        <f t="shared" si="29"/>
        <v>0</v>
      </c>
      <c r="AN119" s="135">
        <f t="shared" si="29"/>
        <v>0</v>
      </c>
      <c r="AO119" s="135">
        <f t="shared" si="29"/>
        <v>0</v>
      </c>
      <c r="AP119" s="135">
        <f t="shared" ref="AP119:BG119" si="33">AP103*$H119</f>
        <v>0</v>
      </c>
      <c r="AQ119" s="135">
        <f t="shared" si="33"/>
        <v>0</v>
      </c>
      <c r="AR119" s="135">
        <f t="shared" si="33"/>
        <v>0</v>
      </c>
      <c r="AS119" s="135">
        <f t="shared" si="33"/>
        <v>0</v>
      </c>
      <c r="AT119" s="135">
        <f t="shared" si="33"/>
        <v>0</v>
      </c>
      <c r="AU119" s="135">
        <f t="shared" si="33"/>
        <v>0</v>
      </c>
      <c r="AV119" s="135">
        <f t="shared" si="33"/>
        <v>0</v>
      </c>
      <c r="AW119" s="135">
        <f t="shared" si="33"/>
        <v>0</v>
      </c>
      <c r="AX119" s="135">
        <f t="shared" si="33"/>
        <v>0</v>
      </c>
      <c r="AY119" s="135">
        <f t="shared" si="33"/>
        <v>0</v>
      </c>
      <c r="AZ119" s="135">
        <f t="shared" si="33"/>
        <v>0</v>
      </c>
      <c r="BA119" s="135">
        <f t="shared" si="33"/>
        <v>0</v>
      </c>
      <c r="BB119" s="135">
        <f t="shared" si="33"/>
        <v>0</v>
      </c>
      <c r="BC119" s="135">
        <f t="shared" si="33"/>
        <v>0</v>
      </c>
      <c r="BD119" s="135">
        <f t="shared" si="33"/>
        <v>0</v>
      </c>
      <c r="BE119" s="135">
        <f t="shared" si="33"/>
        <v>0</v>
      </c>
      <c r="BF119" s="135">
        <f t="shared" si="33"/>
        <v>0</v>
      </c>
      <c r="BG119" s="135">
        <f t="shared" si="33"/>
        <v>0</v>
      </c>
    </row>
    <row r="120" spans="1:61" s="25" customFormat="1" ht="11.4" customHeight="1" x14ac:dyDescent="0.25">
      <c r="F120" s="32"/>
      <c r="G120" s="73"/>
      <c r="H120" s="158">
        <f>IF(ISERROR(VLOOKUP(I104&amp;G120,#REF!,6,FALSE)),0,VLOOKUP(I104&amp;G120,#REF!,6,FALSE))</f>
        <v>0</v>
      </c>
      <c r="J120" s="135">
        <f t="shared" si="29"/>
        <v>0</v>
      </c>
      <c r="K120" s="135">
        <f t="shared" si="29"/>
        <v>0</v>
      </c>
      <c r="L120" s="135">
        <f t="shared" si="29"/>
        <v>0</v>
      </c>
      <c r="M120" s="135">
        <f t="shared" si="29"/>
        <v>0</v>
      </c>
      <c r="N120" s="135">
        <f t="shared" si="29"/>
        <v>0</v>
      </c>
      <c r="O120" s="135">
        <f t="shared" si="29"/>
        <v>0</v>
      </c>
      <c r="P120" s="135">
        <f t="shared" si="29"/>
        <v>0</v>
      </c>
      <c r="Q120" s="135">
        <f t="shared" si="29"/>
        <v>0</v>
      </c>
      <c r="R120" s="135">
        <f t="shared" si="29"/>
        <v>0</v>
      </c>
      <c r="S120" s="135">
        <f t="shared" si="29"/>
        <v>0</v>
      </c>
      <c r="T120" s="135">
        <f t="shared" si="29"/>
        <v>0</v>
      </c>
      <c r="U120" s="135">
        <f t="shared" si="26"/>
        <v>0</v>
      </c>
      <c r="V120" s="135">
        <f t="shared" si="29"/>
        <v>0</v>
      </c>
      <c r="W120" s="135">
        <f t="shared" si="29"/>
        <v>0</v>
      </c>
      <c r="X120" s="135">
        <f t="shared" si="29"/>
        <v>0</v>
      </c>
      <c r="Y120" s="135">
        <f t="shared" si="29"/>
        <v>0</v>
      </c>
      <c r="Z120" s="135">
        <f t="shared" si="29"/>
        <v>0</v>
      </c>
      <c r="AA120" s="135">
        <f t="shared" si="29"/>
        <v>0</v>
      </c>
      <c r="AB120" s="135">
        <f t="shared" si="29"/>
        <v>0</v>
      </c>
      <c r="AC120" s="135">
        <f t="shared" si="29"/>
        <v>0</v>
      </c>
      <c r="AD120" s="135">
        <f t="shared" si="29"/>
        <v>0</v>
      </c>
      <c r="AE120" s="135">
        <f t="shared" si="29"/>
        <v>0</v>
      </c>
      <c r="AF120" s="135">
        <f t="shared" si="29"/>
        <v>0</v>
      </c>
      <c r="AG120" s="135">
        <f t="shared" si="29"/>
        <v>0</v>
      </c>
      <c r="AH120" s="135">
        <f t="shared" si="29"/>
        <v>0</v>
      </c>
      <c r="AI120" s="135">
        <f t="shared" si="29"/>
        <v>0</v>
      </c>
      <c r="AJ120" s="135">
        <f t="shared" si="29"/>
        <v>0</v>
      </c>
      <c r="AK120" s="135">
        <f t="shared" si="29"/>
        <v>0</v>
      </c>
      <c r="AL120" s="135">
        <f t="shared" si="29"/>
        <v>0</v>
      </c>
      <c r="AM120" s="135">
        <f t="shared" si="29"/>
        <v>0</v>
      </c>
      <c r="AN120" s="135">
        <f t="shared" si="29"/>
        <v>0</v>
      </c>
      <c r="AO120" s="135">
        <f t="shared" si="29"/>
        <v>0</v>
      </c>
      <c r="AP120" s="135">
        <f t="shared" ref="AP120:BG120" si="34">AP104*$H120</f>
        <v>0</v>
      </c>
      <c r="AQ120" s="135">
        <f t="shared" si="34"/>
        <v>0</v>
      </c>
      <c r="AR120" s="135">
        <f t="shared" si="34"/>
        <v>0</v>
      </c>
      <c r="AS120" s="135">
        <f t="shared" si="34"/>
        <v>0</v>
      </c>
      <c r="AT120" s="135">
        <f t="shared" si="34"/>
        <v>0</v>
      </c>
      <c r="AU120" s="135">
        <f t="shared" si="34"/>
        <v>0</v>
      </c>
      <c r="AV120" s="135">
        <f t="shared" si="34"/>
        <v>0</v>
      </c>
      <c r="AW120" s="135">
        <f t="shared" si="34"/>
        <v>0</v>
      </c>
      <c r="AX120" s="135">
        <f t="shared" si="34"/>
        <v>0</v>
      </c>
      <c r="AY120" s="135">
        <f t="shared" si="34"/>
        <v>0</v>
      </c>
      <c r="AZ120" s="135">
        <f t="shared" si="34"/>
        <v>0</v>
      </c>
      <c r="BA120" s="135">
        <f t="shared" si="34"/>
        <v>0</v>
      </c>
      <c r="BB120" s="135">
        <f t="shared" si="34"/>
        <v>0</v>
      </c>
      <c r="BC120" s="135">
        <f t="shared" si="34"/>
        <v>0</v>
      </c>
      <c r="BD120" s="135">
        <f t="shared" si="34"/>
        <v>0</v>
      </c>
      <c r="BE120" s="135">
        <f t="shared" si="34"/>
        <v>0</v>
      </c>
      <c r="BF120" s="135">
        <f t="shared" si="34"/>
        <v>0</v>
      </c>
      <c r="BG120" s="135">
        <f t="shared" si="34"/>
        <v>0</v>
      </c>
    </row>
    <row r="121" spans="1:61" s="25" customFormat="1" ht="11.4" customHeight="1" x14ac:dyDescent="0.25">
      <c r="F121" s="32"/>
      <c r="G121" s="73"/>
      <c r="H121" s="158">
        <f>IF(ISERROR(VLOOKUP(I105&amp;G121,#REF!,6,FALSE)),0,VLOOKUP(I105&amp;G121,#REF!,6,FALSE))</f>
        <v>0</v>
      </c>
      <c r="J121" s="135">
        <f t="shared" si="29"/>
        <v>0</v>
      </c>
      <c r="K121" s="135">
        <f t="shared" si="29"/>
        <v>0</v>
      </c>
      <c r="L121" s="135">
        <f t="shared" si="29"/>
        <v>0</v>
      </c>
      <c r="M121" s="135">
        <f t="shared" si="29"/>
        <v>0</v>
      </c>
      <c r="N121" s="135">
        <f t="shared" si="29"/>
        <v>0</v>
      </c>
      <c r="O121" s="135">
        <f t="shared" si="29"/>
        <v>0</v>
      </c>
      <c r="P121" s="135">
        <f t="shared" si="29"/>
        <v>0</v>
      </c>
      <c r="Q121" s="135">
        <f t="shared" si="29"/>
        <v>0</v>
      </c>
      <c r="R121" s="135">
        <f t="shared" si="29"/>
        <v>0</v>
      </c>
      <c r="S121" s="135">
        <f t="shared" si="29"/>
        <v>0</v>
      </c>
      <c r="T121" s="135">
        <f t="shared" si="29"/>
        <v>0</v>
      </c>
      <c r="U121" s="135">
        <f t="shared" si="26"/>
        <v>0</v>
      </c>
      <c r="V121" s="135">
        <f t="shared" si="29"/>
        <v>0</v>
      </c>
      <c r="W121" s="135">
        <f t="shared" si="29"/>
        <v>0</v>
      </c>
      <c r="X121" s="135">
        <f t="shared" si="29"/>
        <v>0</v>
      </c>
      <c r="Y121" s="135">
        <f t="shared" si="29"/>
        <v>0</v>
      </c>
      <c r="Z121" s="135">
        <f t="shared" si="29"/>
        <v>0</v>
      </c>
      <c r="AA121" s="135">
        <f t="shared" si="29"/>
        <v>0</v>
      </c>
      <c r="AB121" s="135">
        <f t="shared" si="29"/>
        <v>0</v>
      </c>
      <c r="AC121" s="135">
        <f t="shared" si="29"/>
        <v>0</v>
      </c>
      <c r="AD121" s="135">
        <f t="shared" si="29"/>
        <v>0</v>
      </c>
      <c r="AE121" s="135">
        <f t="shared" si="29"/>
        <v>0</v>
      </c>
      <c r="AF121" s="135">
        <f t="shared" si="29"/>
        <v>0</v>
      </c>
      <c r="AG121" s="135">
        <f t="shared" si="29"/>
        <v>0</v>
      </c>
      <c r="AH121" s="135">
        <f t="shared" si="29"/>
        <v>0</v>
      </c>
      <c r="AI121" s="135">
        <f t="shared" si="29"/>
        <v>0</v>
      </c>
      <c r="AJ121" s="135">
        <f t="shared" si="29"/>
        <v>0</v>
      </c>
      <c r="AK121" s="135">
        <f t="shared" si="29"/>
        <v>0</v>
      </c>
      <c r="AL121" s="135">
        <f t="shared" si="29"/>
        <v>0</v>
      </c>
      <c r="AM121" s="135">
        <f t="shared" si="29"/>
        <v>0</v>
      </c>
      <c r="AN121" s="135">
        <f t="shared" si="29"/>
        <v>0</v>
      </c>
      <c r="AO121" s="135">
        <f t="shared" si="29"/>
        <v>0</v>
      </c>
      <c r="AP121" s="135">
        <f t="shared" ref="AP121:BG121" si="35">AP105*$H121</f>
        <v>0</v>
      </c>
      <c r="AQ121" s="135">
        <f t="shared" si="35"/>
        <v>0</v>
      </c>
      <c r="AR121" s="135">
        <f t="shared" si="35"/>
        <v>0</v>
      </c>
      <c r="AS121" s="135">
        <f t="shared" si="35"/>
        <v>0</v>
      </c>
      <c r="AT121" s="135">
        <f t="shared" si="35"/>
        <v>0</v>
      </c>
      <c r="AU121" s="135">
        <f t="shared" si="35"/>
        <v>0</v>
      </c>
      <c r="AV121" s="135">
        <f t="shared" si="35"/>
        <v>0</v>
      </c>
      <c r="AW121" s="135">
        <f t="shared" si="35"/>
        <v>0</v>
      </c>
      <c r="AX121" s="135">
        <f t="shared" si="35"/>
        <v>0</v>
      </c>
      <c r="AY121" s="135">
        <f t="shared" si="35"/>
        <v>0</v>
      </c>
      <c r="AZ121" s="135">
        <f t="shared" si="35"/>
        <v>0</v>
      </c>
      <c r="BA121" s="135">
        <f t="shared" si="35"/>
        <v>0</v>
      </c>
      <c r="BB121" s="135">
        <f t="shared" si="35"/>
        <v>0</v>
      </c>
      <c r="BC121" s="135">
        <f t="shared" si="35"/>
        <v>0</v>
      </c>
      <c r="BD121" s="135">
        <f t="shared" si="35"/>
        <v>0</v>
      </c>
      <c r="BE121" s="135">
        <f t="shared" si="35"/>
        <v>0</v>
      </c>
      <c r="BF121" s="135">
        <f t="shared" si="35"/>
        <v>0</v>
      </c>
      <c r="BG121" s="135">
        <f t="shared" si="35"/>
        <v>0</v>
      </c>
    </row>
    <row r="122" spans="1:61" s="25" customFormat="1" ht="11.4" customHeight="1" x14ac:dyDescent="0.25">
      <c r="F122" s="148" t="s">
        <v>83</v>
      </c>
      <c r="G122" s="112"/>
      <c r="H122" s="112"/>
      <c r="I122" s="112"/>
      <c r="J122" s="164">
        <f>SUM(J110:J121)</f>
        <v>0</v>
      </c>
      <c r="K122" s="164">
        <f t="shared" ref="K122:BG122" si="36">SUM(K110:K121)</f>
        <v>0</v>
      </c>
      <c r="L122" s="164">
        <f t="shared" si="36"/>
        <v>12.950361070341762</v>
      </c>
      <c r="M122" s="164">
        <f t="shared" si="36"/>
        <v>20.425693682793796</v>
      </c>
      <c r="N122" s="164">
        <f t="shared" si="36"/>
        <v>29.815945987214924</v>
      </c>
      <c r="O122" s="164">
        <f t="shared" si="36"/>
        <v>45.071438129941747</v>
      </c>
      <c r="P122" s="164">
        <f t="shared" si="36"/>
        <v>64.377123328451546</v>
      </c>
      <c r="Q122" s="164">
        <f t="shared" si="36"/>
        <v>90.449546748198273</v>
      </c>
      <c r="R122" s="164">
        <f t="shared" si="36"/>
        <v>126.57846017234303</v>
      </c>
      <c r="S122" s="164">
        <f t="shared" si="36"/>
        <v>173.75270614667033</v>
      </c>
      <c r="T122" s="164">
        <f t="shared" si="36"/>
        <v>236.93635482331231</v>
      </c>
      <c r="U122" s="164">
        <f t="shared" si="36"/>
        <v>236.93635482331231</v>
      </c>
      <c r="V122" s="164">
        <f t="shared" si="36"/>
        <v>236.93635482331231</v>
      </c>
      <c r="W122" s="164">
        <f t="shared" si="36"/>
        <v>236.93635482331231</v>
      </c>
      <c r="X122" s="164">
        <f t="shared" si="36"/>
        <v>236.93635482331231</v>
      </c>
      <c r="Y122" s="164">
        <f t="shared" si="36"/>
        <v>236.93635482331231</v>
      </c>
      <c r="Z122" s="164">
        <f t="shared" si="36"/>
        <v>236.93635482331231</v>
      </c>
      <c r="AA122" s="164">
        <f t="shared" si="36"/>
        <v>236.93635482331231</v>
      </c>
      <c r="AB122" s="164">
        <f t="shared" si="36"/>
        <v>236.93635482331231</v>
      </c>
      <c r="AC122" s="164">
        <f t="shared" si="36"/>
        <v>236.93635482331231</v>
      </c>
      <c r="AD122" s="164">
        <f t="shared" si="36"/>
        <v>236.93635482331231</v>
      </c>
      <c r="AE122" s="164">
        <f t="shared" si="36"/>
        <v>0</v>
      </c>
      <c r="AF122" s="164">
        <f t="shared" si="36"/>
        <v>0</v>
      </c>
      <c r="AG122" s="164">
        <f t="shared" si="36"/>
        <v>0</v>
      </c>
      <c r="AH122" s="164">
        <f t="shared" si="36"/>
        <v>0</v>
      </c>
      <c r="AI122" s="164">
        <f t="shared" si="36"/>
        <v>0</v>
      </c>
      <c r="AJ122" s="164">
        <f t="shared" si="36"/>
        <v>0</v>
      </c>
      <c r="AK122" s="164">
        <f t="shared" si="36"/>
        <v>0</v>
      </c>
      <c r="AL122" s="164">
        <f t="shared" si="36"/>
        <v>0</v>
      </c>
      <c r="AM122" s="164">
        <f t="shared" si="36"/>
        <v>0</v>
      </c>
      <c r="AN122" s="164">
        <f t="shared" si="36"/>
        <v>0</v>
      </c>
      <c r="AO122" s="164">
        <f t="shared" si="36"/>
        <v>0</v>
      </c>
      <c r="AP122" s="164">
        <f t="shared" si="36"/>
        <v>0</v>
      </c>
      <c r="AQ122" s="164">
        <f t="shared" si="36"/>
        <v>0</v>
      </c>
      <c r="AR122" s="164">
        <f t="shared" si="36"/>
        <v>0</v>
      </c>
      <c r="AS122" s="164">
        <f t="shared" si="36"/>
        <v>0</v>
      </c>
      <c r="AT122" s="164">
        <f t="shared" si="36"/>
        <v>0</v>
      </c>
      <c r="AU122" s="164">
        <f t="shared" si="36"/>
        <v>0</v>
      </c>
      <c r="AV122" s="164">
        <f t="shared" si="36"/>
        <v>0</v>
      </c>
      <c r="AW122" s="164">
        <f t="shared" si="36"/>
        <v>0</v>
      </c>
      <c r="AX122" s="164">
        <f t="shared" si="36"/>
        <v>0</v>
      </c>
      <c r="AY122" s="164">
        <f t="shared" si="36"/>
        <v>0</v>
      </c>
      <c r="AZ122" s="164">
        <f t="shared" si="36"/>
        <v>0</v>
      </c>
      <c r="BA122" s="164">
        <f t="shared" si="36"/>
        <v>0</v>
      </c>
      <c r="BB122" s="164">
        <f t="shared" si="36"/>
        <v>0</v>
      </c>
      <c r="BC122" s="164">
        <f t="shared" si="36"/>
        <v>0</v>
      </c>
      <c r="BD122" s="164">
        <f t="shared" si="36"/>
        <v>0</v>
      </c>
      <c r="BE122" s="164">
        <f t="shared" si="36"/>
        <v>0</v>
      </c>
      <c r="BF122" s="164">
        <f t="shared" si="36"/>
        <v>0</v>
      </c>
      <c r="BG122" s="164">
        <f t="shared" si="36"/>
        <v>0</v>
      </c>
      <c r="BI122" s="50"/>
    </row>
    <row r="123" spans="1:61" ht="11.4" customHeight="1" x14ac:dyDescent="0.25">
      <c r="C123" s="22"/>
      <c r="D123" s="22"/>
      <c r="E123" s="22"/>
      <c r="F123" s="22"/>
      <c r="G123" s="22"/>
      <c r="H123" s="22"/>
      <c r="I123" s="22"/>
      <c r="J123" s="22"/>
    </row>
    <row r="124" spans="1:61" ht="11.4" customHeight="1" x14ac:dyDescent="0.25">
      <c r="A124" s="154" t="s">
        <v>102</v>
      </c>
      <c r="B124" s="140"/>
      <c r="C124" s="140"/>
      <c r="D124" s="154"/>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row>
  </sheetData>
  <mergeCells count="37">
    <mergeCell ref="G38:H38"/>
    <mergeCell ref="A19:D23"/>
    <mergeCell ref="A25:D29"/>
    <mergeCell ref="G35:H35"/>
    <mergeCell ref="G36:H36"/>
    <mergeCell ref="G37:H37"/>
    <mergeCell ref="G68:H68"/>
    <mergeCell ref="G39:H39"/>
    <mergeCell ref="G40:H40"/>
    <mergeCell ref="G41:H41"/>
    <mergeCell ref="G42:H42"/>
    <mergeCell ref="G43:H43"/>
    <mergeCell ref="G44:H44"/>
    <mergeCell ref="G45:H45"/>
    <mergeCell ref="G64:H64"/>
    <mergeCell ref="G65:H65"/>
    <mergeCell ref="G66:H66"/>
    <mergeCell ref="G67:H67"/>
    <mergeCell ref="G98:H98"/>
    <mergeCell ref="G69:H69"/>
    <mergeCell ref="G70:H70"/>
    <mergeCell ref="G71:H71"/>
    <mergeCell ref="G72:H72"/>
    <mergeCell ref="G73:H73"/>
    <mergeCell ref="G74:H74"/>
    <mergeCell ref="G93:H93"/>
    <mergeCell ref="G94:H94"/>
    <mergeCell ref="G95:H95"/>
    <mergeCell ref="G96:H96"/>
    <mergeCell ref="G97:H97"/>
    <mergeCell ref="G105:H105"/>
    <mergeCell ref="G99:H99"/>
    <mergeCell ref="G100:H100"/>
    <mergeCell ref="G101:H101"/>
    <mergeCell ref="G102:H102"/>
    <mergeCell ref="G103:H103"/>
    <mergeCell ref="G104:H104"/>
  </mergeCells>
  <conditionalFormatting sqref="I46">
    <cfRule type="cellIs" dxfId="92" priority="41" operator="notEqual">
      <formula>0</formula>
    </cfRule>
  </conditionalFormatting>
  <conditionalFormatting sqref="I60">
    <cfRule type="cellIs" dxfId="91" priority="35" operator="notEqual">
      <formula>0</formula>
    </cfRule>
  </conditionalFormatting>
  <conditionalFormatting sqref="J36:J37 P36:BG37 J38:BG45 J110:BG121">
    <cfRule type="expression" dxfId="90" priority="51">
      <formula>ISTEXT(J36)</formula>
    </cfRule>
  </conditionalFormatting>
  <conditionalFormatting sqref="J36:J37 P36:BG37 J38:BG45">
    <cfRule type="expression" dxfId="89" priority="50">
      <formula>#REF!</formula>
    </cfRule>
  </conditionalFormatting>
  <conditionalFormatting sqref="J50:J51 P50:BG51 J52:BG59">
    <cfRule type="expression" dxfId="88" priority="36">
      <formula>#REF!</formula>
    </cfRule>
    <cfRule type="expression" dxfId="87" priority="37">
      <formula>ISTEXT(J50)</formula>
    </cfRule>
  </conditionalFormatting>
  <conditionalFormatting sqref="J65:J66">
    <cfRule type="expression" dxfId="86" priority="5">
      <formula>J65&lt;0</formula>
    </cfRule>
  </conditionalFormatting>
  <conditionalFormatting sqref="J79:J80">
    <cfRule type="expression" dxfId="85" priority="1">
      <formula>#REF!</formula>
    </cfRule>
    <cfRule type="expression" dxfId="84" priority="2">
      <formula>ISTEXT(J79)</formula>
    </cfRule>
  </conditionalFormatting>
  <conditionalFormatting sqref="J6:BG6">
    <cfRule type="cellIs" dxfId="83" priority="38" operator="equal">
      <formula>1</formula>
    </cfRule>
  </conditionalFormatting>
  <conditionalFormatting sqref="J64:BG64">
    <cfRule type="expression" dxfId="82" priority="54">
      <formula>#REF!=1</formula>
    </cfRule>
  </conditionalFormatting>
  <conditionalFormatting sqref="J65:BG74">
    <cfRule type="expression" dxfId="81" priority="6">
      <formula>#REF!</formula>
    </cfRule>
  </conditionalFormatting>
  <conditionalFormatting sqref="J78:BG78">
    <cfRule type="expression" dxfId="80" priority="34">
      <formula>#REF!=1</formula>
    </cfRule>
  </conditionalFormatting>
  <conditionalFormatting sqref="J94:BG105">
    <cfRule type="expression" dxfId="79" priority="9">
      <formula>J94&lt;0</formula>
    </cfRule>
    <cfRule type="expression" dxfId="78" priority="10">
      <formula>#REF!</formula>
    </cfRule>
  </conditionalFormatting>
  <conditionalFormatting sqref="J110:BG121">
    <cfRule type="expression" dxfId="77" priority="43">
      <formula>#REF!</formula>
    </cfRule>
  </conditionalFormatting>
  <conditionalFormatting sqref="U74:BG74">
    <cfRule type="expression" dxfId="76" priority="40">
      <formula>ISTEXT(U74)</formula>
    </cfRule>
  </conditionalFormatting>
  <conditionalFormatting sqref="AE79:BG80 J81:BG88">
    <cfRule type="expression" dxfId="75" priority="28">
      <formula>#REF!</formula>
    </cfRule>
    <cfRule type="expression" dxfId="74" priority="29">
      <formula>ISTEXT(J79)</formula>
    </cfRule>
  </conditionalFormatting>
  <dataValidations count="7">
    <dataValidation type="list" allowBlank="1" showInputMessage="1" showErrorMessage="1" sqref="G110:G121 G79:G88 G50:G59" xr:uid="{B8DD95D8-1CF4-424E-8648-048517B2038D}">
      <formula1>ConvertToDates</formula1>
    </dataValidation>
    <dataValidation type="list" allowBlank="1" showInputMessage="1" showErrorMessage="1" sqref="I36:I45 I65:I74" xr:uid="{D6907515-EB23-405F-8C86-0ED93E521BC4}">
      <formula1>ConvertFromDates</formula1>
    </dataValidation>
    <dataValidation showDropDown="1" showErrorMessage="1" errorTitle="Invalid Assumption" error="Assumption must be a number." sqref="U67:BG71" xr:uid="{5AA52CED-49C3-4006-9634-785885A091E1}"/>
    <dataValidation operator="greaterThanOrEqual" allowBlank="1" showDropDown="1" showErrorMessage="1" errorTitle="Invalid Assumption" error="Assumption must be a value greater than or equal to zero." sqref="J67:T74 K65:BG66" xr:uid="{306ED8E3-6119-42A1-A322-CA52773C093B}"/>
    <dataValidation type="decimal" operator="greaterThanOrEqual" allowBlank="1" showDropDown="1" showErrorMessage="1" errorTitle="Invalid Assumption" error="Assumption must be a value greater than or equal to zero." sqref="J36:BG45 J50:BG59 J94:V95 J110:BG121 J79:BG88" xr:uid="{118DF376-4B2B-4E40-B645-327EA5BE976A}">
      <formula1>0</formula1>
    </dataValidation>
    <dataValidation type="decimal" operator="greaterThanOrEqual" allowBlank="1" showDropDown="1" showErrorMessage="1" errorTitle="Enter positive number only" error="Enter positive numbers only and specify in the drop down box  whether the input is a benefit or a cost" sqref="W94:BG105 J96:V105 J65:J66" xr:uid="{B9125ECD-1A7E-40CC-98C3-DF347D17C88E}">
      <formula1>0</formula1>
    </dataValidation>
    <dataValidation type="custom" showErrorMessage="1" errorTitle="Invalid Assumption" error="Assumption must be a number." sqref="U72:BG74" xr:uid="{86597361-0F3E-4D58-AAF5-109F82D9E58F}">
      <formula1>NOT(ISERROR(U72/1))</formula1>
    </dataValidation>
  </dataValidations>
  <pageMargins left="0.39370078740157499" right="0.39370078740157499" top="0.59055118110236204" bottom="0.98425196850393704" header="0" footer="0.31496062992126"/>
  <pageSetup paperSize="9" orientation="landscape" r:id="rId1"/>
  <headerFooter>
    <oddFooter>&amp;L&amp;F
&amp;A
Printed: &amp;T on &amp;D&amp;CPage &amp;P of &amp;N_x000D_&amp;1#&amp;"Century Gothic"&amp;7&amp;K7F7F7F PUBLIC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D1821-5D14-45B9-B7AA-7B1EEB344364}">
  <sheetPr codeName="Sheet12">
    <tabColor rgb="FFFFFF00"/>
    <pageSetUpPr autoPageBreaks="0"/>
  </sheetPr>
  <dimension ref="A1:BI124"/>
  <sheetViews>
    <sheetView showGridLines="0" zoomScaleNormal="100" workbookViewId="0">
      <pane xSplit="1" ySplit="4" topLeftCell="B5" activePane="bottomRight" state="frozen"/>
      <selection pane="topRight" activeCell="I118" sqref="I118"/>
      <selection pane="bottomLeft" activeCell="I118" sqref="I118"/>
      <selection pane="bottomRight" activeCell="J36" sqref="J36"/>
    </sheetView>
  </sheetViews>
  <sheetFormatPr defaultColWidth="11.69921875" defaultRowHeight="11.4" customHeight="1" x14ac:dyDescent="0.25"/>
  <cols>
    <col min="1" max="5" width="3.69921875" style="11" customWidth="1"/>
    <col min="6" max="6" width="35.69921875" style="11" customWidth="1"/>
    <col min="7" max="7" width="12.69921875" style="11" customWidth="1"/>
    <col min="8" max="8" width="14.69921875" style="11" customWidth="1"/>
    <col min="9" max="9" width="18.69921875" style="11" customWidth="1"/>
    <col min="10" max="16" width="13.3984375" style="11" customWidth="1"/>
    <col min="17" max="59" width="11.69921875" style="11" customWidth="1"/>
    <col min="60" max="60" width="2.69921875" style="11" customWidth="1"/>
    <col min="61" max="16384" width="11.69921875" style="11"/>
  </cols>
  <sheetData>
    <row r="1" spans="1:61" s="59" customFormat="1" ht="13" x14ac:dyDescent="0.25">
      <c r="B1" s="59" t="s">
        <v>108</v>
      </c>
      <c r="I1" s="170"/>
    </row>
    <row r="2" spans="1:61" s="85" customFormat="1" ht="13" x14ac:dyDescent="0.25">
      <c r="B2" s="61" t="str">
        <f>Cover!$C$9</f>
        <v>AusNet Services</v>
      </c>
      <c r="G2" s="96"/>
      <c r="I2" s="172"/>
      <c r="J2" s="172"/>
      <c r="K2" s="172"/>
      <c r="L2" s="172"/>
      <c r="M2" s="172"/>
      <c r="N2" s="172"/>
      <c r="O2" s="172"/>
      <c r="P2" s="171"/>
    </row>
    <row r="3" spans="1:61" s="85" customFormat="1" ht="11.4" customHeight="1" x14ac:dyDescent="0.25">
      <c r="B3" s="61" t="str">
        <f>Cover!$C$10</f>
        <v>Business Case Evaluation</v>
      </c>
      <c r="C3" s="86"/>
      <c r="D3" s="86"/>
      <c r="E3" s="86"/>
      <c r="F3" s="86"/>
      <c r="K3" s="171"/>
      <c r="L3" s="171"/>
      <c r="M3" s="171"/>
      <c r="N3" s="171"/>
      <c r="O3" s="171"/>
      <c r="P3" s="171"/>
    </row>
    <row r="4" spans="1:61" s="85" customFormat="1" ht="11.4" customHeight="1" x14ac:dyDescent="0.25">
      <c r="A4" s="84"/>
      <c r="B4" s="61" t="str">
        <f>Cover!$C$11</f>
        <v>Demand Driven Augmentation in the LV Network &amp; Flexible Services</v>
      </c>
      <c r="C4" s="87"/>
      <c r="D4" s="88"/>
      <c r="E4" s="89"/>
      <c r="F4" s="90"/>
    </row>
    <row r="5" spans="1:61" ht="11.4" customHeight="1" x14ac:dyDescent="0.25">
      <c r="B5" s="17"/>
      <c r="C5" s="18"/>
      <c r="D5" s="18"/>
      <c r="E5" s="18"/>
      <c r="F5" s="18"/>
      <c r="G5" s="18"/>
      <c r="H5" s="18"/>
      <c r="I5" s="18"/>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I5" s="20"/>
    </row>
    <row r="6" spans="1:61" ht="11.4" customHeight="1" x14ac:dyDescent="0.25">
      <c r="B6" s="121" t="s">
        <v>46</v>
      </c>
      <c r="C6" s="121"/>
      <c r="D6" s="121"/>
      <c r="E6" s="121"/>
      <c r="F6" s="121"/>
      <c r="G6" s="18"/>
      <c r="H6" s="18"/>
      <c r="I6" s="18"/>
      <c r="J6" s="97">
        <f>IF(AND(J$7&gt;=General!$H$20,J$8&lt;=General!$H$21),1,0)</f>
        <v>0</v>
      </c>
      <c r="K6" s="97">
        <f>IF(AND(K$7&gt;=General!$H$20,K$8&lt;=General!$H$21),1,0)</f>
        <v>1</v>
      </c>
      <c r="L6" s="97">
        <f>IF(AND(L$7&gt;=General!$H$20,L$8&lt;=General!$H$21),1,0)</f>
        <v>1</v>
      </c>
      <c r="M6" s="97">
        <f>IF(AND(M$7&gt;=General!$H$20,M$8&lt;=General!$H$21),1,0)</f>
        <v>1</v>
      </c>
      <c r="N6" s="97">
        <f>IF(AND(N$7&gt;=General!$H$20,N$8&lt;=General!$H$21),1,0)</f>
        <v>1</v>
      </c>
      <c r="O6" s="97">
        <f>IF(AND(O$7&gt;=General!$H$20,O$8&lt;=General!$H$21),1,0)</f>
        <v>1</v>
      </c>
      <c r="P6" s="97">
        <f>IF(AND(P$7&gt;=General!$H$20,P$8&lt;=General!$H$21),1,0)</f>
        <v>0</v>
      </c>
      <c r="Q6" s="97">
        <f>IF(AND(Q$7&gt;=General!$H$20,Q$8&lt;=General!$H$21),1,0)</f>
        <v>0</v>
      </c>
      <c r="R6" s="97">
        <f>IF(AND(R$7&gt;=General!$H$20,R$8&lt;=General!$H$21),1,0)</f>
        <v>0</v>
      </c>
      <c r="S6" s="97">
        <f>IF(AND(S$7&gt;=General!$H$20,S$8&lt;=General!$H$21),1,0)</f>
        <v>0</v>
      </c>
      <c r="T6" s="97">
        <f>IF(AND(T$7&gt;=General!$H$20,T$8&lt;=General!$H$21),1,0)</f>
        <v>0</v>
      </c>
      <c r="U6" s="97">
        <f>IF(AND(U$7&gt;=General!$H$20,U$8&lt;=General!$H$21),1,0)</f>
        <v>0</v>
      </c>
      <c r="V6" s="97">
        <f>IF(AND(V$7&gt;=General!$H$20,V$8&lt;=General!$H$21),1,0)</f>
        <v>0</v>
      </c>
      <c r="W6" s="97">
        <f>IF(AND(W$7&gt;=General!$H$20,W$8&lt;=General!$H$21),1,0)</f>
        <v>0</v>
      </c>
      <c r="X6" s="97">
        <f>IF(AND(X$7&gt;=General!$H$20,X$8&lt;=General!$H$21),1,0)</f>
        <v>0</v>
      </c>
      <c r="Y6" s="97">
        <f>IF(AND(Y$7&gt;=General!$H$20,Y$8&lt;=General!$H$21),1,0)</f>
        <v>0</v>
      </c>
      <c r="Z6" s="97">
        <f>IF(AND(Z$7&gt;=General!$H$20,Z$8&lt;=General!$H$21),1,0)</f>
        <v>0</v>
      </c>
      <c r="AA6" s="97">
        <f>IF(AND(AA$7&gt;=General!$H$20,AA$8&lt;=General!$H$21),1,0)</f>
        <v>0</v>
      </c>
      <c r="AB6" s="97">
        <f>IF(AND(AB$7&gt;=General!$H$20,AB$8&lt;=General!$H$21),1,0)</f>
        <v>0</v>
      </c>
      <c r="AC6" s="97">
        <f>IF(AND(AC$7&gt;=General!$H$20,AC$8&lt;=General!$H$21),1,0)</f>
        <v>0</v>
      </c>
      <c r="AD6" s="97">
        <f>IF(AND(AD$7&gt;=General!$H$20,AD$8&lt;=General!$H$21),1,0)</f>
        <v>0</v>
      </c>
      <c r="AE6" s="97">
        <f>IF(AND(AE$7&gt;=General!$H$20,AE$8&lt;=General!$H$21),1,0)</f>
        <v>0</v>
      </c>
      <c r="AF6" s="97">
        <f>IF(AND(AF$7&gt;=General!$H$20,AF$8&lt;=General!$H$21),1,0)</f>
        <v>0</v>
      </c>
      <c r="AG6" s="97">
        <f>IF(AND(AG$7&gt;=General!$H$20,AG$8&lt;=General!$H$21),1,0)</f>
        <v>0</v>
      </c>
      <c r="AH6" s="97">
        <f>IF(AND(AH$7&gt;=General!$H$20,AH$8&lt;=General!$H$21),1,0)</f>
        <v>0</v>
      </c>
      <c r="AI6" s="97">
        <f>IF(AND(AI$7&gt;=General!$H$20,AI$8&lt;=General!$H$21),1,0)</f>
        <v>0</v>
      </c>
      <c r="AJ6" s="97">
        <f>IF(AND(AJ$7&gt;=General!$H$20,AJ$8&lt;=General!$H$21),1,0)</f>
        <v>0</v>
      </c>
      <c r="AK6" s="97">
        <f>IF(AND(AK$7&gt;=General!$H$20,AK$8&lt;=General!$H$21),1,0)</f>
        <v>0</v>
      </c>
      <c r="AL6" s="97">
        <f>IF(AND(AL$7&gt;=General!$H$20,AL$8&lt;=General!$H$21),1,0)</f>
        <v>0</v>
      </c>
      <c r="AM6" s="97">
        <f>IF(AND(AM$7&gt;=General!$H$20,AM$8&lt;=General!$H$21),1,0)</f>
        <v>0</v>
      </c>
      <c r="AN6" s="97">
        <f>IF(AND(AN$7&gt;=General!$H$20,AN$8&lt;=General!$H$21),1,0)</f>
        <v>0</v>
      </c>
      <c r="AO6" s="97">
        <f>IF(AND(AO$7&gt;=General!$H$20,AO$8&lt;=General!$H$21),1,0)</f>
        <v>0</v>
      </c>
      <c r="AP6" s="97">
        <f>IF(AND(AP$7&gt;=General!$H$20,AP$8&lt;=General!$H$21),1,0)</f>
        <v>0</v>
      </c>
      <c r="AQ6" s="97">
        <f>IF(AND(AQ$7&gt;=General!$H$20,AQ$8&lt;=General!$H$21),1,0)</f>
        <v>0</v>
      </c>
      <c r="AR6" s="97">
        <f>IF(AND(AR$7&gt;=General!$H$20,AR$8&lt;=General!$H$21),1,0)</f>
        <v>0</v>
      </c>
      <c r="AS6" s="97">
        <f>IF(AND(AS$7&gt;=General!$H$20,AS$8&lt;=General!$H$21),1,0)</f>
        <v>0</v>
      </c>
      <c r="AT6" s="97">
        <f>IF(AND(AT$7&gt;=General!$H$20,AT$8&lt;=General!$H$21),1,0)</f>
        <v>0</v>
      </c>
      <c r="AU6" s="97">
        <f>IF(AND(AU$7&gt;=General!$H$20,AU$8&lt;=General!$H$21),1,0)</f>
        <v>0</v>
      </c>
      <c r="AV6" s="97">
        <f>IF(AND(AV$7&gt;=General!$H$20,AV$8&lt;=General!$H$21),1,0)</f>
        <v>0</v>
      </c>
      <c r="AW6" s="97">
        <f>IF(AND(AW$7&gt;=General!$H$20,AW$8&lt;=General!$H$21),1,0)</f>
        <v>0</v>
      </c>
      <c r="AX6" s="97">
        <f>IF(AND(AX$7&gt;=General!$H$20,AX$8&lt;=General!$H$21),1,0)</f>
        <v>0</v>
      </c>
      <c r="AY6" s="97">
        <f>IF(AND(AY$7&gt;=General!$H$20,AY$8&lt;=General!$H$21),1,0)</f>
        <v>0</v>
      </c>
      <c r="AZ6" s="97">
        <f>IF(AND(AZ$7&gt;=General!$H$20,AZ$8&lt;=General!$H$21),1,0)</f>
        <v>0</v>
      </c>
      <c r="BA6" s="97">
        <f>IF(AND(BA$7&gt;=General!$H$20,BA$8&lt;=General!$H$21),1,0)</f>
        <v>0</v>
      </c>
      <c r="BB6" s="97">
        <f>IF(AND(BB$7&gt;=General!$H$20,BB$8&lt;=General!$H$21),1,0)</f>
        <v>0</v>
      </c>
      <c r="BC6" s="97">
        <f>IF(AND(BC$7&gt;=General!$H$20,BC$8&lt;=General!$H$21),1,0)</f>
        <v>0</v>
      </c>
      <c r="BD6" s="97">
        <f>IF(AND(BD$7&gt;=General!$H$20,BD$8&lt;=General!$H$21),1,0)</f>
        <v>0</v>
      </c>
      <c r="BE6" s="97">
        <f>IF(AND(BE$7&gt;=General!$H$20,BE$8&lt;=General!$H$21),1,0)</f>
        <v>0</v>
      </c>
      <c r="BF6" s="97">
        <f>IF(AND(BF$7&gt;=General!$H$20,BF$8&lt;=General!$H$21),1,0)</f>
        <v>0</v>
      </c>
      <c r="BG6" s="97">
        <f>IF(AND(BG$7&gt;=General!$H$20,BG$8&lt;=General!$H$21),1,0)</f>
        <v>0</v>
      </c>
      <c r="BI6" s="20"/>
    </row>
    <row r="7" spans="1:61" s="23" customFormat="1" ht="11.4" customHeight="1" x14ac:dyDescent="0.25">
      <c r="B7" s="121" t="s">
        <v>47</v>
      </c>
      <c r="J7" s="122">
        <f>EDATE(General!$H$18,(J9-1)*12)</f>
        <v>45839</v>
      </c>
      <c r="K7" s="122">
        <f>EDATE(General!$H$18,(K9-1)*12)</f>
        <v>46204</v>
      </c>
      <c r="L7" s="122">
        <f>EDATE(General!$H$18,(L9-1)*12)</f>
        <v>46569</v>
      </c>
      <c r="M7" s="122">
        <f>EDATE(General!$H$18,(M9-1)*12)</f>
        <v>46935</v>
      </c>
      <c r="N7" s="122">
        <f>EDATE(General!$H$18,(N9-1)*12)</f>
        <v>47300</v>
      </c>
      <c r="O7" s="122">
        <f>EDATE(General!$H$18,(O9-1)*12)</f>
        <v>47665</v>
      </c>
      <c r="P7" s="122">
        <f>EDATE(General!$H$18,(P9-1)*12)</f>
        <v>48030</v>
      </c>
      <c r="Q7" s="122">
        <f>EDATE(General!$H$18,(Q9-1)*12)</f>
        <v>48396</v>
      </c>
      <c r="R7" s="122">
        <f>EDATE(General!$H$18,(R9-1)*12)</f>
        <v>48761</v>
      </c>
      <c r="S7" s="122">
        <f>EDATE(General!$H$18,(S9-1)*12)</f>
        <v>49126</v>
      </c>
      <c r="T7" s="122">
        <f>EDATE(General!$H$18,(T9-1)*12)</f>
        <v>49491</v>
      </c>
      <c r="U7" s="122">
        <f>EDATE(General!$H$18,(U9-1)*12)</f>
        <v>49857</v>
      </c>
      <c r="V7" s="122">
        <f>EDATE(General!$H$18,(V9-1)*12)</f>
        <v>50222</v>
      </c>
      <c r="W7" s="122">
        <f>EDATE(General!$H$18,(W9-1)*12)</f>
        <v>50587</v>
      </c>
      <c r="X7" s="122">
        <f>EDATE(General!$H$18,(X9-1)*12)</f>
        <v>50952</v>
      </c>
      <c r="Y7" s="122">
        <f>EDATE(General!$H$18,(Y9-1)*12)</f>
        <v>51318</v>
      </c>
      <c r="Z7" s="122">
        <f>EDATE(General!$H$18,(Z9-1)*12)</f>
        <v>51683</v>
      </c>
      <c r="AA7" s="122">
        <f>EDATE(General!$H$18,(AA9-1)*12)</f>
        <v>52048</v>
      </c>
      <c r="AB7" s="122">
        <f>EDATE(General!$H$18,(AB9-1)*12)</f>
        <v>52413</v>
      </c>
      <c r="AC7" s="122">
        <f>EDATE(General!$H$18,(AC9-1)*12)</f>
        <v>52779</v>
      </c>
      <c r="AD7" s="122">
        <f>EDATE(General!$H$18,(AD9-1)*12)</f>
        <v>53144</v>
      </c>
      <c r="AE7" s="122">
        <f>EDATE(General!$H$18,(AE9-1)*12)</f>
        <v>53509</v>
      </c>
      <c r="AF7" s="122">
        <f>EDATE(General!$H$18,(AF9-1)*12)</f>
        <v>53874</v>
      </c>
      <c r="AG7" s="122">
        <f>EDATE(General!$H$18,(AG9-1)*12)</f>
        <v>54240</v>
      </c>
      <c r="AH7" s="122">
        <f>EDATE(General!$H$18,(AH9-1)*12)</f>
        <v>54605</v>
      </c>
      <c r="AI7" s="122">
        <f>EDATE(General!$H$18,(AI9-1)*12)</f>
        <v>54970</v>
      </c>
      <c r="AJ7" s="122">
        <f>EDATE(General!$H$18,(AJ9-1)*12)</f>
        <v>55335</v>
      </c>
      <c r="AK7" s="122">
        <f>EDATE(General!$H$18,(AK9-1)*12)</f>
        <v>55701</v>
      </c>
      <c r="AL7" s="122">
        <f>EDATE(General!$H$18,(AL9-1)*12)</f>
        <v>56066</v>
      </c>
      <c r="AM7" s="122">
        <f>EDATE(General!$H$18,(AM9-1)*12)</f>
        <v>56431</v>
      </c>
      <c r="AN7" s="122">
        <f>EDATE(General!$H$18,(AN9-1)*12)</f>
        <v>56796</v>
      </c>
      <c r="AO7" s="122">
        <f>EDATE(General!$H$18,(AO9-1)*12)</f>
        <v>57162</v>
      </c>
      <c r="AP7" s="122">
        <f>EDATE(General!$H$18,(AP9-1)*12)</f>
        <v>57527</v>
      </c>
      <c r="AQ7" s="122">
        <f>EDATE(General!$H$18,(AQ9-1)*12)</f>
        <v>57892</v>
      </c>
      <c r="AR7" s="122">
        <f>EDATE(General!$H$18,(AR9-1)*12)</f>
        <v>58257</v>
      </c>
      <c r="AS7" s="122">
        <f>EDATE(General!$H$18,(AS9-1)*12)</f>
        <v>58623</v>
      </c>
      <c r="AT7" s="122">
        <f>EDATE(General!$H$18,(AT9-1)*12)</f>
        <v>58988</v>
      </c>
      <c r="AU7" s="122">
        <f>EDATE(General!$H$18,(AU9-1)*12)</f>
        <v>59353</v>
      </c>
      <c r="AV7" s="122">
        <f>EDATE(General!$H$18,(AV9-1)*12)</f>
        <v>59718</v>
      </c>
      <c r="AW7" s="122">
        <f>EDATE(General!$H$18,(AW9-1)*12)</f>
        <v>60084</v>
      </c>
      <c r="AX7" s="122">
        <f>EDATE(General!$H$18,(AX9-1)*12)</f>
        <v>60449</v>
      </c>
      <c r="AY7" s="122">
        <f>EDATE(General!$H$18,(AY9-1)*12)</f>
        <v>60814</v>
      </c>
      <c r="AZ7" s="122">
        <f>EDATE(General!$H$18,(AZ9-1)*12)</f>
        <v>61179</v>
      </c>
      <c r="BA7" s="122">
        <f>EDATE(General!$H$18,(BA9-1)*12)</f>
        <v>61545</v>
      </c>
      <c r="BB7" s="122">
        <f>EDATE(General!$H$18,(BB9-1)*12)</f>
        <v>61910</v>
      </c>
      <c r="BC7" s="122">
        <f>EDATE(General!$H$18,(BC9-1)*12)</f>
        <v>62275</v>
      </c>
      <c r="BD7" s="122">
        <f>EDATE(General!$H$18,(BD9-1)*12)</f>
        <v>62640</v>
      </c>
      <c r="BE7" s="122">
        <f>EDATE(General!$H$18,(BE9-1)*12)</f>
        <v>63006</v>
      </c>
      <c r="BF7" s="122">
        <f>EDATE(General!$H$18,(BF9-1)*12)</f>
        <v>63371</v>
      </c>
      <c r="BG7" s="122">
        <f>EDATE(General!$H$18,(BG9-1)*12)</f>
        <v>63736</v>
      </c>
    </row>
    <row r="8" spans="1:61" s="23" customFormat="1" ht="11.4" customHeight="1" x14ac:dyDescent="0.25">
      <c r="B8" s="121" t="s">
        <v>48</v>
      </c>
      <c r="J8" s="122">
        <f>EDATE(J7,12)-1</f>
        <v>46203</v>
      </c>
      <c r="K8" s="122">
        <f t="shared" ref="K8:BG8" si="0">EDATE(K7,12)-1</f>
        <v>46568</v>
      </c>
      <c r="L8" s="122">
        <f t="shared" si="0"/>
        <v>46934</v>
      </c>
      <c r="M8" s="122">
        <f t="shared" si="0"/>
        <v>47299</v>
      </c>
      <c r="N8" s="122">
        <f t="shared" si="0"/>
        <v>47664</v>
      </c>
      <c r="O8" s="122">
        <f t="shared" si="0"/>
        <v>48029</v>
      </c>
      <c r="P8" s="122">
        <f t="shared" si="0"/>
        <v>48395</v>
      </c>
      <c r="Q8" s="122">
        <f t="shared" si="0"/>
        <v>48760</v>
      </c>
      <c r="R8" s="122">
        <f t="shared" si="0"/>
        <v>49125</v>
      </c>
      <c r="S8" s="122">
        <f t="shared" si="0"/>
        <v>49490</v>
      </c>
      <c r="T8" s="122">
        <f t="shared" si="0"/>
        <v>49856</v>
      </c>
      <c r="U8" s="122">
        <f t="shared" si="0"/>
        <v>50221</v>
      </c>
      <c r="V8" s="122">
        <f t="shared" si="0"/>
        <v>50586</v>
      </c>
      <c r="W8" s="122">
        <f t="shared" si="0"/>
        <v>50951</v>
      </c>
      <c r="X8" s="122">
        <f t="shared" si="0"/>
        <v>51317</v>
      </c>
      <c r="Y8" s="122">
        <f t="shared" si="0"/>
        <v>51682</v>
      </c>
      <c r="Z8" s="122">
        <f t="shared" si="0"/>
        <v>52047</v>
      </c>
      <c r="AA8" s="122">
        <f t="shared" si="0"/>
        <v>52412</v>
      </c>
      <c r="AB8" s="122">
        <f t="shared" si="0"/>
        <v>52778</v>
      </c>
      <c r="AC8" s="122">
        <f t="shared" si="0"/>
        <v>53143</v>
      </c>
      <c r="AD8" s="122">
        <f t="shared" si="0"/>
        <v>53508</v>
      </c>
      <c r="AE8" s="122">
        <f t="shared" si="0"/>
        <v>53873</v>
      </c>
      <c r="AF8" s="122">
        <f t="shared" si="0"/>
        <v>54239</v>
      </c>
      <c r="AG8" s="122">
        <f t="shared" si="0"/>
        <v>54604</v>
      </c>
      <c r="AH8" s="122">
        <f t="shared" si="0"/>
        <v>54969</v>
      </c>
      <c r="AI8" s="122">
        <f t="shared" si="0"/>
        <v>55334</v>
      </c>
      <c r="AJ8" s="122">
        <f t="shared" si="0"/>
        <v>55700</v>
      </c>
      <c r="AK8" s="122">
        <f t="shared" si="0"/>
        <v>56065</v>
      </c>
      <c r="AL8" s="122">
        <f t="shared" si="0"/>
        <v>56430</v>
      </c>
      <c r="AM8" s="122">
        <f t="shared" si="0"/>
        <v>56795</v>
      </c>
      <c r="AN8" s="122">
        <f t="shared" si="0"/>
        <v>57161</v>
      </c>
      <c r="AO8" s="122">
        <f t="shared" si="0"/>
        <v>57526</v>
      </c>
      <c r="AP8" s="122">
        <f t="shared" si="0"/>
        <v>57891</v>
      </c>
      <c r="AQ8" s="122">
        <f t="shared" si="0"/>
        <v>58256</v>
      </c>
      <c r="AR8" s="122">
        <f t="shared" si="0"/>
        <v>58622</v>
      </c>
      <c r="AS8" s="122">
        <f t="shared" si="0"/>
        <v>58987</v>
      </c>
      <c r="AT8" s="122">
        <f t="shared" si="0"/>
        <v>59352</v>
      </c>
      <c r="AU8" s="122">
        <f t="shared" si="0"/>
        <v>59717</v>
      </c>
      <c r="AV8" s="122">
        <f t="shared" si="0"/>
        <v>60083</v>
      </c>
      <c r="AW8" s="122">
        <f t="shared" si="0"/>
        <v>60448</v>
      </c>
      <c r="AX8" s="122">
        <f t="shared" si="0"/>
        <v>60813</v>
      </c>
      <c r="AY8" s="122">
        <f t="shared" si="0"/>
        <v>61178</v>
      </c>
      <c r="AZ8" s="122">
        <f t="shared" si="0"/>
        <v>61544</v>
      </c>
      <c r="BA8" s="122">
        <f t="shared" si="0"/>
        <v>61909</v>
      </c>
      <c r="BB8" s="122">
        <f t="shared" si="0"/>
        <v>62274</v>
      </c>
      <c r="BC8" s="122">
        <f t="shared" si="0"/>
        <v>62639</v>
      </c>
      <c r="BD8" s="122">
        <f t="shared" si="0"/>
        <v>63005</v>
      </c>
      <c r="BE8" s="122">
        <f t="shared" si="0"/>
        <v>63370</v>
      </c>
      <c r="BF8" s="122">
        <f t="shared" si="0"/>
        <v>63735</v>
      </c>
      <c r="BG8" s="122">
        <f t="shared" si="0"/>
        <v>64100</v>
      </c>
    </row>
    <row r="9" spans="1:61" s="23" customFormat="1" ht="11.4" customHeight="1" x14ac:dyDescent="0.25">
      <c r="B9" s="121" t="str">
        <f>"Project Year"</f>
        <v>Project Year</v>
      </c>
      <c r="J9" s="123">
        <f>COLUMNS($J9:J9)</f>
        <v>1</v>
      </c>
      <c r="K9" s="123">
        <f>COLUMNS($J9:K9)</f>
        <v>2</v>
      </c>
      <c r="L9" s="123">
        <f>COLUMNS($J9:L9)</f>
        <v>3</v>
      </c>
      <c r="M9" s="123">
        <f>COLUMNS($J9:M9)</f>
        <v>4</v>
      </c>
      <c r="N9" s="123">
        <f>COLUMNS($J9:N9)</f>
        <v>5</v>
      </c>
      <c r="O9" s="123">
        <f>COLUMNS($J9:O9)</f>
        <v>6</v>
      </c>
      <c r="P9" s="123">
        <f>COLUMNS($J9:P9)</f>
        <v>7</v>
      </c>
      <c r="Q9" s="123">
        <f>COLUMNS($J9:Q9)</f>
        <v>8</v>
      </c>
      <c r="R9" s="123">
        <f>COLUMNS($J9:R9)</f>
        <v>9</v>
      </c>
      <c r="S9" s="123">
        <f>COLUMNS($J9:S9)</f>
        <v>10</v>
      </c>
      <c r="T9" s="123">
        <f>COLUMNS($J9:T9)</f>
        <v>11</v>
      </c>
      <c r="U9" s="123">
        <f>COLUMNS($J9:U9)</f>
        <v>12</v>
      </c>
      <c r="V9" s="123">
        <f>COLUMNS($J9:V9)</f>
        <v>13</v>
      </c>
      <c r="W9" s="123">
        <f>COLUMNS($J9:W9)</f>
        <v>14</v>
      </c>
      <c r="X9" s="123">
        <f>COLUMNS($J9:X9)</f>
        <v>15</v>
      </c>
      <c r="Y9" s="123">
        <f>COLUMNS($J9:Y9)</f>
        <v>16</v>
      </c>
      <c r="Z9" s="123">
        <f>COLUMNS($J9:Z9)</f>
        <v>17</v>
      </c>
      <c r="AA9" s="123">
        <f>COLUMNS($J9:AA9)</f>
        <v>18</v>
      </c>
      <c r="AB9" s="123">
        <f>COLUMNS($J9:AB9)</f>
        <v>19</v>
      </c>
      <c r="AC9" s="123">
        <f>COLUMNS($J9:AC9)</f>
        <v>20</v>
      </c>
      <c r="AD9" s="123">
        <f>COLUMNS($J9:AD9)</f>
        <v>21</v>
      </c>
      <c r="AE9" s="123">
        <f>COLUMNS($J9:AE9)</f>
        <v>22</v>
      </c>
      <c r="AF9" s="123">
        <f>COLUMNS($J9:AF9)</f>
        <v>23</v>
      </c>
      <c r="AG9" s="123">
        <f>COLUMNS($J9:AG9)</f>
        <v>24</v>
      </c>
      <c r="AH9" s="123">
        <f>COLUMNS($J9:AH9)</f>
        <v>25</v>
      </c>
      <c r="AI9" s="123">
        <f>COLUMNS($J9:AI9)</f>
        <v>26</v>
      </c>
      <c r="AJ9" s="123">
        <f>COLUMNS($J9:AJ9)</f>
        <v>27</v>
      </c>
      <c r="AK9" s="123">
        <f>COLUMNS($J9:AK9)</f>
        <v>28</v>
      </c>
      <c r="AL9" s="123">
        <f>COLUMNS($J9:AL9)</f>
        <v>29</v>
      </c>
      <c r="AM9" s="123">
        <f>COLUMNS($J9:AM9)</f>
        <v>30</v>
      </c>
      <c r="AN9" s="123">
        <f>COLUMNS($J9:AN9)</f>
        <v>31</v>
      </c>
      <c r="AO9" s="123">
        <f>COLUMNS($J9:AO9)</f>
        <v>32</v>
      </c>
      <c r="AP9" s="123">
        <f>COLUMNS($J9:AP9)</f>
        <v>33</v>
      </c>
      <c r="AQ9" s="123">
        <f>COLUMNS($J9:AQ9)</f>
        <v>34</v>
      </c>
      <c r="AR9" s="123">
        <f>COLUMNS($J9:AR9)</f>
        <v>35</v>
      </c>
      <c r="AS9" s="123">
        <f>COLUMNS($J9:AS9)</f>
        <v>36</v>
      </c>
      <c r="AT9" s="123">
        <f>COLUMNS($J9:AT9)</f>
        <v>37</v>
      </c>
      <c r="AU9" s="123">
        <f>COLUMNS($J9:AU9)</f>
        <v>38</v>
      </c>
      <c r="AV9" s="123">
        <f>COLUMNS($J9:AV9)</f>
        <v>39</v>
      </c>
      <c r="AW9" s="123">
        <f>COLUMNS($J9:AW9)</f>
        <v>40</v>
      </c>
      <c r="AX9" s="123">
        <f>COLUMNS($J9:AX9)</f>
        <v>41</v>
      </c>
      <c r="AY9" s="123">
        <f>COLUMNS($J9:AY9)</f>
        <v>42</v>
      </c>
      <c r="AZ9" s="123">
        <f>COLUMNS($J9:AZ9)</f>
        <v>43</v>
      </c>
      <c r="BA9" s="123">
        <f>COLUMNS($J9:BA9)</f>
        <v>44</v>
      </c>
      <c r="BB9" s="123">
        <f>COLUMNS($J9:BB9)</f>
        <v>45</v>
      </c>
      <c r="BC9" s="123">
        <f>COLUMNS($J9:BC9)</f>
        <v>46</v>
      </c>
      <c r="BD9" s="123">
        <f>COLUMNS($J9:BD9)</f>
        <v>47</v>
      </c>
      <c r="BE9" s="123">
        <f>COLUMNS($J9:BE9)</f>
        <v>48</v>
      </c>
      <c r="BF9" s="123">
        <f>COLUMNS($J9:BF9)</f>
        <v>49</v>
      </c>
      <c r="BG9" s="123">
        <f>COLUMNS($J9:BG9)</f>
        <v>50</v>
      </c>
    </row>
    <row r="10" spans="1:61" s="23" customFormat="1" ht="11.4" customHeight="1" x14ac:dyDescent="0.25">
      <c r="B10" s="124" t="s">
        <v>49</v>
      </c>
      <c r="C10" s="77"/>
      <c r="D10" s="77"/>
      <c r="E10" s="77"/>
      <c r="F10" s="77"/>
      <c r="G10" s="77"/>
      <c r="H10" s="77"/>
      <c r="I10" s="77"/>
      <c r="J10" s="125">
        <f>YEAR(J8)</f>
        <v>2026</v>
      </c>
      <c r="K10" s="125">
        <f t="shared" ref="K10:BG10" si="1">YEAR(K8)</f>
        <v>2027</v>
      </c>
      <c r="L10" s="125">
        <f t="shared" si="1"/>
        <v>2028</v>
      </c>
      <c r="M10" s="125">
        <f t="shared" si="1"/>
        <v>2029</v>
      </c>
      <c r="N10" s="125">
        <f t="shared" si="1"/>
        <v>2030</v>
      </c>
      <c r="O10" s="125">
        <f t="shared" si="1"/>
        <v>2031</v>
      </c>
      <c r="P10" s="125">
        <f t="shared" si="1"/>
        <v>2032</v>
      </c>
      <c r="Q10" s="125">
        <f t="shared" si="1"/>
        <v>2033</v>
      </c>
      <c r="R10" s="125">
        <f t="shared" si="1"/>
        <v>2034</v>
      </c>
      <c r="S10" s="125">
        <f t="shared" si="1"/>
        <v>2035</v>
      </c>
      <c r="T10" s="125">
        <f t="shared" si="1"/>
        <v>2036</v>
      </c>
      <c r="U10" s="125">
        <f t="shared" si="1"/>
        <v>2037</v>
      </c>
      <c r="V10" s="125">
        <f t="shared" si="1"/>
        <v>2038</v>
      </c>
      <c r="W10" s="125">
        <f t="shared" si="1"/>
        <v>2039</v>
      </c>
      <c r="X10" s="125">
        <f t="shared" si="1"/>
        <v>2040</v>
      </c>
      <c r="Y10" s="125">
        <f t="shared" si="1"/>
        <v>2041</v>
      </c>
      <c r="Z10" s="125">
        <f t="shared" si="1"/>
        <v>2042</v>
      </c>
      <c r="AA10" s="125">
        <f t="shared" si="1"/>
        <v>2043</v>
      </c>
      <c r="AB10" s="125">
        <f t="shared" si="1"/>
        <v>2044</v>
      </c>
      <c r="AC10" s="125">
        <f t="shared" si="1"/>
        <v>2045</v>
      </c>
      <c r="AD10" s="125">
        <f t="shared" si="1"/>
        <v>2046</v>
      </c>
      <c r="AE10" s="125">
        <f t="shared" si="1"/>
        <v>2047</v>
      </c>
      <c r="AF10" s="125">
        <f t="shared" si="1"/>
        <v>2048</v>
      </c>
      <c r="AG10" s="125">
        <f t="shared" si="1"/>
        <v>2049</v>
      </c>
      <c r="AH10" s="125">
        <f t="shared" si="1"/>
        <v>2050</v>
      </c>
      <c r="AI10" s="125">
        <f t="shared" si="1"/>
        <v>2051</v>
      </c>
      <c r="AJ10" s="125">
        <f t="shared" si="1"/>
        <v>2052</v>
      </c>
      <c r="AK10" s="125">
        <f t="shared" si="1"/>
        <v>2053</v>
      </c>
      <c r="AL10" s="125">
        <f t="shared" si="1"/>
        <v>2054</v>
      </c>
      <c r="AM10" s="125">
        <f t="shared" si="1"/>
        <v>2055</v>
      </c>
      <c r="AN10" s="125">
        <f t="shared" si="1"/>
        <v>2056</v>
      </c>
      <c r="AO10" s="125">
        <f t="shared" si="1"/>
        <v>2057</v>
      </c>
      <c r="AP10" s="125">
        <f t="shared" si="1"/>
        <v>2058</v>
      </c>
      <c r="AQ10" s="125">
        <f t="shared" si="1"/>
        <v>2059</v>
      </c>
      <c r="AR10" s="125">
        <f t="shared" si="1"/>
        <v>2060</v>
      </c>
      <c r="AS10" s="125">
        <f t="shared" si="1"/>
        <v>2061</v>
      </c>
      <c r="AT10" s="125">
        <f t="shared" si="1"/>
        <v>2062</v>
      </c>
      <c r="AU10" s="125">
        <f t="shared" si="1"/>
        <v>2063</v>
      </c>
      <c r="AV10" s="125">
        <f t="shared" si="1"/>
        <v>2064</v>
      </c>
      <c r="AW10" s="125">
        <f t="shared" si="1"/>
        <v>2065</v>
      </c>
      <c r="AX10" s="125">
        <f t="shared" si="1"/>
        <v>2066</v>
      </c>
      <c r="AY10" s="125">
        <f t="shared" si="1"/>
        <v>2067</v>
      </c>
      <c r="AZ10" s="125">
        <f t="shared" si="1"/>
        <v>2068</v>
      </c>
      <c r="BA10" s="125">
        <f t="shared" si="1"/>
        <v>2069</v>
      </c>
      <c r="BB10" s="125">
        <f t="shared" si="1"/>
        <v>2070</v>
      </c>
      <c r="BC10" s="125">
        <f t="shared" si="1"/>
        <v>2071</v>
      </c>
      <c r="BD10" s="125">
        <f t="shared" si="1"/>
        <v>2072</v>
      </c>
      <c r="BE10" s="125">
        <f t="shared" si="1"/>
        <v>2073</v>
      </c>
      <c r="BF10" s="125">
        <f t="shared" si="1"/>
        <v>2074</v>
      </c>
      <c r="BG10" s="125">
        <f t="shared" si="1"/>
        <v>2075</v>
      </c>
    </row>
    <row r="11" spans="1:61" s="167" customFormat="1" ht="11.4" customHeight="1" x14ac:dyDescent="0.25">
      <c r="B11" s="167" t="s">
        <v>75</v>
      </c>
      <c r="J11" s="168">
        <v>1</v>
      </c>
      <c r="K11" s="168">
        <f>J11*(1+IF(OR(ISBLANK(VLOOKUP(DATE(YEAR(K8),MONTH(K8),1),#REF!,4,FALSE)),ISERROR(VLOOKUP(DATE(YEAR(K8),MONTH(K8),1),#REF!,4,FALSE))),General!$H$24,VLOOKUP(DATE(YEAR(K8),MONTH(K8),1),#REF!,4,FALSE)))</f>
        <v>1</v>
      </c>
      <c r="L11" s="168">
        <f>K11*(1+IF(OR(ISBLANK(VLOOKUP(DATE(YEAR(L8),MONTH(L8),1),#REF!,4,FALSE)),ISERROR(VLOOKUP(DATE(YEAR(L8),MONTH(L8),1),#REF!,4,FALSE))),General!$H$24,VLOOKUP(DATE(YEAR(L8),MONTH(L8),1),#REF!,4,FALSE)))</f>
        <v>1</v>
      </c>
      <c r="M11" s="168">
        <f>L11*(1+IF(OR(ISBLANK(VLOOKUP(DATE(YEAR(M8),MONTH(M8),1),#REF!,4,FALSE)),ISERROR(VLOOKUP(DATE(YEAR(M8),MONTH(M8),1),#REF!,4,FALSE))),General!$H$24,VLOOKUP(DATE(YEAR(M8),MONTH(M8),1),#REF!,4,FALSE)))</f>
        <v>1</v>
      </c>
      <c r="N11" s="168">
        <f>M11*(1+IF(OR(ISBLANK(VLOOKUP(DATE(YEAR(N8),MONTH(N8),1),#REF!,4,FALSE)),ISERROR(VLOOKUP(DATE(YEAR(N8),MONTH(N8),1),#REF!,4,FALSE))),General!$H$24,VLOOKUP(DATE(YEAR(N8),MONTH(N8),1),#REF!,4,FALSE)))</f>
        <v>1</v>
      </c>
      <c r="O11" s="168">
        <f>N11*(1+IF(OR(ISBLANK(VLOOKUP(DATE(YEAR(O8),MONTH(O8),1),#REF!,4,FALSE)),ISERROR(VLOOKUP(DATE(YEAR(O8),MONTH(O8),1),#REF!,4,FALSE))),General!$H$24,VLOOKUP(DATE(YEAR(O8),MONTH(O8),1),#REF!,4,FALSE)))</f>
        <v>1</v>
      </c>
      <c r="P11" s="168">
        <f>O11*(1+IF(OR(ISBLANK(VLOOKUP(DATE(YEAR(P8),MONTH(P8),1),#REF!,4,FALSE)),ISERROR(VLOOKUP(DATE(YEAR(P8),MONTH(P8),1),#REF!,4,FALSE))),General!$H$24,VLOOKUP(DATE(YEAR(P8),MONTH(P8),1),#REF!,4,FALSE)))</f>
        <v>1</v>
      </c>
      <c r="Q11" s="168">
        <f>P11*(1+IF(OR(ISBLANK(VLOOKUP(DATE(YEAR(Q8),MONTH(Q8),1),#REF!,4,FALSE)),ISERROR(VLOOKUP(DATE(YEAR(Q8),MONTH(Q8),1),#REF!,4,FALSE))),General!$H$24,VLOOKUP(DATE(YEAR(Q8),MONTH(Q8),1),#REF!,4,FALSE)))</f>
        <v>1</v>
      </c>
      <c r="R11" s="168">
        <f>Q11*(1+IF(OR(ISBLANK(VLOOKUP(DATE(YEAR(R8),MONTH(R8),1),#REF!,4,FALSE)),ISERROR(VLOOKUP(DATE(YEAR(R8),MONTH(R8),1),#REF!,4,FALSE))),General!$H$24,VLOOKUP(DATE(YEAR(R8),MONTH(R8),1),#REF!,4,FALSE)))</f>
        <v>1</v>
      </c>
      <c r="S11" s="168">
        <f>R11*(1+IF(OR(ISBLANK(VLOOKUP(DATE(YEAR(S8),MONTH(S8),1),#REF!,4,FALSE)),ISERROR(VLOOKUP(DATE(YEAR(S8),MONTH(S8),1),#REF!,4,FALSE))),General!$H$24,VLOOKUP(DATE(YEAR(S8),MONTH(S8),1),#REF!,4,FALSE)))</f>
        <v>1</v>
      </c>
      <c r="T11" s="168">
        <f>S11*(1+IF(OR(ISBLANK(VLOOKUP(DATE(YEAR(T8),MONTH(T8),1),#REF!,4,FALSE)),ISERROR(VLOOKUP(DATE(YEAR(T8),MONTH(T8),1),#REF!,4,FALSE))),General!$H$24,VLOOKUP(DATE(YEAR(T8),MONTH(T8),1),#REF!,4,FALSE)))</f>
        <v>1</v>
      </c>
      <c r="U11" s="168">
        <f>T11*(1+IF(OR(ISBLANK(VLOOKUP(DATE(YEAR(U8),MONTH(U8),1),#REF!,4,FALSE)),ISERROR(VLOOKUP(DATE(YEAR(U8),MONTH(U8),1),#REF!,4,FALSE))),General!$H$24,VLOOKUP(DATE(YEAR(U8),MONTH(U8),1),#REF!,4,FALSE)))</f>
        <v>1</v>
      </c>
      <c r="V11" s="168">
        <f>U11*(1+IF(OR(ISBLANK(VLOOKUP(DATE(YEAR(V8),MONTH(V8),1),#REF!,4,FALSE)),ISERROR(VLOOKUP(DATE(YEAR(V8),MONTH(V8),1),#REF!,4,FALSE))),General!$H$24,VLOOKUP(DATE(YEAR(V8),MONTH(V8),1),#REF!,4,FALSE)))</f>
        <v>1</v>
      </c>
      <c r="W11" s="168">
        <f>V11*(1+IF(OR(ISBLANK(VLOOKUP(DATE(YEAR(W8),MONTH(W8),1),#REF!,4,FALSE)),ISERROR(VLOOKUP(DATE(YEAR(W8),MONTH(W8),1),#REF!,4,FALSE))),General!$H$24,VLOOKUP(DATE(YEAR(W8),MONTH(W8),1),#REF!,4,FALSE)))</f>
        <v>1</v>
      </c>
      <c r="X11" s="168">
        <f>W11*(1+IF(OR(ISBLANK(VLOOKUP(DATE(YEAR(X8),MONTH(X8),1),#REF!,4,FALSE)),ISERROR(VLOOKUP(DATE(YEAR(X8),MONTH(X8),1),#REF!,4,FALSE))),General!$H$24,VLOOKUP(DATE(YEAR(X8),MONTH(X8),1),#REF!,4,FALSE)))</f>
        <v>1</v>
      </c>
      <c r="Y11" s="168">
        <f>X11*(1+IF(OR(ISBLANK(VLOOKUP(DATE(YEAR(Y8),MONTH(Y8),1),#REF!,4,FALSE)),ISERROR(VLOOKUP(DATE(YEAR(Y8),MONTH(Y8),1),#REF!,4,FALSE))),General!$H$24,VLOOKUP(DATE(YEAR(Y8),MONTH(Y8),1),#REF!,4,FALSE)))</f>
        <v>1</v>
      </c>
      <c r="Z11" s="168">
        <f>Y11*(1+IF(OR(ISBLANK(VLOOKUP(DATE(YEAR(Z8),MONTH(Z8),1),#REF!,4,FALSE)),ISERROR(VLOOKUP(DATE(YEAR(Z8),MONTH(Z8),1),#REF!,4,FALSE))),General!$H$24,VLOOKUP(DATE(YEAR(Z8),MONTH(Z8),1),#REF!,4,FALSE)))</f>
        <v>1</v>
      </c>
      <c r="AA11" s="168">
        <f>Z11*(1+IF(OR(ISBLANK(VLOOKUP(DATE(YEAR(AA8),MONTH(AA8),1),#REF!,4,FALSE)),ISERROR(VLOOKUP(DATE(YEAR(AA8),MONTH(AA8),1),#REF!,4,FALSE))),General!$H$24,VLOOKUP(DATE(YEAR(AA8),MONTH(AA8),1),#REF!,4,FALSE)))</f>
        <v>1</v>
      </c>
      <c r="AB11" s="168">
        <f>AA11*(1+IF(OR(ISBLANK(VLOOKUP(DATE(YEAR(AB8),MONTH(AB8),1),#REF!,4,FALSE)),ISERROR(VLOOKUP(DATE(YEAR(AB8),MONTH(AB8),1),#REF!,4,FALSE))),General!$H$24,VLOOKUP(DATE(YEAR(AB8),MONTH(AB8),1),#REF!,4,FALSE)))</f>
        <v>1</v>
      </c>
      <c r="AC11" s="168">
        <f>AB11*(1+IF(OR(ISBLANK(VLOOKUP(DATE(YEAR(AC8),MONTH(AC8),1),#REF!,4,FALSE)),ISERROR(VLOOKUP(DATE(YEAR(AC8),MONTH(AC8),1),#REF!,4,FALSE))),General!$H$24,VLOOKUP(DATE(YEAR(AC8),MONTH(AC8),1),#REF!,4,FALSE)))</f>
        <v>1</v>
      </c>
      <c r="AD11" s="168">
        <f>AC11*(1+IF(OR(ISBLANK(VLOOKUP(DATE(YEAR(AD8),MONTH(AD8),1),#REF!,4,FALSE)),ISERROR(VLOOKUP(DATE(YEAR(AD8),MONTH(AD8),1),#REF!,4,FALSE))),General!$H$24,VLOOKUP(DATE(YEAR(AD8),MONTH(AD8),1),#REF!,4,FALSE)))</f>
        <v>1</v>
      </c>
      <c r="AE11" s="168">
        <f>AD11*(1+IF(OR(ISBLANK(VLOOKUP(DATE(YEAR(AE8),MONTH(AE8),1),#REF!,4,FALSE)),ISERROR(VLOOKUP(DATE(YEAR(AE8),MONTH(AE8),1),#REF!,4,FALSE))),General!$H$24,VLOOKUP(DATE(YEAR(AE8),MONTH(AE8),1),#REF!,4,FALSE)))</f>
        <v>1</v>
      </c>
      <c r="AF11" s="168">
        <f>AE11*(1+IF(OR(ISBLANK(VLOOKUP(DATE(YEAR(AF8),MONTH(AF8),1),#REF!,4,FALSE)),ISERROR(VLOOKUP(DATE(YEAR(AF8),MONTH(AF8),1),#REF!,4,FALSE))),General!$H$24,VLOOKUP(DATE(YEAR(AF8),MONTH(AF8),1),#REF!,4,FALSE)))</f>
        <v>1</v>
      </c>
      <c r="AG11" s="168">
        <f>AF11*(1+IF(OR(ISBLANK(VLOOKUP(DATE(YEAR(AG8),MONTH(AG8),1),#REF!,4,FALSE)),ISERROR(VLOOKUP(DATE(YEAR(AG8),MONTH(AG8),1),#REF!,4,FALSE))),General!$H$24,VLOOKUP(DATE(YEAR(AG8),MONTH(AG8),1),#REF!,4,FALSE)))</f>
        <v>1</v>
      </c>
      <c r="AH11" s="168">
        <f>AG11*(1+IF(OR(ISBLANK(VLOOKUP(DATE(YEAR(AH8),MONTH(AH8),1),#REF!,4,FALSE)),ISERROR(VLOOKUP(DATE(YEAR(AH8),MONTH(AH8),1),#REF!,4,FALSE))),General!$H$24,VLOOKUP(DATE(YEAR(AH8),MONTH(AH8),1),#REF!,4,FALSE)))</f>
        <v>1</v>
      </c>
      <c r="AI11" s="168">
        <f>AH11*(1+IF(OR(ISBLANK(VLOOKUP(DATE(YEAR(AI8),MONTH(AI8),1),#REF!,4,FALSE)),ISERROR(VLOOKUP(DATE(YEAR(AI8),MONTH(AI8),1),#REF!,4,FALSE))),General!$H$24,VLOOKUP(DATE(YEAR(AI8),MONTH(AI8),1),#REF!,4,FALSE)))</f>
        <v>1</v>
      </c>
      <c r="AJ11" s="168">
        <f>AI11*(1+IF(OR(ISBLANK(VLOOKUP(DATE(YEAR(AJ8),MONTH(AJ8),1),#REF!,4,FALSE)),ISERROR(VLOOKUP(DATE(YEAR(AJ8),MONTH(AJ8),1),#REF!,4,FALSE))),General!$H$24,VLOOKUP(DATE(YEAR(AJ8),MONTH(AJ8),1),#REF!,4,FALSE)))</f>
        <v>1</v>
      </c>
      <c r="AK11" s="168">
        <f>AJ11*(1+IF(OR(ISBLANK(VLOOKUP(DATE(YEAR(AK8),MONTH(AK8),1),#REF!,4,FALSE)),ISERROR(VLOOKUP(DATE(YEAR(AK8),MONTH(AK8),1),#REF!,4,FALSE))),General!$H$24,VLOOKUP(DATE(YEAR(AK8),MONTH(AK8),1),#REF!,4,FALSE)))</f>
        <v>1</v>
      </c>
      <c r="AL11" s="168">
        <f>AK11*(1+IF(OR(ISBLANK(VLOOKUP(DATE(YEAR(AL8),MONTH(AL8),1),#REF!,4,FALSE)),ISERROR(VLOOKUP(DATE(YEAR(AL8),MONTH(AL8),1),#REF!,4,FALSE))),General!$H$24,VLOOKUP(DATE(YEAR(AL8),MONTH(AL8),1),#REF!,4,FALSE)))</f>
        <v>1</v>
      </c>
      <c r="AM11" s="168">
        <f>AL11*(1+IF(OR(ISBLANK(VLOOKUP(DATE(YEAR(AM8),MONTH(AM8),1),#REF!,4,FALSE)),ISERROR(VLOOKUP(DATE(YEAR(AM8),MONTH(AM8),1),#REF!,4,FALSE))),General!$H$24,VLOOKUP(DATE(YEAR(AM8),MONTH(AM8),1),#REF!,4,FALSE)))</f>
        <v>1</v>
      </c>
      <c r="AN11" s="168">
        <f>AM11*(1+IF(OR(ISBLANK(VLOOKUP(DATE(YEAR(AN8),MONTH(AN8),1),#REF!,4,FALSE)),ISERROR(VLOOKUP(DATE(YEAR(AN8),MONTH(AN8),1),#REF!,4,FALSE))),General!$H$24,VLOOKUP(DATE(YEAR(AN8),MONTH(AN8),1),#REF!,4,FALSE)))</f>
        <v>1</v>
      </c>
      <c r="AO11" s="168">
        <f>AN11*(1+IF(OR(ISBLANK(VLOOKUP(DATE(YEAR(AO8),MONTH(AO8),1),#REF!,4,FALSE)),ISERROR(VLOOKUP(DATE(YEAR(AO8),MONTH(AO8),1),#REF!,4,FALSE))),General!$H$24,VLOOKUP(DATE(YEAR(AO8),MONTH(AO8),1),#REF!,4,FALSE)))</f>
        <v>1</v>
      </c>
      <c r="AP11" s="168">
        <f>AO11*(1+IF(OR(ISBLANK(VLOOKUP(DATE(YEAR(AP8),MONTH(AP8),1),#REF!,4,FALSE)),ISERROR(VLOOKUP(DATE(YEAR(AP8),MONTH(AP8),1),#REF!,4,FALSE))),General!$H$24,VLOOKUP(DATE(YEAR(AP8),MONTH(AP8),1),#REF!,4,FALSE)))</f>
        <v>1</v>
      </c>
      <c r="AQ11" s="168">
        <f>AP11*(1+IF(OR(ISBLANK(VLOOKUP(DATE(YEAR(AQ8),MONTH(AQ8),1),#REF!,4,FALSE)),ISERROR(VLOOKUP(DATE(YEAR(AQ8),MONTH(AQ8),1),#REF!,4,FALSE))),General!$H$24,VLOOKUP(DATE(YEAR(AQ8),MONTH(AQ8),1),#REF!,4,FALSE)))</f>
        <v>1</v>
      </c>
      <c r="AR11" s="168">
        <f>AQ11*(1+IF(OR(ISBLANK(VLOOKUP(DATE(YEAR(AR8),MONTH(AR8),1),#REF!,4,FALSE)),ISERROR(VLOOKUP(DATE(YEAR(AR8),MONTH(AR8),1),#REF!,4,FALSE))),General!$H$24,VLOOKUP(DATE(YEAR(AR8),MONTH(AR8),1),#REF!,4,FALSE)))</f>
        <v>1</v>
      </c>
      <c r="AS11" s="168">
        <f>AR11*(1+IF(OR(ISBLANK(VLOOKUP(DATE(YEAR(AS8),MONTH(AS8),1),#REF!,4,FALSE)),ISERROR(VLOOKUP(DATE(YEAR(AS8),MONTH(AS8),1),#REF!,4,FALSE))),General!$H$24,VLOOKUP(DATE(YEAR(AS8),MONTH(AS8),1),#REF!,4,FALSE)))</f>
        <v>1</v>
      </c>
      <c r="AT11" s="168">
        <f>AS11*(1+IF(OR(ISBLANK(VLOOKUP(DATE(YEAR(AT8),MONTH(AT8),1),#REF!,4,FALSE)),ISERROR(VLOOKUP(DATE(YEAR(AT8),MONTH(AT8),1),#REF!,4,FALSE))),General!$H$24,VLOOKUP(DATE(YEAR(AT8),MONTH(AT8),1),#REF!,4,FALSE)))</f>
        <v>1</v>
      </c>
      <c r="AU11" s="168">
        <f>AT11*(1+IF(OR(ISBLANK(VLOOKUP(DATE(YEAR(AU8),MONTH(AU8),1),#REF!,4,FALSE)),ISERROR(VLOOKUP(DATE(YEAR(AU8),MONTH(AU8),1),#REF!,4,FALSE))),General!$H$24,VLOOKUP(DATE(YEAR(AU8),MONTH(AU8),1),#REF!,4,FALSE)))</f>
        <v>1</v>
      </c>
      <c r="AV11" s="168">
        <f>AU11*(1+IF(OR(ISBLANK(VLOOKUP(DATE(YEAR(AV8),MONTH(AV8),1),#REF!,4,FALSE)),ISERROR(VLOOKUP(DATE(YEAR(AV8),MONTH(AV8),1),#REF!,4,FALSE))),General!$H$24,VLOOKUP(DATE(YEAR(AV8),MONTH(AV8),1),#REF!,4,FALSE)))</f>
        <v>1</v>
      </c>
      <c r="AW11" s="168">
        <f>AV11*(1+IF(OR(ISBLANK(VLOOKUP(DATE(YEAR(AW8),MONTH(AW8),1),#REF!,4,FALSE)),ISERROR(VLOOKUP(DATE(YEAR(AW8),MONTH(AW8),1),#REF!,4,FALSE))),General!$H$24,VLOOKUP(DATE(YEAR(AW8),MONTH(AW8),1),#REF!,4,FALSE)))</f>
        <v>1</v>
      </c>
      <c r="AX11" s="168">
        <f>AW11*(1+IF(OR(ISBLANK(VLOOKUP(DATE(YEAR(AX8),MONTH(AX8),1),#REF!,4,FALSE)),ISERROR(VLOOKUP(DATE(YEAR(AX8),MONTH(AX8),1),#REF!,4,FALSE))),General!$H$24,VLOOKUP(DATE(YEAR(AX8),MONTH(AX8),1),#REF!,4,FALSE)))</f>
        <v>1</v>
      </c>
      <c r="AY11" s="168">
        <f>AX11*(1+IF(OR(ISBLANK(VLOOKUP(DATE(YEAR(AY8),MONTH(AY8),1),#REF!,4,FALSE)),ISERROR(VLOOKUP(DATE(YEAR(AY8),MONTH(AY8),1),#REF!,4,FALSE))),General!$H$24,VLOOKUP(DATE(YEAR(AY8),MONTH(AY8),1),#REF!,4,FALSE)))</f>
        <v>1</v>
      </c>
      <c r="AZ11" s="168">
        <f>AY11*(1+IF(OR(ISBLANK(VLOOKUP(DATE(YEAR(AZ8),MONTH(AZ8),1),#REF!,4,FALSE)),ISERROR(VLOOKUP(DATE(YEAR(AZ8),MONTH(AZ8),1),#REF!,4,FALSE))),General!$H$24,VLOOKUP(DATE(YEAR(AZ8),MONTH(AZ8),1),#REF!,4,FALSE)))</f>
        <v>1</v>
      </c>
      <c r="BA11" s="168">
        <f>AZ11*(1+IF(OR(ISBLANK(VLOOKUP(DATE(YEAR(BA8),MONTH(BA8),1),#REF!,4,FALSE)),ISERROR(VLOOKUP(DATE(YEAR(BA8),MONTH(BA8),1),#REF!,4,FALSE))),General!$H$24,VLOOKUP(DATE(YEAR(BA8),MONTH(BA8),1),#REF!,4,FALSE)))</f>
        <v>1</v>
      </c>
      <c r="BB11" s="168">
        <f>BA11*(1+IF(OR(ISBLANK(VLOOKUP(DATE(YEAR(BB8),MONTH(BB8),1),#REF!,4,FALSE)),ISERROR(VLOOKUP(DATE(YEAR(BB8),MONTH(BB8),1),#REF!,4,FALSE))),General!$H$24,VLOOKUP(DATE(YEAR(BB8),MONTH(BB8),1),#REF!,4,FALSE)))</f>
        <v>1</v>
      </c>
      <c r="BC11" s="168">
        <f>BB11*(1+IF(OR(ISBLANK(VLOOKUP(DATE(YEAR(BC8),MONTH(BC8),1),#REF!,4,FALSE)),ISERROR(VLOOKUP(DATE(YEAR(BC8),MONTH(BC8),1),#REF!,4,FALSE))),General!$H$24,VLOOKUP(DATE(YEAR(BC8),MONTH(BC8),1),#REF!,4,FALSE)))</f>
        <v>1</v>
      </c>
      <c r="BD11" s="168">
        <f>BC11*(1+IF(OR(ISBLANK(VLOOKUP(DATE(YEAR(BD8),MONTH(BD8),1),#REF!,4,FALSE)),ISERROR(VLOOKUP(DATE(YEAR(BD8),MONTH(BD8),1),#REF!,4,FALSE))),General!$H$24,VLOOKUP(DATE(YEAR(BD8),MONTH(BD8),1),#REF!,4,FALSE)))</f>
        <v>1</v>
      </c>
      <c r="BE11" s="168">
        <f>BD11*(1+IF(OR(ISBLANK(VLOOKUP(DATE(YEAR(BE8),MONTH(BE8),1),#REF!,4,FALSE)),ISERROR(VLOOKUP(DATE(YEAR(BE8),MONTH(BE8),1),#REF!,4,FALSE))),General!$H$24,VLOOKUP(DATE(YEAR(BE8),MONTH(BE8),1),#REF!,4,FALSE)))</f>
        <v>1</v>
      </c>
      <c r="BF11" s="168">
        <f>BE11*(1+IF(OR(ISBLANK(VLOOKUP(DATE(YEAR(BF8),MONTH(BF8),1),#REF!,4,FALSE)),ISERROR(VLOOKUP(DATE(YEAR(BF8),MONTH(BF8),1),#REF!,4,FALSE))),General!$H$24,VLOOKUP(DATE(YEAR(BF8),MONTH(BF8),1),#REF!,4,FALSE)))</f>
        <v>1</v>
      </c>
      <c r="BG11" s="168">
        <f>BF11*(1+IF(OR(ISBLANK(VLOOKUP(DATE(YEAR(BG8),MONTH(BG8),1),#REF!,4,FALSE)),ISERROR(VLOOKUP(DATE(YEAR(BG8),MONTH(BG8),1),#REF!,4,FALSE))),General!$H$24,VLOOKUP(DATE(YEAR(BG8),MONTH(BG8),1),#REF!,4,FALSE)))</f>
        <v>1</v>
      </c>
    </row>
    <row r="12" spans="1:61" s="23" customFormat="1" ht="11.4" customHeight="1" x14ac:dyDescent="0.25">
      <c r="B12" s="23" t="s">
        <v>76</v>
      </c>
      <c r="J12" s="126">
        <f t="shared" ref="J12:BG12" si="2">IF(J9=1,1,I11)</f>
        <v>1</v>
      </c>
      <c r="K12" s="126">
        <f t="shared" si="2"/>
        <v>1</v>
      </c>
      <c r="L12" s="126">
        <f t="shared" si="2"/>
        <v>1</v>
      </c>
      <c r="M12" s="126">
        <f t="shared" si="2"/>
        <v>1</v>
      </c>
      <c r="N12" s="126">
        <f t="shared" si="2"/>
        <v>1</v>
      </c>
      <c r="O12" s="126">
        <f t="shared" si="2"/>
        <v>1</v>
      </c>
      <c r="P12" s="126">
        <f t="shared" si="2"/>
        <v>1</v>
      </c>
      <c r="Q12" s="126">
        <f t="shared" si="2"/>
        <v>1</v>
      </c>
      <c r="R12" s="126">
        <f t="shared" si="2"/>
        <v>1</v>
      </c>
      <c r="S12" s="126">
        <f t="shared" si="2"/>
        <v>1</v>
      </c>
      <c r="T12" s="126">
        <f t="shared" si="2"/>
        <v>1</v>
      </c>
      <c r="U12" s="126">
        <f t="shared" si="2"/>
        <v>1</v>
      </c>
      <c r="V12" s="126">
        <f t="shared" si="2"/>
        <v>1</v>
      </c>
      <c r="W12" s="126">
        <f t="shared" si="2"/>
        <v>1</v>
      </c>
      <c r="X12" s="126">
        <f t="shared" si="2"/>
        <v>1</v>
      </c>
      <c r="Y12" s="126">
        <f t="shared" si="2"/>
        <v>1</v>
      </c>
      <c r="Z12" s="126">
        <f t="shared" si="2"/>
        <v>1</v>
      </c>
      <c r="AA12" s="126">
        <f t="shared" si="2"/>
        <v>1</v>
      </c>
      <c r="AB12" s="126">
        <f t="shared" si="2"/>
        <v>1</v>
      </c>
      <c r="AC12" s="126">
        <f t="shared" si="2"/>
        <v>1</v>
      </c>
      <c r="AD12" s="126">
        <f t="shared" si="2"/>
        <v>1</v>
      </c>
      <c r="AE12" s="126">
        <f t="shared" si="2"/>
        <v>1</v>
      </c>
      <c r="AF12" s="126">
        <f t="shared" si="2"/>
        <v>1</v>
      </c>
      <c r="AG12" s="126">
        <f t="shared" si="2"/>
        <v>1</v>
      </c>
      <c r="AH12" s="126">
        <f t="shared" si="2"/>
        <v>1</v>
      </c>
      <c r="AI12" s="126">
        <f t="shared" si="2"/>
        <v>1</v>
      </c>
      <c r="AJ12" s="126">
        <f t="shared" si="2"/>
        <v>1</v>
      </c>
      <c r="AK12" s="126">
        <f t="shared" si="2"/>
        <v>1</v>
      </c>
      <c r="AL12" s="126">
        <f t="shared" si="2"/>
        <v>1</v>
      </c>
      <c r="AM12" s="126">
        <f t="shared" si="2"/>
        <v>1</v>
      </c>
      <c r="AN12" s="126">
        <f t="shared" si="2"/>
        <v>1</v>
      </c>
      <c r="AO12" s="126">
        <f t="shared" si="2"/>
        <v>1</v>
      </c>
      <c r="AP12" s="126">
        <f t="shared" si="2"/>
        <v>1</v>
      </c>
      <c r="AQ12" s="126">
        <f t="shared" si="2"/>
        <v>1</v>
      </c>
      <c r="AR12" s="126">
        <f t="shared" si="2"/>
        <v>1</v>
      </c>
      <c r="AS12" s="126">
        <f t="shared" si="2"/>
        <v>1</v>
      </c>
      <c r="AT12" s="126">
        <f t="shared" si="2"/>
        <v>1</v>
      </c>
      <c r="AU12" s="126">
        <f t="shared" si="2"/>
        <v>1</v>
      </c>
      <c r="AV12" s="126">
        <f t="shared" si="2"/>
        <v>1</v>
      </c>
      <c r="AW12" s="126">
        <f t="shared" si="2"/>
        <v>1</v>
      </c>
      <c r="AX12" s="126">
        <f t="shared" si="2"/>
        <v>1</v>
      </c>
      <c r="AY12" s="126">
        <f t="shared" si="2"/>
        <v>1</v>
      </c>
      <c r="AZ12" s="126">
        <f t="shared" si="2"/>
        <v>1</v>
      </c>
      <c r="BA12" s="126">
        <f t="shared" si="2"/>
        <v>1</v>
      </c>
      <c r="BB12" s="126">
        <f t="shared" si="2"/>
        <v>1</v>
      </c>
      <c r="BC12" s="126">
        <f t="shared" si="2"/>
        <v>1</v>
      </c>
      <c r="BD12" s="126">
        <f t="shared" si="2"/>
        <v>1</v>
      </c>
      <c r="BE12" s="126">
        <f t="shared" si="2"/>
        <v>1</v>
      </c>
      <c r="BF12" s="126">
        <f t="shared" si="2"/>
        <v>1</v>
      </c>
      <c r="BG12" s="126">
        <f t="shared" si="2"/>
        <v>1</v>
      </c>
    </row>
    <row r="13" spans="1:61" s="23" customFormat="1" ht="11.4" customHeight="1" x14ac:dyDescent="0.25">
      <c r="B13" s="23" t="s">
        <v>77</v>
      </c>
      <c r="J13" s="126">
        <f>(1+General!J32)^(J$9-1)</f>
        <v>1</v>
      </c>
      <c r="K13" s="126">
        <f>(1+General!K32)^(K$9-1)</f>
        <v>1.0556000000000001</v>
      </c>
      <c r="L13" s="126">
        <f>(1+General!L32)^(L$9-1)</f>
        <v>1.1142913600000002</v>
      </c>
      <c r="M13" s="126">
        <f>(1+General!M32)^(M$9-1)</f>
        <v>1.1762459596160002</v>
      </c>
      <c r="N13" s="126">
        <f>(1+General!N32)^(N$9-1)</f>
        <v>1.2416452349706499</v>
      </c>
      <c r="O13" s="126">
        <f>(1+General!O32)^(O$9-1)</f>
        <v>1.3106807100350182</v>
      </c>
      <c r="P13" s="126">
        <f>(1+General!P32)^(P$9-1)</f>
        <v>1.3835545575129653</v>
      </c>
      <c r="Q13" s="126">
        <f>(1+General!Q32)^(Q$9-1)</f>
        <v>1.4604801909106861</v>
      </c>
      <c r="R13" s="126">
        <f>(1+General!R32)^(R$9-1)</f>
        <v>1.5416828895253205</v>
      </c>
      <c r="S13" s="126">
        <f>(1+General!S32)^(S$9-1)</f>
        <v>1.6274004581829284</v>
      </c>
      <c r="T13" s="126">
        <f>(1+General!T32)^(T$9-1)</f>
        <v>1.7178839236578993</v>
      </c>
      <c r="U13" s="126">
        <f>(1+General!U32)^(U$9-1)</f>
        <v>1.8133982698132787</v>
      </c>
      <c r="V13" s="126">
        <f>(1+General!V32)^(V$9-1)</f>
        <v>1.9142232136148971</v>
      </c>
      <c r="W13" s="126">
        <f>(1+General!W32)^(W$9-1)</f>
        <v>2.0206540242918858</v>
      </c>
      <c r="X13" s="126">
        <f>(1+General!X32)^(X$9-1)</f>
        <v>2.1330023880425144</v>
      </c>
      <c r="Y13" s="126">
        <f>(1+General!Y32)^(Y$9-1)</f>
        <v>2.2515973208176785</v>
      </c>
      <c r="Z13" s="126">
        <f>(1+General!Z32)^(Z$9-1)</f>
        <v>2.3767861318551415</v>
      </c>
      <c r="AA13" s="126">
        <f>(1+General!AA32)^(AA$9-1)</f>
        <v>2.5089354407862876</v>
      </c>
      <c r="AB13" s="126">
        <f>(1+General!AB32)^(AB$9-1)</f>
        <v>2.6484322512940053</v>
      </c>
      <c r="AC13" s="126">
        <f>(1+General!AC32)^(AC$9-1)</f>
        <v>2.7956850844659522</v>
      </c>
      <c r="AD13" s="126">
        <f>(1+General!AD32)^(AD$9-1)</f>
        <v>2.9511251751622596</v>
      </c>
      <c r="AE13" s="126">
        <f>(1+General!AE32)^(AE$9-1)</f>
        <v>3.1152077349012814</v>
      </c>
      <c r="AF13" s="126">
        <f>(1+General!AF32)^(AF$9-1)</f>
        <v>3.2884132849617926</v>
      </c>
      <c r="AG13" s="126">
        <f>(1+General!AG32)^(AG$9-1)</f>
        <v>3.4712490636056685</v>
      </c>
      <c r="AH13" s="126">
        <f>(1+General!AH32)^(AH$9-1)</f>
        <v>3.6642505115421442</v>
      </c>
      <c r="AI13" s="126">
        <f>(1+General!AI32)^(AI$9-1)</f>
        <v>3.8679828399838874</v>
      </c>
      <c r="AJ13" s="126">
        <f>(1+General!AJ32)^(AJ$9-1)</f>
        <v>4.0830426858869915</v>
      </c>
      <c r="AK13" s="126">
        <f>(1+General!AK32)^(AK$9-1)</f>
        <v>4.3100598592223092</v>
      </c>
      <c r="AL13" s="126">
        <f>(1+General!AL32)^(AL$9-1)</f>
        <v>4.5496991873950696</v>
      </c>
      <c r="AM13" s="126">
        <f>(1+General!AM32)^(AM$9-1)</f>
        <v>4.8026624622142364</v>
      </c>
      <c r="AN13" s="126">
        <f>(1+General!AN32)^(AN$9-1)</f>
        <v>5.0696904951133472</v>
      </c>
      <c r="AO13" s="126">
        <f>(1+General!AO32)^(AO$9-1)</f>
        <v>5.3515652866416499</v>
      </c>
      <c r="AP13" s="126">
        <f>(1+General!AP32)^(AP$9-1)</f>
        <v>5.6491123165789263</v>
      </c>
      <c r="AQ13" s="126">
        <f>(1+General!AQ32)^(AQ$9-1)</f>
        <v>5.9632029613807154</v>
      </c>
      <c r="AR13" s="126">
        <f>(1+General!AR32)^(AR$9-1)</f>
        <v>6.2947570460334834</v>
      </c>
      <c r="AS13" s="126">
        <f>(1+General!AS32)^(AS$9-1)</f>
        <v>6.6447455377929447</v>
      </c>
      <c r="AT13" s="126">
        <f>(1+General!AT32)^(AT$9-1)</f>
        <v>7.0141933896942339</v>
      </c>
      <c r="AU13" s="126">
        <f>(1+General!AU32)^(AU$9-1)</f>
        <v>7.4041825421612337</v>
      </c>
      <c r="AV13" s="126">
        <f>(1+General!AV32)^(AV$9-1)</f>
        <v>7.8158550915053988</v>
      </c>
      <c r="AW13" s="126">
        <f>(1+General!AW32)^(AW$9-1)</f>
        <v>8.2504166345930994</v>
      </c>
      <c r="AX13" s="126">
        <f>(1+General!AX32)^(AX$9-1)</f>
        <v>8.7091397994764765</v>
      </c>
      <c r="AY13" s="126">
        <f>(1+General!AY32)^(AY$9-1)</f>
        <v>9.1933679723273691</v>
      </c>
      <c r="AZ13" s="126">
        <f>(1+General!AZ32)^(AZ$9-1)</f>
        <v>9.7045192315887707</v>
      </c>
      <c r="BA13" s="126">
        <f>(1+General!BA32)^(BA$9-1)</f>
        <v>10.244090500865108</v>
      </c>
      <c r="BB13" s="126">
        <f>(1+General!BB32)^(BB$9-1)</f>
        <v>10.813661932713208</v>
      </c>
      <c r="BC13" s="126">
        <f>(1+General!BC32)^(BC$9-1)</f>
        <v>11.414901536172065</v>
      </c>
      <c r="BD13" s="126">
        <f>(1+General!BD32)^(BD$9-1)</f>
        <v>12.04957006158323</v>
      </c>
      <c r="BE13" s="126">
        <f>(1+General!BE32)^(BE$9-1)</f>
        <v>12.719526157007259</v>
      </c>
      <c r="BF13" s="126">
        <f>(1+General!BF32)^(BF$9-1)</f>
        <v>13.426731811336865</v>
      </c>
      <c r="BG13" s="126">
        <f>(1+General!BG32)^(BG$9-1)</f>
        <v>14.173258100047194</v>
      </c>
    </row>
    <row r="14" spans="1:61" s="23" customFormat="1" ht="11.4" customHeight="1" x14ac:dyDescent="0.25"/>
    <row r="15" spans="1:61" s="25" customFormat="1" ht="11.4" customHeight="1" x14ac:dyDescent="0.25">
      <c r="M15" s="169"/>
    </row>
    <row r="16" spans="1:61" s="22" customFormat="1" ht="11.4" customHeight="1" x14ac:dyDescent="0.25">
      <c r="A16" s="132"/>
      <c r="B16" s="132"/>
      <c r="C16" s="132"/>
      <c r="D16" s="132"/>
      <c r="E16" s="132"/>
      <c r="F16" s="132"/>
      <c r="G16" s="132"/>
      <c r="H16" s="132"/>
      <c r="I16" s="132"/>
      <c r="J16" s="141" t="str">
        <f t="shared" ref="J16:BG16" si="3">"FY "&amp;RIGHT(J10,2)</f>
        <v>FY 26</v>
      </c>
      <c r="K16" s="141" t="str">
        <f t="shared" si="3"/>
        <v>FY 27</v>
      </c>
      <c r="L16" s="141" t="str">
        <f t="shared" si="3"/>
        <v>FY 28</v>
      </c>
      <c r="M16" s="141" t="str">
        <f t="shared" si="3"/>
        <v>FY 29</v>
      </c>
      <c r="N16" s="141" t="str">
        <f t="shared" si="3"/>
        <v>FY 30</v>
      </c>
      <c r="O16" s="141" t="str">
        <f t="shared" si="3"/>
        <v>FY 31</v>
      </c>
      <c r="P16" s="141" t="str">
        <f t="shared" si="3"/>
        <v>FY 32</v>
      </c>
      <c r="Q16" s="141" t="str">
        <f t="shared" si="3"/>
        <v>FY 33</v>
      </c>
      <c r="R16" s="141" t="str">
        <f t="shared" si="3"/>
        <v>FY 34</v>
      </c>
      <c r="S16" s="141" t="str">
        <f t="shared" si="3"/>
        <v>FY 35</v>
      </c>
      <c r="T16" s="141" t="str">
        <f t="shared" si="3"/>
        <v>FY 36</v>
      </c>
      <c r="U16" s="141" t="str">
        <f t="shared" si="3"/>
        <v>FY 37</v>
      </c>
      <c r="V16" s="141" t="str">
        <f t="shared" si="3"/>
        <v>FY 38</v>
      </c>
      <c r="W16" s="141" t="str">
        <f t="shared" si="3"/>
        <v>FY 39</v>
      </c>
      <c r="X16" s="141" t="str">
        <f t="shared" si="3"/>
        <v>FY 40</v>
      </c>
      <c r="Y16" s="141" t="str">
        <f t="shared" si="3"/>
        <v>FY 41</v>
      </c>
      <c r="Z16" s="141" t="str">
        <f t="shared" si="3"/>
        <v>FY 42</v>
      </c>
      <c r="AA16" s="141" t="str">
        <f t="shared" si="3"/>
        <v>FY 43</v>
      </c>
      <c r="AB16" s="141" t="str">
        <f t="shared" si="3"/>
        <v>FY 44</v>
      </c>
      <c r="AC16" s="141" t="str">
        <f t="shared" si="3"/>
        <v>FY 45</v>
      </c>
      <c r="AD16" s="141" t="str">
        <f t="shared" si="3"/>
        <v>FY 46</v>
      </c>
      <c r="AE16" s="141" t="str">
        <f t="shared" si="3"/>
        <v>FY 47</v>
      </c>
      <c r="AF16" s="141" t="str">
        <f t="shared" si="3"/>
        <v>FY 48</v>
      </c>
      <c r="AG16" s="141" t="str">
        <f t="shared" si="3"/>
        <v>FY 49</v>
      </c>
      <c r="AH16" s="141" t="str">
        <f t="shared" si="3"/>
        <v>FY 50</v>
      </c>
      <c r="AI16" s="141" t="str">
        <f t="shared" si="3"/>
        <v>FY 51</v>
      </c>
      <c r="AJ16" s="141" t="str">
        <f t="shared" si="3"/>
        <v>FY 52</v>
      </c>
      <c r="AK16" s="141" t="str">
        <f t="shared" si="3"/>
        <v>FY 53</v>
      </c>
      <c r="AL16" s="141" t="str">
        <f t="shared" si="3"/>
        <v>FY 54</v>
      </c>
      <c r="AM16" s="141" t="str">
        <f t="shared" si="3"/>
        <v>FY 55</v>
      </c>
      <c r="AN16" s="141" t="str">
        <f t="shared" si="3"/>
        <v>FY 56</v>
      </c>
      <c r="AO16" s="141" t="str">
        <f t="shared" si="3"/>
        <v>FY 57</v>
      </c>
      <c r="AP16" s="141" t="str">
        <f t="shared" si="3"/>
        <v>FY 58</v>
      </c>
      <c r="AQ16" s="141" t="str">
        <f t="shared" si="3"/>
        <v>FY 59</v>
      </c>
      <c r="AR16" s="141" t="str">
        <f t="shared" si="3"/>
        <v>FY 60</v>
      </c>
      <c r="AS16" s="141" t="str">
        <f t="shared" si="3"/>
        <v>FY 61</v>
      </c>
      <c r="AT16" s="141" t="str">
        <f t="shared" si="3"/>
        <v>FY 62</v>
      </c>
      <c r="AU16" s="141" t="str">
        <f t="shared" si="3"/>
        <v>FY 63</v>
      </c>
      <c r="AV16" s="141" t="str">
        <f t="shared" si="3"/>
        <v>FY 64</v>
      </c>
      <c r="AW16" s="141" t="str">
        <f t="shared" si="3"/>
        <v>FY 65</v>
      </c>
      <c r="AX16" s="141" t="str">
        <f t="shared" si="3"/>
        <v>FY 66</v>
      </c>
      <c r="AY16" s="141" t="str">
        <f t="shared" si="3"/>
        <v>FY 67</v>
      </c>
      <c r="AZ16" s="141" t="str">
        <f t="shared" si="3"/>
        <v>FY 68</v>
      </c>
      <c r="BA16" s="141" t="str">
        <f t="shared" si="3"/>
        <v>FY 69</v>
      </c>
      <c r="BB16" s="141" t="str">
        <f t="shared" si="3"/>
        <v>FY 70</v>
      </c>
      <c r="BC16" s="141" t="str">
        <f t="shared" si="3"/>
        <v>FY 71</v>
      </c>
      <c r="BD16" s="141" t="str">
        <f t="shared" si="3"/>
        <v>FY 72</v>
      </c>
      <c r="BE16" s="141" t="str">
        <f t="shared" si="3"/>
        <v>FY 73</v>
      </c>
      <c r="BF16" s="141" t="str">
        <f t="shared" si="3"/>
        <v>FY 74</v>
      </c>
      <c r="BG16" s="141" t="str">
        <f t="shared" si="3"/>
        <v>FY 75</v>
      </c>
    </row>
    <row r="17" spans="1:61" s="22" customFormat="1" ht="11.4" customHeight="1" x14ac:dyDescent="0.25">
      <c r="A17" s="142"/>
      <c r="B17" s="134" t="s">
        <v>78</v>
      </c>
      <c r="C17" s="132"/>
      <c r="D17" s="142"/>
      <c r="E17" s="142"/>
      <c r="F17" s="142"/>
      <c r="G17" s="142"/>
      <c r="H17" s="142"/>
      <c r="I17" s="142"/>
      <c r="J17" s="143">
        <f t="shared" ref="J17:BG17" si="4">J9</f>
        <v>1</v>
      </c>
      <c r="K17" s="143">
        <f t="shared" si="4"/>
        <v>2</v>
      </c>
      <c r="L17" s="143">
        <f t="shared" si="4"/>
        <v>3</v>
      </c>
      <c r="M17" s="143">
        <f t="shared" si="4"/>
        <v>4</v>
      </c>
      <c r="N17" s="143">
        <f t="shared" si="4"/>
        <v>5</v>
      </c>
      <c r="O17" s="143">
        <f t="shared" si="4"/>
        <v>6</v>
      </c>
      <c r="P17" s="143">
        <f t="shared" si="4"/>
        <v>7</v>
      </c>
      <c r="Q17" s="143">
        <f t="shared" si="4"/>
        <v>8</v>
      </c>
      <c r="R17" s="143">
        <f t="shared" si="4"/>
        <v>9</v>
      </c>
      <c r="S17" s="143">
        <f t="shared" si="4"/>
        <v>10</v>
      </c>
      <c r="T17" s="143">
        <f t="shared" si="4"/>
        <v>11</v>
      </c>
      <c r="U17" s="143">
        <f t="shared" si="4"/>
        <v>12</v>
      </c>
      <c r="V17" s="143">
        <f t="shared" si="4"/>
        <v>13</v>
      </c>
      <c r="W17" s="143">
        <f t="shared" si="4"/>
        <v>14</v>
      </c>
      <c r="X17" s="143">
        <f t="shared" si="4"/>
        <v>15</v>
      </c>
      <c r="Y17" s="143">
        <f t="shared" si="4"/>
        <v>16</v>
      </c>
      <c r="Z17" s="143">
        <f t="shared" si="4"/>
        <v>17</v>
      </c>
      <c r="AA17" s="143">
        <f t="shared" si="4"/>
        <v>18</v>
      </c>
      <c r="AB17" s="143">
        <f t="shared" si="4"/>
        <v>19</v>
      </c>
      <c r="AC17" s="143">
        <f t="shared" si="4"/>
        <v>20</v>
      </c>
      <c r="AD17" s="143">
        <f t="shared" si="4"/>
        <v>21</v>
      </c>
      <c r="AE17" s="143">
        <f t="shared" si="4"/>
        <v>22</v>
      </c>
      <c r="AF17" s="143">
        <f t="shared" si="4"/>
        <v>23</v>
      </c>
      <c r="AG17" s="143">
        <f t="shared" si="4"/>
        <v>24</v>
      </c>
      <c r="AH17" s="143">
        <f t="shared" si="4"/>
        <v>25</v>
      </c>
      <c r="AI17" s="143">
        <f t="shared" si="4"/>
        <v>26</v>
      </c>
      <c r="AJ17" s="143">
        <f t="shared" si="4"/>
        <v>27</v>
      </c>
      <c r="AK17" s="143">
        <f t="shared" si="4"/>
        <v>28</v>
      </c>
      <c r="AL17" s="143">
        <f t="shared" si="4"/>
        <v>29</v>
      </c>
      <c r="AM17" s="143">
        <f t="shared" si="4"/>
        <v>30</v>
      </c>
      <c r="AN17" s="143">
        <f t="shared" si="4"/>
        <v>31</v>
      </c>
      <c r="AO17" s="143">
        <f t="shared" si="4"/>
        <v>32</v>
      </c>
      <c r="AP17" s="143">
        <f t="shared" si="4"/>
        <v>33</v>
      </c>
      <c r="AQ17" s="143">
        <f t="shared" si="4"/>
        <v>34</v>
      </c>
      <c r="AR17" s="143">
        <f t="shared" si="4"/>
        <v>35</v>
      </c>
      <c r="AS17" s="143">
        <f t="shared" si="4"/>
        <v>36</v>
      </c>
      <c r="AT17" s="143">
        <f t="shared" si="4"/>
        <v>37</v>
      </c>
      <c r="AU17" s="143">
        <f t="shared" si="4"/>
        <v>38</v>
      </c>
      <c r="AV17" s="143">
        <f t="shared" si="4"/>
        <v>39</v>
      </c>
      <c r="AW17" s="143">
        <f t="shared" si="4"/>
        <v>40</v>
      </c>
      <c r="AX17" s="143">
        <f t="shared" si="4"/>
        <v>41</v>
      </c>
      <c r="AY17" s="143">
        <f t="shared" si="4"/>
        <v>42</v>
      </c>
      <c r="AZ17" s="143">
        <f t="shared" si="4"/>
        <v>43</v>
      </c>
      <c r="BA17" s="143">
        <f t="shared" si="4"/>
        <v>44</v>
      </c>
      <c r="BB17" s="143">
        <f t="shared" si="4"/>
        <v>45</v>
      </c>
      <c r="BC17" s="143">
        <f t="shared" si="4"/>
        <v>46</v>
      </c>
      <c r="BD17" s="143">
        <f t="shared" si="4"/>
        <v>47</v>
      </c>
      <c r="BE17" s="143">
        <f t="shared" si="4"/>
        <v>48</v>
      </c>
      <c r="BF17" s="143">
        <f t="shared" si="4"/>
        <v>49</v>
      </c>
      <c r="BG17" s="143">
        <f t="shared" si="4"/>
        <v>50</v>
      </c>
    </row>
    <row r="18" spans="1:61" s="25" customFormat="1" ht="11.4" customHeight="1" x14ac:dyDescent="0.25"/>
    <row r="19" spans="1:61" s="25" customFormat="1" ht="11.4" customHeight="1" x14ac:dyDescent="0.25">
      <c r="A19" s="200" t="s">
        <v>79</v>
      </c>
      <c r="B19" s="200"/>
      <c r="C19" s="200"/>
      <c r="D19" s="201"/>
      <c r="E19" s="144" t="s">
        <v>80</v>
      </c>
      <c r="F19" s="113"/>
      <c r="G19" s="113"/>
      <c r="H19" s="114"/>
    </row>
    <row r="20" spans="1:61" s="25" customFormat="1" ht="11.4" customHeight="1" x14ac:dyDescent="0.25">
      <c r="A20" s="200"/>
      <c r="B20" s="200"/>
      <c r="C20" s="200"/>
      <c r="D20" s="201"/>
      <c r="E20" s="115"/>
      <c r="F20" s="145" t="s">
        <v>81</v>
      </c>
      <c r="G20" s="27"/>
      <c r="H20" s="116">
        <f>SUM(J20:BG20)</f>
        <v>-90.34242856833518</v>
      </c>
      <c r="J20" s="117">
        <f t="shared" ref="J20:BG20" si="5">-(J46)*J11/J13</f>
        <v>0</v>
      </c>
      <c r="K20" s="117">
        <f t="shared" si="5"/>
        <v>-25.730390299355815</v>
      </c>
      <c r="L20" s="117">
        <f t="shared" si="5"/>
        <v>-22.819884379252471</v>
      </c>
      <c r="M20" s="117">
        <f t="shared" si="5"/>
        <v>-12.01109333001429</v>
      </c>
      <c r="N20" s="117">
        <f t="shared" si="5"/>
        <v>-20.445453568385879</v>
      </c>
      <c r="O20" s="117">
        <f t="shared" si="5"/>
        <v>-9.3356069913267312</v>
      </c>
      <c r="P20" s="117">
        <f t="shared" si="5"/>
        <v>0</v>
      </c>
      <c r="Q20" s="117">
        <f t="shared" si="5"/>
        <v>0</v>
      </c>
      <c r="R20" s="117">
        <f t="shared" si="5"/>
        <v>0</v>
      </c>
      <c r="S20" s="117">
        <f t="shared" si="5"/>
        <v>0</v>
      </c>
      <c r="T20" s="117">
        <f t="shared" si="5"/>
        <v>0</v>
      </c>
      <c r="U20" s="117">
        <f t="shared" si="5"/>
        <v>0</v>
      </c>
      <c r="V20" s="117">
        <f t="shared" si="5"/>
        <v>0</v>
      </c>
      <c r="W20" s="117">
        <f t="shared" si="5"/>
        <v>0</v>
      </c>
      <c r="X20" s="117">
        <f t="shared" si="5"/>
        <v>0</v>
      </c>
      <c r="Y20" s="117">
        <f t="shared" si="5"/>
        <v>0</v>
      </c>
      <c r="Z20" s="117">
        <f t="shared" si="5"/>
        <v>0</v>
      </c>
      <c r="AA20" s="117">
        <f t="shared" si="5"/>
        <v>0</v>
      </c>
      <c r="AB20" s="117">
        <f t="shared" si="5"/>
        <v>0</v>
      </c>
      <c r="AC20" s="117">
        <f t="shared" si="5"/>
        <v>0</v>
      </c>
      <c r="AD20" s="117">
        <f t="shared" si="5"/>
        <v>0</v>
      </c>
      <c r="AE20" s="117">
        <f t="shared" si="5"/>
        <v>0</v>
      </c>
      <c r="AF20" s="117">
        <f t="shared" si="5"/>
        <v>0</v>
      </c>
      <c r="AG20" s="117">
        <f t="shared" si="5"/>
        <v>0</v>
      </c>
      <c r="AH20" s="117">
        <f t="shared" si="5"/>
        <v>0</v>
      </c>
      <c r="AI20" s="117">
        <f t="shared" si="5"/>
        <v>0</v>
      </c>
      <c r="AJ20" s="117">
        <f t="shared" si="5"/>
        <v>0</v>
      </c>
      <c r="AK20" s="117">
        <f t="shared" si="5"/>
        <v>0</v>
      </c>
      <c r="AL20" s="117">
        <f t="shared" si="5"/>
        <v>0</v>
      </c>
      <c r="AM20" s="117">
        <f t="shared" si="5"/>
        <v>0</v>
      </c>
      <c r="AN20" s="117">
        <f t="shared" si="5"/>
        <v>0</v>
      </c>
      <c r="AO20" s="117">
        <f t="shared" si="5"/>
        <v>0</v>
      </c>
      <c r="AP20" s="117">
        <f t="shared" si="5"/>
        <v>0</v>
      </c>
      <c r="AQ20" s="117">
        <f t="shared" si="5"/>
        <v>0</v>
      </c>
      <c r="AR20" s="117">
        <f t="shared" si="5"/>
        <v>0</v>
      </c>
      <c r="AS20" s="117">
        <f t="shared" si="5"/>
        <v>0</v>
      </c>
      <c r="AT20" s="117">
        <f t="shared" si="5"/>
        <v>0</v>
      </c>
      <c r="AU20" s="117">
        <f t="shared" si="5"/>
        <v>0</v>
      </c>
      <c r="AV20" s="117">
        <f t="shared" si="5"/>
        <v>0</v>
      </c>
      <c r="AW20" s="117">
        <f t="shared" si="5"/>
        <v>0</v>
      </c>
      <c r="AX20" s="117">
        <f t="shared" si="5"/>
        <v>0</v>
      </c>
      <c r="AY20" s="117">
        <f t="shared" si="5"/>
        <v>0</v>
      </c>
      <c r="AZ20" s="117">
        <f t="shared" si="5"/>
        <v>0</v>
      </c>
      <c r="BA20" s="117">
        <f t="shared" si="5"/>
        <v>0</v>
      </c>
      <c r="BB20" s="117">
        <f t="shared" si="5"/>
        <v>0</v>
      </c>
      <c r="BC20" s="117">
        <f t="shared" si="5"/>
        <v>0</v>
      </c>
      <c r="BD20" s="117">
        <f t="shared" si="5"/>
        <v>0</v>
      </c>
      <c r="BE20" s="117">
        <f t="shared" si="5"/>
        <v>0</v>
      </c>
      <c r="BF20" s="117">
        <f t="shared" si="5"/>
        <v>0</v>
      </c>
      <c r="BG20" s="117">
        <f t="shared" si="5"/>
        <v>0</v>
      </c>
    </row>
    <row r="21" spans="1:61" s="25" customFormat="1" ht="11.4" customHeight="1" x14ac:dyDescent="0.25">
      <c r="A21" s="200"/>
      <c r="B21" s="200"/>
      <c r="C21" s="200"/>
      <c r="D21" s="201"/>
      <c r="E21" s="115"/>
      <c r="F21" s="145" t="s">
        <v>82</v>
      </c>
      <c r="G21" s="27"/>
      <c r="H21" s="116">
        <f>SUM(J21:BG21)</f>
        <v>-9.8365210554059956</v>
      </c>
      <c r="J21" s="117">
        <f t="shared" ref="J21:BG21" si="6">-J75*J11/J13</f>
        <v>0</v>
      </c>
      <c r="K21" s="117">
        <f t="shared" si="6"/>
        <v>-1.8946570670708603E-5</v>
      </c>
      <c r="L21" s="117">
        <f t="shared" si="6"/>
        <v>-0.2473186187138709</v>
      </c>
      <c r="M21" s="117">
        <f t="shared" si="6"/>
        <v>-0.45341832162673812</v>
      </c>
      <c r="N21" s="117">
        <f t="shared" si="6"/>
        <v>-0.54413979365616927</v>
      </c>
      <c r="O21" s="117">
        <f t="shared" si="6"/>
        <v>-0.7107172460867871</v>
      </c>
      <c r="P21" s="117">
        <f t="shared" si="6"/>
        <v>-0.76134468456980531</v>
      </c>
      <c r="Q21" s="117">
        <f t="shared" si="6"/>
        <v>-0.71343466919548248</v>
      </c>
      <c r="R21" s="117">
        <f t="shared" si="6"/>
        <v>-0.66764310489013057</v>
      </c>
      <c r="S21" s="117">
        <f t="shared" si="6"/>
        <v>-0.63271704322327538</v>
      </c>
      <c r="T21" s="117">
        <f t="shared" si="6"/>
        <v>-0.59955149908098393</v>
      </c>
      <c r="U21" s="117">
        <f t="shared" si="6"/>
        <v>-0.5679722424033572</v>
      </c>
      <c r="V21" s="117">
        <f t="shared" si="6"/>
        <v>-0.53805631148480215</v>
      </c>
      <c r="W21" s="117">
        <f t="shared" si="6"/>
        <v>-0.50971609651838012</v>
      </c>
      <c r="X21" s="117">
        <f t="shared" si="6"/>
        <v>-0.48286860223416084</v>
      </c>
      <c r="Y21" s="117">
        <f t="shared" si="6"/>
        <v>-0.45743520484479044</v>
      </c>
      <c r="Z21" s="117">
        <f t="shared" si="6"/>
        <v>-0.43334142179309437</v>
      </c>
      <c r="AA21" s="117">
        <f t="shared" si="6"/>
        <v>-0.41051669362741033</v>
      </c>
      <c r="AB21" s="117">
        <f t="shared" si="6"/>
        <v>-0.38889417736586807</v>
      </c>
      <c r="AC21" s="117">
        <f t="shared" si="6"/>
        <v>-0.36841055074447521</v>
      </c>
      <c r="AD21" s="117">
        <f t="shared" si="6"/>
        <v>-0.34900582677574377</v>
      </c>
      <c r="AE21" s="117">
        <f t="shared" si="6"/>
        <v>0</v>
      </c>
      <c r="AF21" s="117">
        <f t="shared" si="6"/>
        <v>0</v>
      </c>
      <c r="AG21" s="117">
        <f t="shared" si="6"/>
        <v>0</v>
      </c>
      <c r="AH21" s="117">
        <f t="shared" si="6"/>
        <v>0</v>
      </c>
      <c r="AI21" s="117">
        <f t="shared" si="6"/>
        <v>0</v>
      </c>
      <c r="AJ21" s="117">
        <f t="shared" si="6"/>
        <v>0</v>
      </c>
      <c r="AK21" s="117">
        <f t="shared" si="6"/>
        <v>0</v>
      </c>
      <c r="AL21" s="117">
        <f t="shared" si="6"/>
        <v>0</v>
      </c>
      <c r="AM21" s="117">
        <f t="shared" si="6"/>
        <v>0</v>
      </c>
      <c r="AN21" s="117">
        <f t="shared" si="6"/>
        <v>0</v>
      </c>
      <c r="AO21" s="117">
        <f t="shared" si="6"/>
        <v>0</v>
      </c>
      <c r="AP21" s="117">
        <f t="shared" si="6"/>
        <v>0</v>
      </c>
      <c r="AQ21" s="117">
        <f t="shared" si="6"/>
        <v>0</v>
      </c>
      <c r="AR21" s="117">
        <f t="shared" si="6"/>
        <v>0</v>
      </c>
      <c r="AS21" s="117">
        <f t="shared" si="6"/>
        <v>0</v>
      </c>
      <c r="AT21" s="117">
        <f t="shared" si="6"/>
        <v>0</v>
      </c>
      <c r="AU21" s="117">
        <f t="shared" si="6"/>
        <v>0</v>
      </c>
      <c r="AV21" s="117">
        <f t="shared" si="6"/>
        <v>0</v>
      </c>
      <c r="AW21" s="117">
        <f t="shared" si="6"/>
        <v>0</v>
      </c>
      <c r="AX21" s="117">
        <f t="shared" si="6"/>
        <v>0</v>
      </c>
      <c r="AY21" s="117">
        <f t="shared" si="6"/>
        <v>0</v>
      </c>
      <c r="AZ21" s="117">
        <f t="shared" si="6"/>
        <v>0</v>
      </c>
      <c r="BA21" s="117">
        <f t="shared" si="6"/>
        <v>0</v>
      </c>
      <c r="BB21" s="117">
        <f t="shared" si="6"/>
        <v>0</v>
      </c>
      <c r="BC21" s="117">
        <f t="shared" si="6"/>
        <v>0</v>
      </c>
      <c r="BD21" s="117">
        <f t="shared" si="6"/>
        <v>0</v>
      </c>
      <c r="BE21" s="117">
        <f t="shared" si="6"/>
        <v>0</v>
      </c>
      <c r="BF21" s="117">
        <f t="shared" si="6"/>
        <v>0</v>
      </c>
      <c r="BG21" s="117">
        <f t="shared" si="6"/>
        <v>0</v>
      </c>
    </row>
    <row r="22" spans="1:61" s="25" customFormat="1" ht="11.4" customHeight="1" x14ac:dyDescent="0.25">
      <c r="A22" s="200"/>
      <c r="B22" s="200"/>
      <c r="C22" s="200"/>
      <c r="D22" s="201"/>
      <c r="E22" s="115"/>
      <c r="F22" s="145" t="s">
        <v>83</v>
      </c>
      <c r="G22" s="27"/>
      <c r="H22" s="116">
        <f>SUM(J22:BG22)</f>
        <v>1557.5575947261107</v>
      </c>
      <c r="J22" s="118">
        <f t="shared" ref="J22:BG22" si="7">(J106)*J11/J13</f>
        <v>0</v>
      </c>
      <c r="K22" s="118">
        <f t="shared" si="7"/>
        <v>0</v>
      </c>
      <c r="L22" s="118">
        <f t="shared" si="7"/>
        <v>11.609997018987524</v>
      </c>
      <c r="M22" s="118">
        <f t="shared" si="7"/>
        <v>17.347917762964777</v>
      </c>
      <c r="N22" s="118">
        <f t="shared" si="7"/>
        <v>24.067947368842599</v>
      </c>
      <c r="O22" s="118">
        <f t="shared" si="7"/>
        <v>34.464949965241786</v>
      </c>
      <c r="P22" s="118">
        <f t="shared" si="7"/>
        <v>46.600663514208854</v>
      </c>
      <c r="Q22" s="118">
        <f t="shared" si="7"/>
        <v>61.961215539441035</v>
      </c>
      <c r="R22" s="118">
        <f t="shared" si="7"/>
        <v>82.088361530310422</v>
      </c>
      <c r="S22" s="118">
        <f t="shared" si="7"/>
        <v>106.65407983419199</v>
      </c>
      <c r="T22" s="118">
        <f t="shared" si="7"/>
        <v>137.71315225141575</v>
      </c>
      <c r="U22" s="118">
        <f t="shared" si="7"/>
        <v>130.45959857087507</v>
      </c>
      <c r="V22" s="118">
        <f t="shared" si="7"/>
        <v>123.58810019976796</v>
      </c>
      <c r="W22" s="118">
        <f t="shared" si="7"/>
        <v>117.07853372467596</v>
      </c>
      <c r="X22" s="118">
        <f t="shared" si="7"/>
        <v>110.91183566187568</v>
      </c>
      <c r="Y22" s="118">
        <f t="shared" si="7"/>
        <v>105.0699466292873</v>
      </c>
      <c r="Z22" s="118">
        <f t="shared" si="7"/>
        <v>99.53575845896863</v>
      </c>
      <c r="AA22" s="118">
        <f t="shared" si="7"/>
        <v>94.293064095271532</v>
      </c>
      <c r="AB22" s="118">
        <f t="shared" si="7"/>
        <v>89.326510131935891</v>
      </c>
      <c r="AC22" s="118">
        <f t="shared" si="7"/>
        <v>84.621551849124558</v>
      </c>
      <c r="AD22" s="118">
        <f t="shared" si="7"/>
        <v>80.164410618723522</v>
      </c>
      <c r="AE22" s="118">
        <f t="shared" si="7"/>
        <v>0</v>
      </c>
      <c r="AF22" s="118">
        <f t="shared" si="7"/>
        <v>0</v>
      </c>
      <c r="AG22" s="118">
        <f t="shared" si="7"/>
        <v>0</v>
      </c>
      <c r="AH22" s="118">
        <f t="shared" si="7"/>
        <v>0</v>
      </c>
      <c r="AI22" s="118">
        <f t="shared" si="7"/>
        <v>0</v>
      </c>
      <c r="AJ22" s="118">
        <f t="shared" si="7"/>
        <v>0</v>
      </c>
      <c r="AK22" s="118">
        <f t="shared" si="7"/>
        <v>0</v>
      </c>
      <c r="AL22" s="118">
        <f t="shared" si="7"/>
        <v>0</v>
      </c>
      <c r="AM22" s="118">
        <f t="shared" si="7"/>
        <v>0</v>
      </c>
      <c r="AN22" s="118">
        <f t="shared" si="7"/>
        <v>0</v>
      </c>
      <c r="AO22" s="118">
        <f t="shared" si="7"/>
        <v>0</v>
      </c>
      <c r="AP22" s="118">
        <f t="shared" si="7"/>
        <v>0</v>
      </c>
      <c r="AQ22" s="118">
        <f t="shared" si="7"/>
        <v>0</v>
      </c>
      <c r="AR22" s="118">
        <f t="shared" si="7"/>
        <v>0</v>
      </c>
      <c r="AS22" s="118">
        <f t="shared" si="7"/>
        <v>0</v>
      </c>
      <c r="AT22" s="118">
        <f t="shared" si="7"/>
        <v>0</v>
      </c>
      <c r="AU22" s="118">
        <f t="shared" si="7"/>
        <v>0</v>
      </c>
      <c r="AV22" s="118">
        <f t="shared" si="7"/>
        <v>0</v>
      </c>
      <c r="AW22" s="118">
        <f t="shared" si="7"/>
        <v>0</v>
      </c>
      <c r="AX22" s="118">
        <f t="shared" si="7"/>
        <v>0</v>
      </c>
      <c r="AY22" s="118">
        <f t="shared" si="7"/>
        <v>0</v>
      </c>
      <c r="AZ22" s="118">
        <f t="shared" si="7"/>
        <v>0</v>
      </c>
      <c r="BA22" s="118">
        <f t="shared" si="7"/>
        <v>0</v>
      </c>
      <c r="BB22" s="118">
        <f t="shared" si="7"/>
        <v>0</v>
      </c>
      <c r="BC22" s="118">
        <f t="shared" si="7"/>
        <v>0</v>
      </c>
      <c r="BD22" s="118">
        <f t="shared" si="7"/>
        <v>0</v>
      </c>
      <c r="BE22" s="118">
        <f t="shared" si="7"/>
        <v>0</v>
      </c>
      <c r="BF22" s="118">
        <f t="shared" si="7"/>
        <v>0</v>
      </c>
      <c r="BG22" s="118">
        <f t="shared" si="7"/>
        <v>0</v>
      </c>
    </row>
    <row r="23" spans="1:61" s="25" customFormat="1" ht="11.4" customHeight="1" x14ac:dyDescent="0.25">
      <c r="A23" s="200"/>
      <c r="B23" s="200"/>
      <c r="C23" s="200"/>
      <c r="D23" s="201"/>
      <c r="E23" s="146" t="s">
        <v>84</v>
      </c>
      <c r="F23" s="119"/>
      <c r="G23" s="119"/>
      <c r="H23" s="120">
        <f>SUM(J23:BG23)</f>
        <v>1457.3786451023695</v>
      </c>
      <c r="J23" s="117">
        <f>SUM(J20:J22)</f>
        <v>0</v>
      </c>
      <c r="K23" s="117">
        <f t="shared" ref="K23:BG23" si="8">SUM(K20:K22)</f>
        <v>-25.730409245926484</v>
      </c>
      <c r="L23" s="117">
        <f t="shared" si="8"/>
        <v>-11.457205978978816</v>
      </c>
      <c r="M23" s="117">
        <f>SUM(M20:M22)</f>
        <v>4.8834061113237475</v>
      </c>
      <c r="N23" s="117">
        <f t="shared" si="8"/>
        <v>3.0783540068005522</v>
      </c>
      <c r="O23" s="117">
        <f t="shared" si="8"/>
        <v>24.418625727828267</v>
      </c>
      <c r="P23" s="117">
        <f t="shared" si="8"/>
        <v>45.839318829639048</v>
      </c>
      <c r="Q23" s="117">
        <f t="shared" si="8"/>
        <v>61.247780870245549</v>
      </c>
      <c r="R23" s="117">
        <f t="shared" si="8"/>
        <v>81.42071842542029</v>
      </c>
      <c r="S23" s="117">
        <f t="shared" si="8"/>
        <v>106.02136279096871</v>
      </c>
      <c r="T23" s="117">
        <f t="shared" si="8"/>
        <v>137.11360075233478</v>
      </c>
      <c r="U23" s="117">
        <f t="shared" si="8"/>
        <v>129.89162632847172</v>
      </c>
      <c r="V23" s="117">
        <f t="shared" si="8"/>
        <v>123.05004388828316</v>
      </c>
      <c r="W23" s="117">
        <f t="shared" si="8"/>
        <v>116.56881762815759</v>
      </c>
      <c r="X23" s="117">
        <f t="shared" si="8"/>
        <v>110.42896705964152</v>
      </c>
      <c r="Y23" s="117">
        <f t="shared" si="8"/>
        <v>104.61251142444252</v>
      </c>
      <c r="Z23" s="117">
        <f t="shared" si="8"/>
        <v>99.102417037175542</v>
      </c>
      <c r="AA23" s="117">
        <f t="shared" si="8"/>
        <v>93.882547401644118</v>
      </c>
      <c r="AB23" s="117">
        <f t="shared" si="8"/>
        <v>88.93761595457002</v>
      </c>
      <c r="AC23" s="117">
        <f t="shared" si="8"/>
        <v>84.253141298380086</v>
      </c>
      <c r="AD23" s="117">
        <f t="shared" si="8"/>
        <v>79.815404791947785</v>
      </c>
      <c r="AE23" s="117">
        <f t="shared" si="8"/>
        <v>0</v>
      </c>
      <c r="AF23" s="117">
        <f t="shared" si="8"/>
        <v>0</v>
      </c>
      <c r="AG23" s="117">
        <f t="shared" si="8"/>
        <v>0</v>
      </c>
      <c r="AH23" s="117">
        <f t="shared" si="8"/>
        <v>0</v>
      </c>
      <c r="AI23" s="117">
        <f t="shared" si="8"/>
        <v>0</v>
      </c>
      <c r="AJ23" s="117">
        <f t="shared" si="8"/>
        <v>0</v>
      </c>
      <c r="AK23" s="117">
        <f t="shared" si="8"/>
        <v>0</v>
      </c>
      <c r="AL23" s="117">
        <f t="shared" si="8"/>
        <v>0</v>
      </c>
      <c r="AM23" s="117">
        <f t="shared" si="8"/>
        <v>0</v>
      </c>
      <c r="AN23" s="117">
        <f t="shared" si="8"/>
        <v>0</v>
      </c>
      <c r="AO23" s="117">
        <f t="shared" si="8"/>
        <v>0</v>
      </c>
      <c r="AP23" s="117">
        <f t="shared" si="8"/>
        <v>0</v>
      </c>
      <c r="AQ23" s="117">
        <f t="shared" si="8"/>
        <v>0</v>
      </c>
      <c r="AR23" s="117">
        <f t="shared" si="8"/>
        <v>0</v>
      </c>
      <c r="AS23" s="117">
        <f t="shared" si="8"/>
        <v>0</v>
      </c>
      <c r="AT23" s="117">
        <f t="shared" si="8"/>
        <v>0</v>
      </c>
      <c r="AU23" s="117">
        <f t="shared" si="8"/>
        <v>0</v>
      </c>
      <c r="AV23" s="117">
        <f t="shared" si="8"/>
        <v>0</v>
      </c>
      <c r="AW23" s="117">
        <f t="shared" si="8"/>
        <v>0</v>
      </c>
      <c r="AX23" s="117">
        <f t="shared" si="8"/>
        <v>0</v>
      </c>
      <c r="AY23" s="117">
        <f t="shared" si="8"/>
        <v>0</v>
      </c>
      <c r="AZ23" s="117">
        <f t="shared" si="8"/>
        <v>0</v>
      </c>
      <c r="BA23" s="117">
        <f t="shared" si="8"/>
        <v>0</v>
      </c>
      <c r="BB23" s="117">
        <f t="shared" si="8"/>
        <v>0</v>
      </c>
      <c r="BC23" s="117">
        <f t="shared" si="8"/>
        <v>0</v>
      </c>
      <c r="BD23" s="117">
        <f t="shared" si="8"/>
        <v>0</v>
      </c>
      <c r="BE23" s="117">
        <f t="shared" si="8"/>
        <v>0</v>
      </c>
      <c r="BF23" s="117">
        <f t="shared" si="8"/>
        <v>0</v>
      </c>
      <c r="BG23" s="117">
        <f t="shared" si="8"/>
        <v>0</v>
      </c>
    </row>
    <row r="24" spans="1:61" ht="11.4" customHeight="1" x14ac:dyDescent="0.25">
      <c r="A24" s="138"/>
      <c r="B24" s="138"/>
      <c r="C24" s="138"/>
      <c r="D24" s="138"/>
    </row>
    <row r="25" spans="1:61" s="25" customFormat="1" ht="11.4" customHeight="1" x14ac:dyDescent="0.25">
      <c r="A25" s="200" t="s">
        <v>85</v>
      </c>
      <c r="B25" s="200"/>
      <c r="C25" s="200"/>
      <c r="D25" s="201"/>
      <c r="E25" s="144" t="s">
        <v>86</v>
      </c>
      <c r="F25" s="113"/>
      <c r="G25" s="113"/>
      <c r="H25" s="114"/>
    </row>
    <row r="26" spans="1:61" s="25" customFormat="1" ht="11.4" customHeight="1" x14ac:dyDescent="0.25">
      <c r="A26" s="200"/>
      <c r="B26" s="200"/>
      <c r="C26" s="200"/>
      <c r="D26" s="201"/>
      <c r="E26" s="115"/>
      <c r="F26" s="145" t="s">
        <v>81</v>
      </c>
      <c r="G26" s="27"/>
      <c r="H26" s="116">
        <f>SUM(J26:BG26)</f>
        <v>-104.339</v>
      </c>
      <c r="J26" s="117">
        <f>-(J60)*J$6</f>
        <v>0</v>
      </c>
      <c r="K26" s="117">
        <f t="shared" ref="K26:BG26" si="9">-(K60)*K$6</f>
        <v>-27.161000000000001</v>
      </c>
      <c r="L26" s="117">
        <f t="shared" si="9"/>
        <v>-25.427999999999997</v>
      </c>
      <c r="M26" s="117">
        <f t="shared" si="9"/>
        <v>-14.127999999999998</v>
      </c>
      <c r="N26" s="117">
        <f t="shared" si="9"/>
        <v>-25.385999999999999</v>
      </c>
      <c r="O26" s="117">
        <f t="shared" si="9"/>
        <v>-12.236000000000001</v>
      </c>
      <c r="P26" s="117">
        <f>-(P60)*P$6</f>
        <v>0</v>
      </c>
      <c r="Q26" s="117">
        <f t="shared" si="9"/>
        <v>0</v>
      </c>
      <c r="R26" s="117">
        <f t="shared" si="9"/>
        <v>0</v>
      </c>
      <c r="S26" s="117">
        <f t="shared" si="9"/>
        <v>0</v>
      </c>
      <c r="T26" s="117">
        <f t="shared" si="9"/>
        <v>0</v>
      </c>
      <c r="U26" s="117">
        <f t="shared" si="9"/>
        <v>0</v>
      </c>
      <c r="V26" s="117">
        <f t="shared" si="9"/>
        <v>0</v>
      </c>
      <c r="W26" s="117">
        <f t="shared" si="9"/>
        <v>0</v>
      </c>
      <c r="X26" s="117">
        <f t="shared" si="9"/>
        <v>0</v>
      </c>
      <c r="Y26" s="117">
        <f t="shared" si="9"/>
        <v>0</v>
      </c>
      <c r="Z26" s="117">
        <f t="shared" si="9"/>
        <v>0</v>
      </c>
      <c r="AA26" s="117">
        <f t="shared" si="9"/>
        <v>0</v>
      </c>
      <c r="AB26" s="117">
        <f t="shared" si="9"/>
        <v>0</v>
      </c>
      <c r="AC26" s="117">
        <f t="shared" si="9"/>
        <v>0</v>
      </c>
      <c r="AD26" s="117">
        <f t="shared" si="9"/>
        <v>0</v>
      </c>
      <c r="AE26" s="117">
        <f t="shared" si="9"/>
        <v>0</v>
      </c>
      <c r="AF26" s="117">
        <f t="shared" si="9"/>
        <v>0</v>
      </c>
      <c r="AG26" s="117">
        <f t="shared" si="9"/>
        <v>0</v>
      </c>
      <c r="AH26" s="117">
        <f t="shared" si="9"/>
        <v>0</v>
      </c>
      <c r="AI26" s="117">
        <f t="shared" si="9"/>
        <v>0</v>
      </c>
      <c r="AJ26" s="117">
        <f t="shared" si="9"/>
        <v>0</v>
      </c>
      <c r="AK26" s="117">
        <f t="shared" si="9"/>
        <v>0</v>
      </c>
      <c r="AL26" s="117">
        <f t="shared" si="9"/>
        <v>0</v>
      </c>
      <c r="AM26" s="117">
        <f t="shared" si="9"/>
        <v>0</v>
      </c>
      <c r="AN26" s="117">
        <f t="shared" si="9"/>
        <v>0</v>
      </c>
      <c r="AO26" s="117">
        <f t="shared" si="9"/>
        <v>0</v>
      </c>
      <c r="AP26" s="117">
        <f t="shared" si="9"/>
        <v>0</v>
      </c>
      <c r="AQ26" s="117">
        <f t="shared" si="9"/>
        <v>0</v>
      </c>
      <c r="AR26" s="117">
        <f t="shared" si="9"/>
        <v>0</v>
      </c>
      <c r="AS26" s="117">
        <f t="shared" si="9"/>
        <v>0</v>
      </c>
      <c r="AT26" s="117">
        <f t="shared" si="9"/>
        <v>0</v>
      </c>
      <c r="AU26" s="117">
        <f t="shared" si="9"/>
        <v>0</v>
      </c>
      <c r="AV26" s="117">
        <f t="shared" si="9"/>
        <v>0</v>
      </c>
      <c r="AW26" s="117">
        <f t="shared" si="9"/>
        <v>0</v>
      </c>
      <c r="AX26" s="117">
        <f t="shared" si="9"/>
        <v>0</v>
      </c>
      <c r="AY26" s="117">
        <f t="shared" si="9"/>
        <v>0</v>
      </c>
      <c r="AZ26" s="117">
        <f t="shared" si="9"/>
        <v>0</v>
      </c>
      <c r="BA26" s="117">
        <f t="shared" si="9"/>
        <v>0</v>
      </c>
      <c r="BB26" s="117">
        <f t="shared" si="9"/>
        <v>0</v>
      </c>
      <c r="BC26" s="117">
        <f t="shared" si="9"/>
        <v>0</v>
      </c>
      <c r="BD26" s="117">
        <f t="shared" si="9"/>
        <v>0</v>
      </c>
      <c r="BE26" s="117">
        <f t="shared" si="9"/>
        <v>0</v>
      </c>
      <c r="BF26" s="117">
        <f t="shared" si="9"/>
        <v>0</v>
      </c>
      <c r="BG26" s="117">
        <f t="shared" si="9"/>
        <v>0</v>
      </c>
    </row>
    <row r="27" spans="1:61" s="25" customFormat="1" ht="11.4" customHeight="1" x14ac:dyDescent="0.25">
      <c r="A27" s="200"/>
      <c r="B27" s="200"/>
      <c r="C27" s="200"/>
      <c r="D27" s="201"/>
      <c r="E27" s="115"/>
      <c r="F27" s="145" t="s">
        <v>82</v>
      </c>
      <c r="G27" s="27"/>
      <c r="H27" s="116">
        <f>SUM(J27:BG27)</f>
        <v>-2.4160884355155776</v>
      </c>
      <c r="J27" s="117">
        <f>-J89*J$6</f>
        <v>0</v>
      </c>
      <c r="K27" s="117">
        <f t="shared" ref="K27:BG27" si="10">-K89*K$6</f>
        <v>-2.0000000000000002E-5</v>
      </c>
      <c r="L27" s="117">
        <f t="shared" si="10"/>
        <v>-0.27558500000000069</v>
      </c>
      <c r="M27" s="117">
        <f t="shared" si="10"/>
        <v>-0.53333146882931881</v>
      </c>
      <c r="N27" s="117">
        <f t="shared" si="10"/>
        <v>-0.67562858195109532</v>
      </c>
      <c r="O27" s="117">
        <f t="shared" si="10"/>
        <v>-0.93152338473516283</v>
      </c>
      <c r="P27" s="117">
        <f t="shared" si="10"/>
        <v>0</v>
      </c>
      <c r="Q27" s="117">
        <f t="shared" si="10"/>
        <v>0</v>
      </c>
      <c r="R27" s="117">
        <f t="shared" si="10"/>
        <v>0</v>
      </c>
      <c r="S27" s="117">
        <f t="shared" si="10"/>
        <v>0</v>
      </c>
      <c r="T27" s="117">
        <f t="shared" si="10"/>
        <v>0</v>
      </c>
      <c r="U27" s="117">
        <f t="shared" si="10"/>
        <v>0</v>
      </c>
      <c r="V27" s="117">
        <f t="shared" si="10"/>
        <v>0</v>
      </c>
      <c r="W27" s="117">
        <f t="shared" si="10"/>
        <v>0</v>
      </c>
      <c r="X27" s="117">
        <f t="shared" si="10"/>
        <v>0</v>
      </c>
      <c r="Y27" s="117">
        <f t="shared" si="10"/>
        <v>0</v>
      </c>
      <c r="Z27" s="117">
        <f t="shared" si="10"/>
        <v>0</v>
      </c>
      <c r="AA27" s="117">
        <f t="shared" si="10"/>
        <v>0</v>
      </c>
      <c r="AB27" s="117">
        <f t="shared" si="10"/>
        <v>0</v>
      </c>
      <c r="AC27" s="117">
        <f t="shared" si="10"/>
        <v>0</v>
      </c>
      <c r="AD27" s="117">
        <f t="shared" si="10"/>
        <v>0</v>
      </c>
      <c r="AE27" s="117">
        <f t="shared" si="10"/>
        <v>0</v>
      </c>
      <c r="AF27" s="117">
        <f t="shared" si="10"/>
        <v>0</v>
      </c>
      <c r="AG27" s="117">
        <f t="shared" si="10"/>
        <v>0</v>
      </c>
      <c r="AH27" s="117">
        <f t="shared" si="10"/>
        <v>0</v>
      </c>
      <c r="AI27" s="117">
        <f t="shared" si="10"/>
        <v>0</v>
      </c>
      <c r="AJ27" s="117">
        <f t="shared" si="10"/>
        <v>0</v>
      </c>
      <c r="AK27" s="117">
        <f t="shared" si="10"/>
        <v>0</v>
      </c>
      <c r="AL27" s="117">
        <f t="shared" si="10"/>
        <v>0</v>
      </c>
      <c r="AM27" s="117">
        <f t="shared" si="10"/>
        <v>0</v>
      </c>
      <c r="AN27" s="117">
        <f t="shared" si="10"/>
        <v>0</v>
      </c>
      <c r="AO27" s="117">
        <f t="shared" si="10"/>
        <v>0</v>
      </c>
      <c r="AP27" s="117">
        <f t="shared" si="10"/>
        <v>0</v>
      </c>
      <c r="AQ27" s="117">
        <f t="shared" si="10"/>
        <v>0</v>
      </c>
      <c r="AR27" s="117">
        <f t="shared" si="10"/>
        <v>0</v>
      </c>
      <c r="AS27" s="117">
        <f t="shared" si="10"/>
        <v>0</v>
      </c>
      <c r="AT27" s="117">
        <f t="shared" si="10"/>
        <v>0</v>
      </c>
      <c r="AU27" s="117">
        <f t="shared" si="10"/>
        <v>0</v>
      </c>
      <c r="AV27" s="117">
        <f t="shared" si="10"/>
        <v>0</v>
      </c>
      <c r="AW27" s="117">
        <f t="shared" si="10"/>
        <v>0</v>
      </c>
      <c r="AX27" s="117">
        <f t="shared" si="10"/>
        <v>0</v>
      </c>
      <c r="AY27" s="117">
        <f t="shared" si="10"/>
        <v>0</v>
      </c>
      <c r="AZ27" s="117">
        <f t="shared" si="10"/>
        <v>0</v>
      </c>
      <c r="BA27" s="117">
        <f t="shared" si="10"/>
        <v>0</v>
      </c>
      <c r="BB27" s="117">
        <f t="shared" si="10"/>
        <v>0</v>
      </c>
      <c r="BC27" s="117">
        <f t="shared" si="10"/>
        <v>0</v>
      </c>
      <c r="BD27" s="117">
        <f t="shared" si="10"/>
        <v>0</v>
      </c>
      <c r="BE27" s="117">
        <f t="shared" si="10"/>
        <v>0</v>
      </c>
      <c r="BF27" s="117">
        <f t="shared" si="10"/>
        <v>0</v>
      </c>
      <c r="BG27" s="117">
        <f t="shared" si="10"/>
        <v>0</v>
      </c>
    </row>
    <row r="28" spans="1:61" s="25" customFormat="1" ht="11.4" customHeight="1" x14ac:dyDescent="0.25">
      <c r="A28" s="200"/>
      <c r="B28" s="200"/>
      <c r="C28" s="200"/>
      <c r="D28" s="201"/>
      <c r="E28" s="115"/>
      <c r="F28" s="145" t="s">
        <v>83</v>
      </c>
      <c r="G28" s="27"/>
      <c r="H28" s="116">
        <f>SUM(J28:BG28)</f>
        <v>108.39873480213382</v>
      </c>
      <c r="J28" s="118">
        <f>(J122)*J$6</f>
        <v>0</v>
      </c>
      <c r="K28" s="118">
        <f t="shared" ref="K28:BG28" si="11">(K122)*K$6</f>
        <v>0</v>
      </c>
      <c r="L28" s="118">
        <f t="shared" si="11"/>
        <v>12.936919367883556</v>
      </c>
      <c r="M28" s="118">
        <f t="shared" si="11"/>
        <v>20.405418176437959</v>
      </c>
      <c r="N28" s="118">
        <f t="shared" si="11"/>
        <v>29.883852166047806</v>
      </c>
      <c r="O28" s="118">
        <f t="shared" si="11"/>
        <v>45.172545091764484</v>
      </c>
      <c r="P28" s="118">
        <f t="shared" si="11"/>
        <v>0</v>
      </c>
      <c r="Q28" s="118">
        <f t="shared" si="11"/>
        <v>0</v>
      </c>
      <c r="R28" s="118">
        <f t="shared" si="11"/>
        <v>0</v>
      </c>
      <c r="S28" s="118">
        <f t="shared" si="11"/>
        <v>0</v>
      </c>
      <c r="T28" s="118">
        <f t="shared" si="11"/>
        <v>0</v>
      </c>
      <c r="U28" s="118">
        <f t="shared" si="11"/>
        <v>0</v>
      </c>
      <c r="V28" s="118">
        <f t="shared" si="11"/>
        <v>0</v>
      </c>
      <c r="W28" s="118">
        <f t="shared" si="11"/>
        <v>0</v>
      </c>
      <c r="X28" s="118">
        <f t="shared" si="11"/>
        <v>0</v>
      </c>
      <c r="Y28" s="118">
        <f t="shared" si="11"/>
        <v>0</v>
      </c>
      <c r="Z28" s="118">
        <f t="shared" si="11"/>
        <v>0</v>
      </c>
      <c r="AA28" s="118">
        <f t="shared" si="11"/>
        <v>0</v>
      </c>
      <c r="AB28" s="118">
        <f t="shared" si="11"/>
        <v>0</v>
      </c>
      <c r="AC28" s="118">
        <f t="shared" si="11"/>
        <v>0</v>
      </c>
      <c r="AD28" s="118">
        <f t="shared" si="11"/>
        <v>0</v>
      </c>
      <c r="AE28" s="118">
        <f t="shared" si="11"/>
        <v>0</v>
      </c>
      <c r="AF28" s="118">
        <f t="shared" si="11"/>
        <v>0</v>
      </c>
      <c r="AG28" s="118">
        <f t="shared" si="11"/>
        <v>0</v>
      </c>
      <c r="AH28" s="118">
        <f t="shared" si="11"/>
        <v>0</v>
      </c>
      <c r="AI28" s="118">
        <f t="shared" si="11"/>
        <v>0</v>
      </c>
      <c r="AJ28" s="118">
        <f t="shared" si="11"/>
        <v>0</v>
      </c>
      <c r="AK28" s="118">
        <f t="shared" si="11"/>
        <v>0</v>
      </c>
      <c r="AL28" s="118">
        <f t="shared" si="11"/>
        <v>0</v>
      </c>
      <c r="AM28" s="118">
        <f t="shared" si="11"/>
        <v>0</v>
      </c>
      <c r="AN28" s="118">
        <f t="shared" si="11"/>
        <v>0</v>
      </c>
      <c r="AO28" s="118">
        <f t="shared" si="11"/>
        <v>0</v>
      </c>
      <c r="AP28" s="118">
        <f t="shared" si="11"/>
        <v>0</v>
      </c>
      <c r="AQ28" s="118">
        <f t="shared" si="11"/>
        <v>0</v>
      </c>
      <c r="AR28" s="118">
        <f t="shared" si="11"/>
        <v>0</v>
      </c>
      <c r="AS28" s="118">
        <f t="shared" si="11"/>
        <v>0</v>
      </c>
      <c r="AT28" s="118">
        <f t="shared" si="11"/>
        <v>0</v>
      </c>
      <c r="AU28" s="118">
        <f t="shared" si="11"/>
        <v>0</v>
      </c>
      <c r="AV28" s="118">
        <f t="shared" si="11"/>
        <v>0</v>
      </c>
      <c r="AW28" s="118">
        <f t="shared" si="11"/>
        <v>0</v>
      </c>
      <c r="AX28" s="118">
        <f t="shared" si="11"/>
        <v>0</v>
      </c>
      <c r="AY28" s="118">
        <f t="shared" si="11"/>
        <v>0</v>
      </c>
      <c r="AZ28" s="118">
        <f t="shared" si="11"/>
        <v>0</v>
      </c>
      <c r="BA28" s="118">
        <f t="shared" si="11"/>
        <v>0</v>
      </c>
      <c r="BB28" s="118">
        <f t="shared" si="11"/>
        <v>0</v>
      </c>
      <c r="BC28" s="118">
        <f t="shared" si="11"/>
        <v>0</v>
      </c>
      <c r="BD28" s="118">
        <f t="shared" si="11"/>
        <v>0</v>
      </c>
      <c r="BE28" s="118">
        <f t="shared" si="11"/>
        <v>0</v>
      </c>
      <c r="BF28" s="118">
        <f t="shared" si="11"/>
        <v>0</v>
      </c>
      <c r="BG28" s="118">
        <f t="shared" si="11"/>
        <v>0</v>
      </c>
    </row>
    <row r="29" spans="1:61" s="25" customFormat="1" ht="11.4" customHeight="1" x14ac:dyDescent="0.25">
      <c r="A29" s="200"/>
      <c r="B29" s="200"/>
      <c r="C29" s="200"/>
      <c r="D29" s="201"/>
      <c r="E29" s="146" t="s">
        <v>87</v>
      </c>
      <c r="F29" s="119"/>
      <c r="G29" s="119"/>
      <c r="H29" s="120">
        <f>SUM(J29:BG29)</f>
        <v>1.6436463666182277</v>
      </c>
      <c r="J29" s="117">
        <f>SUM(J26:J28)</f>
        <v>0</v>
      </c>
      <c r="K29" s="117">
        <f t="shared" ref="K29:BG29" si="12">SUM(K26:K28)</f>
        <v>-27.161020000000001</v>
      </c>
      <c r="L29" s="117">
        <f t="shared" si="12"/>
        <v>-12.766665632116441</v>
      </c>
      <c r="M29" s="117">
        <f t="shared" si="12"/>
        <v>5.7440867076086413</v>
      </c>
      <c r="N29" s="117">
        <f t="shared" si="12"/>
        <v>3.8222235840967116</v>
      </c>
      <c r="O29" s="117">
        <f t="shared" si="12"/>
        <v>32.005021707029321</v>
      </c>
      <c r="P29" s="117">
        <f t="shared" si="12"/>
        <v>0</v>
      </c>
      <c r="Q29" s="117">
        <f t="shared" si="12"/>
        <v>0</v>
      </c>
      <c r="R29" s="117">
        <f t="shared" si="12"/>
        <v>0</v>
      </c>
      <c r="S29" s="117">
        <f t="shared" si="12"/>
        <v>0</v>
      </c>
      <c r="T29" s="117">
        <f t="shared" si="12"/>
        <v>0</v>
      </c>
      <c r="U29" s="117">
        <f t="shared" si="12"/>
        <v>0</v>
      </c>
      <c r="V29" s="117">
        <f t="shared" si="12"/>
        <v>0</v>
      </c>
      <c r="W29" s="117">
        <f t="shared" si="12"/>
        <v>0</v>
      </c>
      <c r="X29" s="117">
        <f t="shared" si="12"/>
        <v>0</v>
      </c>
      <c r="Y29" s="117">
        <f t="shared" si="12"/>
        <v>0</v>
      </c>
      <c r="Z29" s="117">
        <f t="shared" si="12"/>
        <v>0</v>
      </c>
      <c r="AA29" s="117">
        <f t="shared" si="12"/>
        <v>0</v>
      </c>
      <c r="AB29" s="117">
        <f t="shared" si="12"/>
        <v>0</v>
      </c>
      <c r="AC29" s="117">
        <f t="shared" si="12"/>
        <v>0</v>
      </c>
      <c r="AD29" s="117">
        <f t="shared" si="12"/>
        <v>0</v>
      </c>
      <c r="AE29" s="117">
        <f t="shared" si="12"/>
        <v>0</v>
      </c>
      <c r="AF29" s="117">
        <f t="shared" si="12"/>
        <v>0</v>
      </c>
      <c r="AG29" s="117">
        <f t="shared" si="12"/>
        <v>0</v>
      </c>
      <c r="AH29" s="117">
        <f t="shared" si="12"/>
        <v>0</v>
      </c>
      <c r="AI29" s="117">
        <f t="shared" si="12"/>
        <v>0</v>
      </c>
      <c r="AJ29" s="117">
        <f t="shared" si="12"/>
        <v>0</v>
      </c>
      <c r="AK29" s="117">
        <f t="shared" si="12"/>
        <v>0</v>
      </c>
      <c r="AL29" s="117">
        <f t="shared" si="12"/>
        <v>0</v>
      </c>
      <c r="AM29" s="117">
        <f t="shared" si="12"/>
        <v>0</v>
      </c>
      <c r="AN29" s="117">
        <f t="shared" si="12"/>
        <v>0</v>
      </c>
      <c r="AO29" s="117">
        <f t="shared" si="12"/>
        <v>0</v>
      </c>
      <c r="AP29" s="117">
        <f t="shared" si="12"/>
        <v>0</v>
      </c>
      <c r="AQ29" s="117">
        <f t="shared" si="12"/>
        <v>0</v>
      </c>
      <c r="AR29" s="117">
        <f t="shared" si="12"/>
        <v>0</v>
      </c>
      <c r="AS29" s="117">
        <f t="shared" si="12"/>
        <v>0</v>
      </c>
      <c r="AT29" s="117">
        <f t="shared" si="12"/>
        <v>0</v>
      </c>
      <c r="AU29" s="117">
        <f t="shared" si="12"/>
        <v>0</v>
      </c>
      <c r="AV29" s="117">
        <f t="shared" si="12"/>
        <v>0</v>
      </c>
      <c r="AW29" s="117">
        <f t="shared" si="12"/>
        <v>0</v>
      </c>
      <c r="AX29" s="117">
        <f t="shared" si="12"/>
        <v>0</v>
      </c>
      <c r="AY29" s="117">
        <f t="shared" si="12"/>
        <v>0</v>
      </c>
      <c r="AZ29" s="117">
        <f t="shared" si="12"/>
        <v>0</v>
      </c>
      <c r="BA29" s="117">
        <f t="shared" si="12"/>
        <v>0</v>
      </c>
      <c r="BB29" s="117">
        <f t="shared" si="12"/>
        <v>0</v>
      </c>
      <c r="BC29" s="117">
        <f t="shared" si="12"/>
        <v>0</v>
      </c>
      <c r="BD29" s="117">
        <f t="shared" si="12"/>
        <v>0</v>
      </c>
      <c r="BE29" s="117">
        <f t="shared" si="12"/>
        <v>0</v>
      </c>
      <c r="BF29" s="117">
        <f t="shared" si="12"/>
        <v>0</v>
      </c>
      <c r="BG29" s="117">
        <f t="shared" si="12"/>
        <v>0</v>
      </c>
    </row>
    <row r="31" spans="1:61" s="130" customFormat="1" ht="11.4" customHeight="1" x14ac:dyDescent="0.25">
      <c r="A31" s="139"/>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row>
    <row r="32" spans="1:61" s="129" customFormat="1" ht="11.4" customHeight="1" x14ac:dyDescent="0.25">
      <c r="B32" s="147" t="s">
        <v>81</v>
      </c>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row>
    <row r="33" spans="1:61" s="25" customFormat="1" ht="11.4" customHeight="1" x14ac:dyDescent="0.25">
      <c r="B33" s="25" t="s">
        <v>88</v>
      </c>
    </row>
    <row r="34" spans="1:61" s="25" customFormat="1" ht="11.4" customHeight="1" x14ac:dyDescent="0.25"/>
    <row r="35" spans="1:61" s="25" customFormat="1" ht="11.4" customHeight="1" x14ac:dyDescent="0.25">
      <c r="A35" s="22"/>
      <c r="B35" s="22"/>
      <c r="C35" s="22"/>
      <c r="D35" s="22"/>
      <c r="E35" s="22"/>
      <c r="F35" s="148" t="s">
        <v>89</v>
      </c>
      <c r="G35" s="198" t="s">
        <v>90</v>
      </c>
      <c r="H35" s="198"/>
      <c r="I35" s="157" t="s">
        <v>91</v>
      </c>
      <c r="J35" s="148"/>
    </row>
    <row r="36" spans="1:61" s="25" customFormat="1" ht="11.4" customHeight="1" x14ac:dyDescent="0.25">
      <c r="A36" s="22"/>
      <c r="B36" s="22"/>
      <c r="C36" s="22"/>
      <c r="D36" s="22"/>
      <c r="E36" s="22"/>
      <c r="F36" s="31" t="s">
        <v>104</v>
      </c>
      <c r="G36" s="196" t="str">
        <f>General!G11</f>
        <v>Economic Approach to Electrification - network and flexible services</v>
      </c>
      <c r="H36" s="197"/>
      <c r="I36" s="149"/>
      <c r="J36" s="109">
        <v>0</v>
      </c>
      <c r="K36" s="175" t="s">
        <v>105</v>
      </c>
      <c r="L36" s="175" t="s">
        <v>105</v>
      </c>
      <c r="M36" s="175" t="s">
        <v>105</v>
      </c>
      <c r="N36" s="175" t="s">
        <v>105</v>
      </c>
      <c r="O36" s="175" t="s">
        <v>105</v>
      </c>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I36" s="50"/>
    </row>
    <row r="37" spans="1:61" s="25" customFormat="1" ht="11.4" customHeight="1" x14ac:dyDescent="0.25">
      <c r="A37" s="22"/>
      <c r="B37" s="22"/>
      <c r="C37" s="22"/>
      <c r="D37" s="22"/>
      <c r="E37" s="22"/>
      <c r="F37" s="31" t="s">
        <v>106</v>
      </c>
      <c r="G37" s="196" t="str">
        <f>General!G11</f>
        <v>Economic Approach to Electrification - network and flexible services</v>
      </c>
      <c r="H37" s="197"/>
      <c r="I37" s="149"/>
      <c r="J37" s="109">
        <v>0</v>
      </c>
      <c r="K37" s="175" t="s">
        <v>105</v>
      </c>
      <c r="L37" s="175" t="s">
        <v>105</v>
      </c>
      <c r="M37" s="175" t="s">
        <v>105</v>
      </c>
      <c r="N37" s="175" t="s">
        <v>105</v>
      </c>
      <c r="O37" s="175" t="s">
        <v>105</v>
      </c>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I37" s="50"/>
    </row>
    <row r="38" spans="1:61" s="25" customFormat="1" ht="11.4" customHeight="1" x14ac:dyDescent="0.25">
      <c r="A38" s="22"/>
      <c r="B38" s="22"/>
      <c r="C38" s="22"/>
      <c r="D38" s="22"/>
      <c r="E38" s="22"/>
      <c r="F38" s="31"/>
      <c r="G38" s="196"/>
      <c r="H38" s="197"/>
      <c r="I38" s="14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I38" s="50"/>
    </row>
    <row r="39" spans="1:61" s="25" customFormat="1" ht="11.4" customHeight="1" x14ac:dyDescent="0.25">
      <c r="A39" s="22"/>
      <c r="B39" s="22"/>
      <c r="C39" s="22"/>
      <c r="D39" s="22"/>
      <c r="E39" s="22"/>
      <c r="F39" s="31" t="s">
        <v>109</v>
      </c>
      <c r="G39" s="196" t="str">
        <f>G37</f>
        <v>Economic Approach to Electrification - network and flexible services</v>
      </c>
      <c r="H39" s="197"/>
      <c r="I39" s="149"/>
      <c r="J39" s="109">
        <v>0</v>
      </c>
      <c r="K39" s="175" t="s">
        <v>105</v>
      </c>
      <c r="L39" s="175" t="s">
        <v>105</v>
      </c>
      <c r="M39" s="175" t="s">
        <v>105</v>
      </c>
      <c r="N39" s="175" t="s">
        <v>105</v>
      </c>
      <c r="O39" s="175" t="s">
        <v>105</v>
      </c>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I39" s="50"/>
    </row>
    <row r="40" spans="1:61" s="25" customFormat="1" ht="11.4" customHeight="1" x14ac:dyDescent="0.25">
      <c r="A40" s="22"/>
      <c r="B40" s="22"/>
      <c r="C40" s="22"/>
      <c r="D40" s="22"/>
      <c r="E40" s="22"/>
      <c r="F40" s="31"/>
      <c r="G40" s="196"/>
      <c r="H40" s="197"/>
      <c r="I40" s="14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I40" s="50"/>
    </row>
    <row r="41" spans="1:61" s="25" customFormat="1" ht="11.4" customHeight="1" x14ac:dyDescent="0.25">
      <c r="A41" s="22"/>
      <c r="B41" s="22"/>
      <c r="C41" s="22"/>
      <c r="D41" s="22"/>
      <c r="E41" s="22"/>
      <c r="F41" s="31"/>
      <c r="G41" s="196"/>
      <c r="H41" s="197"/>
      <c r="I41" s="14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I41" s="50"/>
    </row>
    <row r="42" spans="1:61" s="25" customFormat="1" ht="11.4" customHeight="1" x14ac:dyDescent="0.25">
      <c r="A42" s="22"/>
      <c r="B42" s="22"/>
      <c r="C42" s="22"/>
      <c r="D42" s="22"/>
      <c r="E42" s="22"/>
      <c r="F42" s="31"/>
      <c r="G42" s="196"/>
      <c r="H42" s="197"/>
      <c r="I42" s="14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I42" s="50"/>
    </row>
    <row r="43" spans="1:61" s="25" customFormat="1" ht="11.4" customHeight="1" x14ac:dyDescent="0.25">
      <c r="A43" s="22"/>
      <c r="B43" s="22"/>
      <c r="C43" s="22"/>
      <c r="D43" s="22"/>
      <c r="E43" s="22"/>
      <c r="F43" s="31"/>
      <c r="G43" s="196"/>
      <c r="H43" s="197"/>
      <c r="I43" s="14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I43" s="50"/>
    </row>
    <row r="44" spans="1:61" s="25" customFormat="1" ht="11.4" customHeight="1" x14ac:dyDescent="0.25">
      <c r="A44" s="22"/>
      <c r="B44" s="22"/>
      <c r="C44" s="22"/>
      <c r="D44" s="22"/>
      <c r="E44" s="22"/>
      <c r="F44" s="31"/>
      <c r="G44" s="196"/>
      <c r="H44" s="197"/>
      <c r="I44" s="149"/>
      <c r="J44" s="109"/>
      <c r="K44" s="109"/>
      <c r="L44" s="109"/>
      <c r="M44" s="109"/>
      <c r="N44" s="109"/>
      <c r="O44" s="109"/>
      <c r="P44" s="109"/>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I44" s="50"/>
    </row>
    <row r="45" spans="1:61" s="25" customFormat="1" ht="11.4" customHeight="1" x14ac:dyDescent="0.25">
      <c r="A45" s="22"/>
      <c r="B45" s="22"/>
      <c r="C45" s="22"/>
      <c r="D45" s="22"/>
      <c r="E45" s="22"/>
      <c r="F45" s="31"/>
      <c r="G45" s="196"/>
      <c r="H45" s="197"/>
      <c r="I45" s="149"/>
      <c r="J45" s="109"/>
      <c r="K45" s="109"/>
      <c r="L45" s="109"/>
      <c r="M45" s="109"/>
      <c r="N45" s="109"/>
      <c r="O45" s="109"/>
      <c r="P45" s="109"/>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I45" s="50"/>
    </row>
    <row r="46" spans="1:61" s="25" customFormat="1" ht="11.4" customHeight="1" x14ac:dyDescent="0.25">
      <c r="A46" s="22"/>
      <c r="B46" s="22"/>
      <c r="C46" s="22"/>
      <c r="D46" s="22"/>
      <c r="E46" s="22"/>
      <c r="F46" s="148" t="s">
        <v>92</v>
      </c>
      <c r="G46" s="148"/>
      <c r="H46" s="148"/>
      <c r="I46" s="111"/>
      <c r="J46" s="50">
        <v>0</v>
      </c>
      <c r="K46" s="50">
        <v>27.161000000000001</v>
      </c>
      <c r="L46" s="50">
        <v>25.427999999999997</v>
      </c>
      <c r="M46" s="50">
        <v>14.127999999999998</v>
      </c>
      <c r="N46" s="50">
        <v>25.385999999999999</v>
      </c>
      <c r="O46" s="50">
        <v>12.236000000000001</v>
      </c>
      <c r="P46" s="181">
        <f t="shared" ref="P46:BG46" si="13">SUM(P36:P45)</f>
        <v>0</v>
      </c>
      <c r="Q46" s="181">
        <f>SUM(Q36:Q45)</f>
        <v>0</v>
      </c>
      <c r="R46" s="50">
        <f t="shared" si="13"/>
        <v>0</v>
      </c>
      <c r="S46" s="50">
        <f t="shared" si="13"/>
        <v>0</v>
      </c>
      <c r="T46" s="50">
        <f t="shared" si="13"/>
        <v>0</v>
      </c>
      <c r="U46" s="50">
        <f t="shared" si="13"/>
        <v>0</v>
      </c>
      <c r="V46" s="50">
        <f t="shared" si="13"/>
        <v>0</v>
      </c>
      <c r="W46" s="50">
        <f t="shared" si="13"/>
        <v>0</v>
      </c>
      <c r="X46" s="50">
        <f t="shared" si="13"/>
        <v>0</v>
      </c>
      <c r="Y46" s="50">
        <f t="shared" si="13"/>
        <v>0</v>
      </c>
      <c r="Z46" s="50">
        <f t="shared" si="13"/>
        <v>0</v>
      </c>
      <c r="AA46" s="50">
        <f t="shared" si="13"/>
        <v>0</v>
      </c>
      <c r="AB46" s="50">
        <f t="shared" si="13"/>
        <v>0</v>
      </c>
      <c r="AC46" s="50">
        <f t="shared" si="13"/>
        <v>0</v>
      </c>
      <c r="AD46" s="50">
        <f t="shared" si="13"/>
        <v>0</v>
      </c>
      <c r="AE46" s="50">
        <f t="shared" si="13"/>
        <v>0</v>
      </c>
      <c r="AF46" s="50">
        <f t="shared" si="13"/>
        <v>0</v>
      </c>
      <c r="AG46" s="50">
        <f t="shared" si="13"/>
        <v>0</v>
      </c>
      <c r="AH46" s="50">
        <f t="shared" si="13"/>
        <v>0</v>
      </c>
      <c r="AI46" s="50">
        <f t="shared" si="13"/>
        <v>0</v>
      </c>
      <c r="AJ46" s="50">
        <f t="shared" si="13"/>
        <v>0</v>
      </c>
      <c r="AK46" s="50">
        <f t="shared" si="13"/>
        <v>0</v>
      </c>
      <c r="AL46" s="50">
        <f t="shared" si="13"/>
        <v>0</v>
      </c>
      <c r="AM46" s="50">
        <f t="shared" si="13"/>
        <v>0</v>
      </c>
      <c r="AN46" s="50">
        <f t="shared" si="13"/>
        <v>0</v>
      </c>
      <c r="AO46" s="50">
        <f t="shared" si="13"/>
        <v>0</v>
      </c>
      <c r="AP46" s="50">
        <f t="shared" si="13"/>
        <v>0</v>
      </c>
      <c r="AQ46" s="50">
        <f t="shared" si="13"/>
        <v>0</v>
      </c>
      <c r="AR46" s="50">
        <f t="shared" si="13"/>
        <v>0</v>
      </c>
      <c r="AS46" s="50">
        <f t="shared" si="13"/>
        <v>0</v>
      </c>
      <c r="AT46" s="50">
        <f t="shared" si="13"/>
        <v>0</v>
      </c>
      <c r="AU46" s="50">
        <f t="shared" si="13"/>
        <v>0</v>
      </c>
      <c r="AV46" s="50">
        <f t="shared" si="13"/>
        <v>0</v>
      </c>
      <c r="AW46" s="50">
        <f t="shared" si="13"/>
        <v>0</v>
      </c>
      <c r="AX46" s="50">
        <f t="shared" si="13"/>
        <v>0</v>
      </c>
      <c r="AY46" s="50">
        <f t="shared" si="13"/>
        <v>0</v>
      </c>
      <c r="AZ46" s="50">
        <f t="shared" si="13"/>
        <v>0</v>
      </c>
      <c r="BA46" s="50">
        <f t="shared" si="13"/>
        <v>0</v>
      </c>
      <c r="BB46" s="50">
        <f t="shared" si="13"/>
        <v>0</v>
      </c>
      <c r="BC46" s="50">
        <f t="shared" si="13"/>
        <v>0</v>
      </c>
      <c r="BD46" s="50">
        <f t="shared" si="13"/>
        <v>0</v>
      </c>
      <c r="BE46" s="50">
        <f t="shared" si="13"/>
        <v>0</v>
      </c>
      <c r="BF46" s="50">
        <f t="shared" si="13"/>
        <v>0</v>
      </c>
      <c r="BG46" s="50">
        <f t="shared" si="13"/>
        <v>0</v>
      </c>
      <c r="BI46" s="50"/>
    </row>
    <row r="47" spans="1:61" s="130" customFormat="1" ht="11.4" customHeight="1" x14ac:dyDescent="0.25"/>
    <row r="48" spans="1:61" s="130" customFormat="1" ht="11.4" customHeight="1" x14ac:dyDescent="0.25">
      <c r="B48" s="25" t="s">
        <v>93</v>
      </c>
    </row>
    <row r="49" spans="1:61" s="25" customFormat="1" ht="34.5" customHeight="1" x14ac:dyDescent="0.25">
      <c r="A49" s="139"/>
      <c r="B49" s="150"/>
      <c r="C49" s="139"/>
      <c r="D49" s="139"/>
      <c r="E49" s="139"/>
      <c r="F49" s="148"/>
      <c r="G49" s="156" t="s">
        <v>94</v>
      </c>
      <c r="H49" s="156" t="s">
        <v>95</v>
      </c>
      <c r="J49" s="148"/>
    </row>
    <row r="50" spans="1:61" s="25" customFormat="1" ht="11.4" customHeight="1" x14ac:dyDescent="0.25">
      <c r="A50" s="139"/>
      <c r="B50" s="150"/>
      <c r="C50" s="139"/>
      <c r="D50" s="139"/>
      <c r="E50" s="139"/>
      <c r="F50" s="32" t="str">
        <f>F36</f>
        <v>SWER</v>
      </c>
      <c r="G50" s="73">
        <v>45473</v>
      </c>
      <c r="H50" s="158">
        <v>1</v>
      </c>
      <c r="J50" s="135">
        <f t="shared" ref="J50:BG55" si="14">J36*$H50</f>
        <v>0</v>
      </c>
      <c r="K50" s="175" t="s">
        <v>105</v>
      </c>
      <c r="L50" s="175" t="s">
        <v>105</v>
      </c>
      <c r="M50" s="175" t="s">
        <v>105</v>
      </c>
      <c r="N50" s="175" t="s">
        <v>105</v>
      </c>
      <c r="O50" s="175" t="s">
        <v>105</v>
      </c>
      <c r="P50" s="135">
        <f t="shared" si="14"/>
        <v>0</v>
      </c>
      <c r="Q50" s="135">
        <f t="shared" si="14"/>
        <v>0</v>
      </c>
      <c r="R50" s="135">
        <f t="shared" si="14"/>
        <v>0</v>
      </c>
      <c r="S50" s="135">
        <f t="shared" si="14"/>
        <v>0</v>
      </c>
      <c r="T50" s="135">
        <f t="shared" si="14"/>
        <v>0</v>
      </c>
      <c r="U50" s="135">
        <f t="shared" si="14"/>
        <v>0</v>
      </c>
      <c r="V50" s="135">
        <f t="shared" si="14"/>
        <v>0</v>
      </c>
      <c r="W50" s="135">
        <f t="shared" si="14"/>
        <v>0</v>
      </c>
      <c r="X50" s="135">
        <f t="shared" si="14"/>
        <v>0</v>
      </c>
      <c r="Y50" s="135">
        <f t="shared" si="14"/>
        <v>0</v>
      </c>
      <c r="Z50" s="135">
        <f t="shared" si="14"/>
        <v>0</v>
      </c>
      <c r="AA50" s="135">
        <f t="shared" si="14"/>
        <v>0</v>
      </c>
      <c r="AB50" s="135">
        <f t="shared" si="14"/>
        <v>0</v>
      </c>
      <c r="AC50" s="135">
        <f t="shared" si="14"/>
        <v>0</v>
      </c>
      <c r="AD50" s="135">
        <f t="shared" si="14"/>
        <v>0</v>
      </c>
      <c r="AE50" s="135">
        <f t="shared" si="14"/>
        <v>0</v>
      </c>
      <c r="AF50" s="135">
        <f t="shared" si="14"/>
        <v>0</v>
      </c>
      <c r="AG50" s="135">
        <f t="shared" si="14"/>
        <v>0</v>
      </c>
      <c r="AH50" s="135">
        <f t="shared" si="14"/>
        <v>0</v>
      </c>
      <c r="AI50" s="135">
        <f t="shared" si="14"/>
        <v>0</v>
      </c>
      <c r="AJ50" s="135">
        <f t="shared" si="14"/>
        <v>0</v>
      </c>
      <c r="AK50" s="135">
        <f t="shared" si="14"/>
        <v>0</v>
      </c>
      <c r="AL50" s="135">
        <f t="shared" si="14"/>
        <v>0</v>
      </c>
      <c r="AM50" s="135">
        <f t="shared" si="14"/>
        <v>0</v>
      </c>
      <c r="AN50" s="135">
        <f t="shared" si="14"/>
        <v>0</v>
      </c>
      <c r="AO50" s="135">
        <f t="shared" si="14"/>
        <v>0</v>
      </c>
      <c r="AP50" s="135">
        <f t="shared" si="14"/>
        <v>0</v>
      </c>
      <c r="AQ50" s="135">
        <f t="shared" si="14"/>
        <v>0</v>
      </c>
      <c r="AR50" s="135">
        <f t="shared" si="14"/>
        <v>0</v>
      </c>
      <c r="AS50" s="135">
        <f t="shared" si="14"/>
        <v>0</v>
      </c>
      <c r="AT50" s="135">
        <f t="shared" si="14"/>
        <v>0</v>
      </c>
      <c r="AU50" s="135">
        <f t="shared" si="14"/>
        <v>0</v>
      </c>
      <c r="AV50" s="135">
        <f t="shared" si="14"/>
        <v>0</v>
      </c>
      <c r="AW50" s="135">
        <f t="shared" si="14"/>
        <v>0</v>
      </c>
      <c r="AX50" s="135">
        <f t="shared" si="14"/>
        <v>0</v>
      </c>
      <c r="AY50" s="135">
        <f t="shared" si="14"/>
        <v>0</v>
      </c>
      <c r="AZ50" s="135">
        <f t="shared" si="14"/>
        <v>0</v>
      </c>
      <c r="BA50" s="135">
        <f t="shared" si="14"/>
        <v>0</v>
      </c>
      <c r="BB50" s="135">
        <f t="shared" si="14"/>
        <v>0</v>
      </c>
      <c r="BC50" s="135">
        <f t="shared" si="14"/>
        <v>0</v>
      </c>
      <c r="BD50" s="135">
        <f t="shared" si="14"/>
        <v>0</v>
      </c>
      <c r="BE50" s="135">
        <f t="shared" si="14"/>
        <v>0</v>
      </c>
      <c r="BF50" s="135">
        <f t="shared" si="14"/>
        <v>0</v>
      </c>
      <c r="BG50" s="135">
        <f t="shared" si="14"/>
        <v>0</v>
      </c>
      <c r="BI50" s="50"/>
    </row>
    <row r="51" spans="1:61" s="25" customFormat="1" ht="11.4" customHeight="1" x14ac:dyDescent="0.25">
      <c r="A51" s="139"/>
      <c r="B51" s="150"/>
      <c r="C51" s="139"/>
      <c r="D51" s="139"/>
      <c r="E51" s="139"/>
      <c r="F51" s="32" t="str">
        <f>F37</f>
        <v>DSS</v>
      </c>
      <c r="G51" s="73">
        <v>45473</v>
      </c>
      <c r="H51" s="158">
        <v>1</v>
      </c>
      <c r="J51" s="135">
        <f t="shared" si="14"/>
        <v>0</v>
      </c>
      <c r="K51" s="175" t="s">
        <v>105</v>
      </c>
      <c r="L51" s="175" t="s">
        <v>105</v>
      </c>
      <c r="M51" s="175" t="s">
        <v>105</v>
      </c>
      <c r="N51" s="175" t="s">
        <v>105</v>
      </c>
      <c r="O51" s="175" t="s">
        <v>105</v>
      </c>
      <c r="P51" s="135">
        <f t="shared" si="14"/>
        <v>0</v>
      </c>
      <c r="Q51" s="135">
        <f t="shared" si="14"/>
        <v>0</v>
      </c>
      <c r="R51" s="135">
        <f t="shared" si="14"/>
        <v>0</v>
      </c>
      <c r="S51" s="135">
        <f t="shared" si="14"/>
        <v>0</v>
      </c>
      <c r="T51" s="135">
        <f t="shared" si="14"/>
        <v>0</v>
      </c>
      <c r="U51" s="135">
        <f t="shared" si="14"/>
        <v>0</v>
      </c>
      <c r="V51" s="135">
        <f t="shared" si="14"/>
        <v>0</v>
      </c>
      <c r="W51" s="135">
        <f t="shared" si="14"/>
        <v>0</v>
      </c>
      <c r="X51" s="135">
        <f t="shared" si="14"/>
        <v>0</v>
      </c>
      <c r="Y51" s="135">
        <f t="shared" si="14"/>
        <v>0</v>
      </c>
      <c r="Z51" s="135">
        <f t="shared" si="14"/>
        <v>0</v>
      </c>
      <c r="AA51" s="135">
        <f t="shared" si="14"/>
        <v>0</v>
      </c>
      <c r="AB51" s="135">
        <f t="shared" si="14"/>
        <v>0</v>
      </c>
      <c r="AC51" s="135">
        <f t="shared" si="14"/>
        <v>0</v>
      </c>
      <c r="AD51" s="135">
        <f t="shared" si="14"/>
        <v>0</v>
      </c>
      <c r="AE51" s="135">
        <f t="shared" si="14"/>
        <v>0</v>
      </c>
      <c r="AF51" s="135">
        <f t="shared" si="14"/>
        <v>0</v>
      </c>
      <c r="AG51" s="135">
        <f t="shared" si="14"/>
        <v>0</v>
      </c>
      <c r="AH51" s="135">
        <f t="shared" si="14"/>
        <v>0</v>
      </c>
      <c r="AI51" s="135">
        <f t="shared" si="14"/>
        <v>0</v>
      </c>
      <c r="AJ51" s="135">
        <f t="shared" si="14"/>
        <v>0</v>
      </c>
      <c r="AK51" s="135">
        <f t="shared" si="14"/>
        <v>0</v>
      </c>
      <c r="AL51" s="135">
        <f t="shared" si="14"/>
        <v>0</v>
      </c>
      <c r="AM51" s="135">
        <f t="shared" si="14"/>
        <v>0</v>
      </c>
      <c r="AN51" s="135">
        <f t="shared" si="14"/>
        <v>0</v>
      </c>
      <c r="AO51" s="135">
        <f t="shared" si="14"/>
        <v>0</v>
      </c>
      <c r="AP51" s="135">
        <f t="shared" si="14"/>
        <v>0</v>
      </c>
      <c r="AQ51" s="135">
        <f t="shared" si="14"/>
        <v>0</v>
      </c>
      <c r="AR51" s="135">
        <f t="shared" si="14"/>
        <v>0</v>
      </c>
      <c r="AS51" s="135">
        <f t="shared" si="14"/>
        <v>0</v>
      </c>
      <c r="AT51" s="135">
        <f t="shared" si="14"/>
        <v>0</v>
      </c>
      <c r="AU51" s="135">
        <f t="shared" si="14"/>
        <v>0</v>
      </c>
      <c r="AV51" s="135">
        <f t="shared" si="14"/>
        <v>0</v>
      </c>
      <c r="AW51" s="135">
        <f t="shared" si="14"/>
        <v>0</v>
      </c>
      <c r="AX51" s="135">
        <f t="shared" si="14"/>
        <v>0</v>
      </c>
      <c r="AY51" s="135">
        <f t="shared" si="14"/>
        <v>0</v>
      </c>
      <c r="AZ51" s="135">
        <f t="shared" si="14"/>
        <v>0</v>
      </c>
      <c r="BA51" s="135">
        <f t="shared" si="14"/>
        <v>0</v>
      </c>
      <c r="BB51" s="135">
        <f t="shared" si="14"/>
        <v>0</v>
      </c>
      <c r="BC51" s="135">
        <f t="shared" si="14"/>
        <v>0</v>
      </c>
      <c r="BD51" s="135">
        <f t="shared" si="14"/>
        <v>0</v>
      </c>
      <c r="BE51" s="135">
        <f t="shared" si="14"/>
        <v>0</v>
      </c>
      <c r="BF51" s="135">
        <f t="shared" si="14"/>
        <v>0</v>
      </c>
      <c r="BG51" s="135">
        <f t="shared" si="14"/>
        <v>0</v>
      </c>
      <c r="BI51" s="50"/>
    </row>
    <row r="52" spans="1:61" s="25" customFormat="1" ht="11.4" customHeight="1" x14ac:dyDescent="0.25">
      <c r="A52" s="139"/>
      <c r="B52" s="150"/>
      <c r="C52" s="139"/>
      <c r="D52" s="139"/>
      <c r="E52" s="139"/>
      <c r="F52" s="32"/>
      <c r="G52" s="73">
        <v>45473</v>
      </c>
      <c r="H52" s="158">
        <v>1</v>
      </c>
      <c r="J52" s="135">
        <f t="shared" si="14"/>
        <v>0</v>
      </c>
      <c r="K52" s="135">
        <f t="shared" si="14"/>
        <v>0</v>
      </c>
      <c r="L52" s="135">
        <f t="shared" si="14"/>
        <v>0</v>
      </c>
      <c r="M52" s="135">
        <f t="shared" si="14"/>
        <v>0</v>
      </c>
      <c r="N52" s="135">
        <f t="shared" si="14"/>
        <v>0</v>
      </c>
      <c r="O52" s="135">
        <f t="shared" si="14"/>
        <v>0</v>
      </c>
      <c r="P52" s="135">
        <f t="shared" si="14"/>
        <v>0</v>
      </c>
      <c r="Q52" s="135">
        <f t="shared" si="14"/>
        <v>0</v>
      </c>
      <c r="R52" s="135">
        <f t="shared" si="14"/>
        <v>0</v>
      </c>
      <c r="S52" s="135">
        <f t="shared" si="14"/>
        <v>0</v>
      </c>
      <c r="T52" s="135">
        <f t="shared" si="14"/>
        <v>0</v>
      </c>
      <c r="U52" s="135">
        <f t="shared" si="14"/>
        <v>0</v>
      </c>
      <c r="V52" s="135">
        <f t="shared" si="14"/>
        <v>0</v>
      </c>
      <c r="W52" s="135">
        <f t="shared" si="14"/>
        <v>0</v>
      </c>
      <c r="X52" s="135">
        <f t="shared" si="14"/>
        <v>0</v>
      </c>
      <c r="Y52" s="135">
        <f t="shared" si="14"/>
        <v>0</v>
      </c>
      <c r="Z52" s="135">
        <f t="shared" si="14"/>
        <v>0</v>
      </c>
      <c r="AA52" s="135">
        <f t="shared" si="14"/>
        <v>0</v>
      </c>
      <c r="AB52" s="135">
        <f t="shared" si="14"/>
        <v>0</v>
      </c>
      <c r="AC52" s="135">
        <f t="shared" si="14"/>
        <v>0</v>
      </c>
      <c r="AD52" s="135">
        <f t="shared" si="14"/>
        <v>0</v>
      </c>
      <c r="AE52" s="135">
        <f t="shared" si="14"/>
        <v>0</v>
      </c>
      <c r="AF52" s="135">
        <f t="shared" si="14"/>
        <v>0</v>
      </c>
      <c r="AG52" s="135">
        <f t="shared" si="14"/>
        <v>0</v>
      </c>
      <c r="AH52" s="135">
        <f t="shared" si="14"/>
        <v>0</v>
      </c>
      <c r="AI52" s="135">
        <f t="shared" si="14"/>
        <v>0</v>
      </c>
      <c r="AJ52" s="135">
        <f t="shared" si="14"/>
        <v>0</v>
      </c>
      <c r="AK52" s="135">
        <f t="shared" si="14"/>
        <v>0</v>
      </c>
      <c r="AL52" s="135">
        <f t="shared" si="14"/>
        <v>0</v>
      </c>
      <c r="AM52" s="135">
        <f t="shared" si="14"/>
        <v>0</v>
      </c>
      <c r="AN52" s="135">
        <f t="shared" si="14"/>
        <v>0</v>
      </c>
      <c r="AO52" s="135">
        <f t="shared" si="14"/>
        <v>0</v>
      </c>
      <c r="AP52" s="135">
        <f t="shared" si="14"/>
        <v>0</v>
      </c>
      <c r="AQ52" s="135">
        <f t="shared" si="14"/>
        <v>0</v>
      </c>
      <c r="AR52" s="135">
        <f t="shared" si="14"/>
        <v>0</v>
      </c>
      <c r="AS52" s="135">
        <f t="shared" si="14"/>
        <v>0</v>
      </c>
      <c r="AT52" s="135">
        <f t="shared" si="14"/>
        <v>0</v>
      </c>
      <c r="AU52" s="135">
        <f t="shared" si="14"/>
        <v>0</v>
      </c>
      <c r="AV52" s="135">
        <f t="shared" si="14"/>
        <v>0</v>
      </c>
      <c r="AW52" s="135">
        <f t="shared" si="14"/>
        <v>0</v>
      </c>
      <c r="AX52" s="135">
        <f t="shared" si="14"/>
        <v>0</v>
      </c>
      <c r="AY52" s="135">
        <f t="shared" si="14"/>
        <v>0</v>
      </c>
      <c r="AZ52" s="135">
        <f t="shared" si="14"/>
        <v>0</v>
      </c>
      <c r="BA52" s="135">
        <f t="shared" si="14"/>
        <v>0</v>
      </c>
      <c r="BB52" s="135">
        <f t="shared" si="14"/>
        <v>0</v>
      </c>
      <c r="BC52" s="135">
        <f t="shared" si="14"/>
        <v>0</v>
      </c>
      <c r="BD52" s="135">
        <f t="shared" si="14"/>
        <v>0</v>
      </c>
      <c r="BE52" s="135">
        <f t="shared" si="14"/>
        <v>0</v>
      </c>
      <c r="BF52" s="135">
        <f t="shared" si="14"/>
        <v>0</v>
      </c>
      <c r="BG52" s="135">
        <f t="shared" si="14"/>
        <v>0</v>
      </c>
      <c r="BI52" s="50"/>
    </row>
    <row r="53" spans="1:61" s="25" customFormat="1" ht="11.4" customHeight="1" x14ac:dyDescent="0.25">
      <c r="A53" s="139"/>
      <c r="B53" s="150"/>
      <c r="C53" s="139"/>
      <c r="D53" s="139"/>
      <c r="E53" s="139"/>
      <c r="F53" s="32" t="str">
        <f>F39</f>
        <v>Option 2 DSS Deferrals</v>
      </c>
      <c r="G53" s="73">
        <v>45473</v>
      </c>
      <c r="H53" s="158">
        <v>1</v>
      </c>
      <c r="J53" s="135">
        <f t="shared" si="14"/>
        <v>0</v>
      </c>
      <c r="K53" s="175" t="s">
        <v>105</v>
      </c>
      <c r="L53" s="175" t="s">
        <v>105</v>
      </c>
      <c r="M53" s="175" t="s">
        <v>105</v>
      </c>
      <c r="N53" s="175" t="s">
        <v>105</v>
      </c>
      <c r="O53" s="175" t="s">
        <v>105</v>
      </c>
      <c r="P53" s="135">
        <f t="shared" si="14"/>
        <v>0</v>
      </c>
      <c r="Q53" s="135">
        <f t="shared" si="14"/>
        <v>0</v>
      </c>
      <c r="R53" s="135">
        <f t="shared" si="14"/>
        <v>0</v>
      </c>
      <c r="S53" s="135">
        <f t="shared" si="14"/>
        <v>0</v>
      </c>
      <c r="T53" s="135">
        <f t="shared" si="14"/>
        <v>0</v>
      </c>
      <c r="U53" s="135">
        <f t="shared" si="14"/>
        <v>0</v>
      </c>
      <c r="V53" s="135">
        <f t="shared" si="14"/>
        <v>0</v>
      </c>
      <c r="W53" s="135">
        <f t="shared" si="14"/>
        <v>0</v>
      </c>
      <c r="X53" s="135">
        <f t="shared" si="14"/>
        <v>0</v>
      </c>
      <c r="Y53" s="135">
        <f t="shared" si="14"/>
        <v>0</v>
      </c>
      <c r="Z53" s="135">
        <f t="shared" si="14"/>
        <v>0</v>
      </c>
      <c r="AA53" s="135">
        <f t="shared" si="14"/>
        <v>0</v>
      </c>
      <c r="AB53" s="135">
        <f t="shared" si="14"/>
        <v>0</v>
      </c>
      <c r="AC53" s="135">
        <f t="shared" si="14"/>
        <v>0</v>
      </c>
      <c r="AD53" s="135">
        <f t="shared" si="14"/>
        <v>0</v>
      </c>
      <c r="AE53" s="135">
        <f t="shared" si="14"/>
        <v>0</v>
      </c>
      <c r="AF53" s="135">
        <f t="shared" si="14"/>
        <v>0</v>
      </c>
      <c r="AG53" s="135">
        <f t="shared" si="14"/>
        <v>0</v>
      </c>
      <c r="AH53" s="135">
        <f t="shared" si="14"/>
        <v>0</v>
      </c>
      <c r="AI53" s="135">
        <f t="shared" si="14"/>
        <v>0</v>
      </c>
      <c r="AJ53" s="135">
        <f t="shared" si="14"/>
        <v>0</v>
      </c>
      <c r="AK53" s="135">
        <f t="shared" si="14"/>
        <v>0</v>
      </c>
      <c r="AL53" s="135">
        <f t="shared" si="14"/>
        <v>0</v>
      </c>
      <c r="AM53" s="135">
        <f t="shared" si="14"/>
        <v>0</v>
      </c>
      <c r="AN53" s="135">
        <f t="shared" si="14"/>
        <v>0</v>
      </c>
      <c r="AO53" s="135">
        <f t="shared" si="14"/>
        <v>0</v>
      </c>
      <c r="AP53" s="135">
        <f t="shared" si="14"/>
        <v>0</v>
      </c>
      <c r="AQ53" s="135">
        <f t="shared" si="14"/>
        <v>0</v>
      </c>
      <c r="AR53" s="135">
        <f t="shared" si="14"/>
        <v>0</v>
      </c>
      <c r="AS53" s="135">
        <f t="shared" si="14"/>
        <v>0</v>
      </c>
      <c r="AT53" s="135">
        <f t="shared" si="14"/>
        <v>0</v>
      </c>
      <c r="AU53" s="135">
        <f t="shared" si="14"/>
        <v>0</v>
      </c>
      <c r="AV53" s="135">
        <f t="shared" si="14"/>
        <v>0</v>
      </c>
      <c r="AW53" s="135">
        <f t="shared" si="14"/>
        <v>0</v>
      </c>
      <c r="AX53" s="135">
        <f t="shared" si="14"/>
        <v>0</v>
      </c>
      <c r="AY53" s="135">
        <f t="shared" si="14"/>
        <v>0</v>
      </c>
      <c r="AZ53" s="135">
        <f t="shared" si="14"/>
        <v>0</v>
      </c>
      <c r="BA53" s="135">
        <f t="shared" si="14"/>
        <v>0</v>
      </c>
      <c r="BB53" s="135">
        <f t="shared" si="14"/>
        <v>0</v>
      </c>
      <c r="BC53" s="135">
        <f t="shared" si="14"/>
        <v>0</v>
      </c>
      <c r="BD53" s="135">
        <f t="shared" si="14"/>
        <v>0</v>
      </c>
      <c r="BE53" s="135">
        <f t="shared" si="14"/>
        <v>0</v>
      </c>
      <c r="BF53" s="135">
        <f t="shared" si="14"/>
        <v>0</v>
      </c>
      <c r="BG53" s="135">
        <f t="shared" si="14"/>
        <v>0</v>
      </c>
      <c r="BI53" s="50"/>
    </row>
    <row r="54" spans="1:61" s="25" customFormat="1" ht="11.4" customHeight="1" x14ac:dyDescent="0.25">
      <c r="A54" s="139"/>
      <c r="B54" s="150"/>
      <c r="C54" s="139"/>
      <c r="D54" s="139"/>
      <c r="E54" s="139"/>
      <c r="F54" s="32"/>
      <c r="G54" s="73"/>
      <c r="H54" s="158">
        <f>IF(ISERROR(VLOOKUP(I40&amp;G54,#REF!,6,FALSE)),0,VLOOKUP(I40&amp;G54,#REF!,6,FALSE))</f>
        <v>0</v>
      </c>
      <c r="J54" s="135">
        <f t="shared" si="14"/>
        <v>0</v>
      </c>
      <c r="K54" s="135">
        <f t="shared" si="14"/>
        <v>0</v>
      </c>
      <c r="L54" s="135">
        <f t="shared" si="14"/>
        <v>0</v>
      </c>
      <c r="M54" s="135">
        <f t="shared" si="14"/>
        <v>0</v>
      </c>
      <c r="N54" s="135">
        <f t="shared" si="14"/>
        <v>0</v>
      </c>
      <c r="O54" s="135">
        <f t="shared" si="14"/>
        <v>0</v>
      </c>
      <c r="P54" s="135">
        <f t="shared" si="14"/>
        <v>0</v>
      </c>
      <c r="Q54" s="135">
        <f t="shared" si="14"/>
        <v>0</v>
      </c>
      <c r="R54" s="135">
        <f t="shared" si="14"/>
        <v>0</v>
      </c>
      <c r="S54" s="135">
        <f t="shared" si="14"/>
        <v>0</v>
      </c>
      <c r="T54" s="135">
        <f t="shared" si="14"/>
        <v>0</v>
      </c>
      <c r="U54" s="135">
        <f t="shared" si="14"/>
        <v>0</v>
      </c>
      <c r="V54" s="135">
        <f t="shared" si="14"/>
        <v>0</v>
      </c>
      <c r="W54" s="135">
        <f t="shared" si="14"/>
        <v>0</v>
      </c>
      <c r="X54" s="135">
        <f t="shared" si="14"/>
        <v>0</v>
      </c>
      <c r="Y54" s="135">
        <f t="shared" si="14"/>
        <v>0</v>
      </c>
      <c r="Z54" s="135">
        <f t="shared" si="14"/>
        <v>0</v>
      </c>
      <c r="AA54" s="135">
        <f t="shared" si="14"/>
        <v>0</v>
      </c>
      <c r="AB54" s="135">
        <f t="shared" si="14"/>
        <v>0</v>
      </c>
      <c r="AC54" s="135">
        <f t="shared" si="14"/>
        <v>0</v>
      </c>
      <c r="AD54" s="135">
        <f t="shared" si="14"/>
        <v>0</v>
      </c>
      <c r="AE54" s="135">
        <f t="shared" si="14"/>
        <v>0</v>
      </c>
      <c r="AF54" s="135">
        <f t="shared" si="14"/>
        <v>0</v>
      </c>
      <c r="AG54" s="135">
        <f t="shared" si="14"/>
        <v>0</v>
      </c>
      <c r="AH54" s="135">
        <f t="shared" si="14"/>
        <v>0</v>
      </c>
      <c r="AI54" s="135">
        <f t="shared" si="14"/>
        <v>0</v>
      </c>
      <c r="AJ54" s="135">
        <f t="shared" si="14"/>
        <v>0</v>
      </c>
      <c r="AK54" s="135">
        <f t="shared" si="14"/>
        <v>0</v>
      </c>
      <c r="AL54" s="135">
        <f t="shared" si="14"/>
        <v>0</v>
      </c>
      <c r="AM54" s="135">
        <f t="shared" si="14"/>
        <v>0</v>
      </c>
      <c r="AN54" s="135">
        <f t="shared" si="14"/>
        <v>0</v>
      </c>
      <c r="AO54" s="135">
        <f t="shared" si="14"/>
        <v>0</v>
      </c>
      <c r="AP54" s="135">
        <f t="shared" si="14"/>
        <v>0</v>
      </c>
      <c r="AQ54" s="135">
        <f t="shared" si="14"/>
        <v>0</v>
      </c>
      <c r="AR54" s="135">
        <f t="shared" si="14"/>
        <v>0</v>
      </c>
      <c r="AS54" s="135">
        <f t="shared" si="14"/>
        <v>0</v>
      </c>
      <c r="AT54" s="135">
        <f t="shared" si="14"/>
        <v>0</v>
      </c>
      <c r="AU54" s="135">
        <f t="shared" si="14"/>
        <v>0</v>
      </c>
      <c r="AV54" s="135">
        <f t="shared" si="14"/>
        <v>0</v>
      </c>
      <c r="AW54" s="135">
        <f t="shared" si="14"/>
        <v>0</v>
      </c>
      <c r="AX54" s="135">
        <f t="shared" si="14"/>
        <v>0</v>
      </c>
      <c r="AY54" s="135">
        <f t="shared" si="14"/>
        <v>0</v>
      </c>
      <c r="AZ54" s="135">
        <f t="shared" si="14"/>
        <v>0</v>
      </c>
      <c r="BA54" s="135">
        <f t="shared" si="14"/>
        <v>0</v>
      </c>
      <c r="BB54" s="135">
        <f t="shared" si="14"/>
        <v>0</v>
      </c>
      <c r="BC54" s="135">
        <f t="shared" si="14"/>
        <v>0</v>
      </c>
      <c r="BD54" s="135">
        <f t="shared" si="14"/>
        <v>0</v>
      </c>
      <c r="BE54" s="135">
        <f t="shared" si="14"/>
        <v>0</v>
      </c>
      <c r="BF54" s="135">
        <f t="shared" si="14"/>
        <v>0</v>
      </c>
      <c r="BG54" s="135">
        <f t="shared" si="14"/>
        <v>0</v>
      </c>
      <c r="BI54" s="50"/>
    </row>
    <row r="55" spans="1:61" s="25" customFormat="1" ht="11.4" customHeight="1" x14ac:dyDescent="0.25">
      <c r="A55" s="139"/>
      <c r="B55" s="150"/>
      <c r="C55" s="139"/>
      <c r="D55" s="139"/>
      <c r="E55" s="139"/>
      <c r="F55" s="32"/>
      <c r="G55" s="73"/>
      <c r="H55" s="158">
        <f>IF(ISERROR(VLOOKUP(I41&amp;G55,#REF!,6,FALSE)),0,VLOOKUP(I41&amp;G55,#REF!,6,FALSE))</f>
        <v>0</v>
      </c>
      <c r="J55" s="135">
        <f t="shared" si="14"/>
        <v>0</v>
      </c>
      <c r="K55" s="135">
        <f t="shared" si="14"/>
        <v>0</v>
      </c>
      <c r="L55" s="135">
        <f t="shared" si="14"/>
        <v>0</v>
      </c>
      <c r="M55" s="135">
        <f t="shared" si="14"/>
        <v>0</v>
      </c>
      <c r="N55" s="135">
        <f t="shared" si="14"/>
        <v>0</v>
      </c>
      <c r="O55" s="135">
        <f t="shared" ref="O55:BG59" si="15">O41*$H55</f>
        <v>0</v>
      </c>
      <c r="P55" s="135">
        <f t="shared" si="15"/>
        <v>0</v>
      </c>
      <c r="Q55" s="135">
        <f t="shared" si="15"/>
        <v>0</v>
      </c>
      <c r="R55" s="135">
        <f t="shared" si="15"/>
        <v>0</v>
      </c>
      <c r="S55" s="135">
        <f t="shared" si="15"/>
        <v>0</v>
      </c>
      <c r="T55" s="135">
        <f t="shared" si="15"/>
        <v>0</v>
      </c>
      <c r="U55" s="135">
        <f t="shared" si="15"/>
        <v>0</v>
      </c>
      <c r="V55" s="135">
        <f t="shared" si="15"/>
        <v>0</v>
      </c>
      <c r="W55" s="135">
        <f t="shared" si="15"/>
        <v>0</v>
      </c>
      <c r="X55" s="135">
        <f t="shared" si="15"/>
        <v>0</v>
      </c>
      <c r="Y55" s="135">
        <f t="shared" si="15"/>
        <v>0</v>
      </c>
      <c r="Z55" s="135">
        <f t="shared" si="15"/>
        <v>0</v>
      </c>
      <c r="AA55" s="135">
        <f t="shared" si="15"/>
        <v>0</v>
      </c>
      <c r="AB55" s="135">
        <f t="shared" si="15"/>
        <v>0</v>
      </c>
      <c r="AC55" s="135">
        <f t="shared" si="15"/>
        <v>0</v>
      </c>
      <c r="AD55" s="135">
        <f t="shared" si="15"/>
        <v>0</v>
      </c>
      <c r="AE55" s="135">
        <f t="shared" si="15"/>
        <v>0</v>
      </c>
      <c r="AF55" s="135">
        <f t="shared" si="15"/>
        <v>0</v>
      </c>
      <c r="AG55" s="135">
        <f t="shared" si="15"/>
        <v>0</v>
      </c>
      <c r="AH55" s="135">
        <f t="shared" si="15"/>
        <v>0</v>
      </c>
      <c r="AI55" s="135">
        <f t="shared" si="15"/>
        <v>0</v>
      </c>
      <c r="AJ55" s="135">
        <f t="shared" si="15"/>
        <v>0</v>
      </c>
      <c r="AK55" s="135">
        <f t="shared" si="15"/>
        <v>0</v>
      </c>
      <c r="AL55" s="135">
        <f t="shared" si="15"/>
        <v>0</v>
      </c>
      <c r="AM55" s="135">
        <f t="shared" si="15"/>
        <v>0</v>
      </c>
      <c r="AN55" s="135">
        <f t="shared" si="15"/>
        <v>0</v>
      </c>
      <c r="AO55" s="135">
        <f t="shared" si="15"/>
        <v>0</v>
      </c>
      <c r="AP55" s="135">
        <f t="shared" si="15"/>
        <v>0</v>
      </c>
      <c r="AQ55" s="135">
        <f t="shared" si="15"/>
        <v>0</v>
      </c>
      <c r="AR55" s="135">
        <f t="shared" si="15"/>
        <v>0</v>
      </c>
      <c r="AS55" s="135">
        <f t="shared" si="15"/>
        <v>0</v>
      </c>
      <c r="AT55" s="135">
        <f t="shared" si="15"/>
        <v>0</v>
      </c>
      <c r="AU55" s="135">
        <f t="shared" si="15"/>
        <v>0</v>
      </c>
      <c r="AV55" s="135">
        <f t="shared" si="15"/>
        <v>0</v>
      </c>
      <c r="AW55" s="135">
        <f t="shared" si="15"/>
        <v>0</v>
      </c>
      <c r="AX55" s="135">
        <f t="shared" si="15"/>
        <v>0</v>
      </c>
      <c r="AY55" s="135">
        <f t="shared" si="15"/>
        <v>0</v>
      </c>
      <c r="AZ55" s="135">
        <f t="shared" si="15"/>
        <v>0</v>
      </c>
      <c r="BA55" s="135">
        <f t="shared" si="15"/>
        <v>0</v>
      </c>
      <c r="BB55" s="135">
        <f t="shared" si="15"/>
        <v>0</v>
      </c>
      <c r="BC55" s="135">
        <f t="shared" si="15"/>
        <v>0</v>
      </c>
      <c r="BD55" s="135">
        <f t="shared" si="15"/>
        <v>0</v>
      </c>
      <c r="BE55" s="135">
        <f t="shared" si="15"/>
        <v>0</v>
      </c>
      <c r="BF55" s="135">
        <f t="shared" si="15"/>
        <v>0</v>
      </c>
      <c r="BG55" s="135">
        <f t="shared" si="15"/>
        <v>0</v>
      </c>
      <c r="BI55" s="50"/>
    </row>
    <row r="56" spans="1:61" s="25" customFormat="1" ht="11.4" customHeight="1" x14ac:dyDescent="0.25">
      <c r="A56" s="139"/>
      <c r="B56" s="150"/>
      <c r="C56" s="139"/>
      <c r="D56" s="139"/>
      <c r="E56" s="139"/>
      <c r="F56" s="32"/>
      <c r="G56" s="73"/>
      <c r="H56" s="158">
        <f>IF(ISERROR(VLOOKUP(I42&amp;G56,#REF!,6,FALSE)),0,VLOOKUP(I42&amp;G56,#REF!,6,FALSE))</f>
        <v>0</v>
      </c>
      <c r="J56" s="135">
        <f t="shared" ref="J56:AO59" si="16">J42*$H56</f>
        <v>0</v>
      </c>
      <c r="K56" s="135">
        <f t="shared" si="16"/>
        <v>0</v>
      </c>
      <c r="L56" s="135">
        <f t="shared" si="16"/>
        <v>0</v>
      </c>
      <c r="M56" s="135">
        <f t="shared" si="16"/>
        <v>0</v>
      </c>
      <c r="N56" s="135">
        <f t="shared" si="16"/>
        <v>0</v>
      </c>
      <c r="O56" s="135">
        <f t="shared" si="16"/>
        <v>0</v>
      </c>
      <c r="P56" s="135">
        <f t="shared" si="16"/>
        <v>0</v>
      </c>
      <c r="Q56" s="135">
        <f t="shared" si="16"/>
        <v>0</v>
      </c>
      <c r="R56" s="135">
        <f t="shared" si="16"/>
        <v>0</v>
      </c>
      <c r="S56" s="135">
        <f t="shared" si="16"/>
        <v>0</v>
      </c>
      <c r="T56" s="135">
        <f t="shared" si="16"/>
        <v>0</v>
      </c>
      <c r="U56" s="135">
        <f t="shared" si="16"/>
        <v>0</v>
      </c>
      <c r="V56" s="135">
        <f t="shared" si="16"/>
        <v>0</v>
      </c>
      <c r="W56" s="135">
        <f t="shared" si="16"/>
        <v>0</v>
      </c>
      <c r="X56" s="135">
        <f t="shared" si="16"/>
        <v>0</v>
      </c>
      <c r="Y56" s="135">
        <f t="shared" si="16"/>
        <v>0</v>
      </c>
      <c r="Z56" s="135">
        <f t="shared" si="16"/>
        <v>0</v>
      </c>
      <c r="AA56" s="135">
        <f t="shared" si="16"/>
        <v>0</v>
      </c>
      <c r="AB56" s="135">
        <f t="shared" si="16"/>
        <v>0</v>
      </c>
      <c r="AC56" s="135">
        <f t="shared" si="16"/>
        <v>0</v>
      </c>
      <c r="AD56" s="135">
        <f t="shared" si="16"/>
        <v>0</v>
      </c>
      <c r="AE56" s="135">
        <f t="shared" si="16"/>
        <v>0</v>
      </c>
      <c r="AF56" s="135">
        <f t="shared" si="16"/>
        <v>0</v>
      </c>
      <c r="AG56" s="135">
        <f t="shared" si="16"/>
        <v>0</v>
      </c>
      <c r="AH56" s="135">
        <f t="shared" si="16"/>
        <v>0</v>
      </c>
      <c r="AI56" s="135">
        <f t="shared" si="16"/>
        <v>0</v>
      </c>
      <c r="AJ56" s="135">
        <f t="shared" si="16"/>
        <v>0</v>
      </c>
      <c r="AK56" s="135">
        <f t="shared" si="16"/>
        <v>0</v>
      </c>
      <c r="AL56" s="135">
        <f t="shared" si="16"/>
        <v>0</v>
      </c>
      <c r="AM56" s="135">
        <f t="shared" si="16"/>
        <v>0</v>
      </c>
      <c r="AN56" s="135">
        <f t="shared" si="16"/>
        <v>0</v>
      </c>
      <c r="AO56" s="135">
        <f t="shared" si="16"/>
        <v>0</v>
      </c>
      <c r="AP56" s="135">
        <f t="shared" si="15"/>
        <v>0</v>
      </c>
      <c r="AQ56" s="135">
        <f t="shared" si="15"/>
        <v>0</v>
      </c>
      <c r="AR56" s="135">
        <f t="shared" si="15"/>
        <v>0</v>
      </c>
      <c r="AS56" s="135">
        <f t="shared" si="15"/>
        <v>0</v>
      </c>
      <c r="AT56" s="135">
        <f t="shared" si="15"/>
        <v>0</v>
      </c>
      <c r="AU56" s="135">
        <f t="shared" si="15"/>
        <v>0</v>
      </c>
      <c r="AV56" s="135">
        <f t="shared" si="15"/>
        <v>0</v>
      </c>
      <c r="AW56" s="135">
        <f t="shared" si="15"/>
        <v>0</v>
      </c>
      <c r="AX56" s="135">
        <f t="shared" si="15"/>
        <v>0</v>
      </c>
      <c r="AY56" s="135">
        <f t="shared" si="15"/>
        <v>0</v>
      </c>
      <c r="AZ56" s="135">
        <f t="shared" si="15"/>
        <v>0</v>
      </c>
      <c r="BA56" s="135">
        <f t="shared" si="15"/>
        <v>0</v>
      </c>
      <c r="BB56" s="135">
        <f t="shared" si="15"/>
        <v>0</v>
      </c>
      <c r="BC56" s="135">
        <f t="shared" si="15"/>
        <v>0</v>
      </c>
      <c r="BD56" s="135">
        <f t="shared" si="15"/>
        <v>0</v>
      </c>
      <c r="BE56" s="135">
        <f t="shared" si="15"/>
        <v>0</v>
      </c>
      <c r="BF56" s="135">
        <f t="shared" si="15"/>
        <v>0</v>
      </c>
      <c r="BG56" s="135">
        <f t="shared" si="15"/>
        <v>0</v>
      </c>
      <c r="BI56" s="50"/>
    </row>
    <row r="57" spans="1:61" s="25" customFormat="1" ht="11.4" customHeight="1" x14ac:dyDescent="0.25">
      <c r="A57" s="139"/>
      <c r="B57" s="150"/>
      <c r="C57" s="139"/>
      <c r="D57" s="139"/>
      <c r="E57" s="139"/>
      <c r="F57" s="32"/>
      <c r="G57" s="73"/>
      <c r="H57" s="158">
        <f>IF(ISERROR(VLOOKUP(I43&amp;G57,#REF!,6,FALSE)),0,VLOOKUP(I43&amp;G57,#REF!,6,FALSE))</f>
        <v>0</v>
      </c>
      <c r="J57" s="135">
        <f t="shared" si="16"/>
        <v>0</v>
      </c>
      <c r="K57" s="135">
        <f t="shared" si="16"/>
        <v>0</v>
      </c>
      <c r="L57" s="135">
        <f t="shared" si="16"/>
        <v>0</v>
      </c>
      <c r="M57" s="135">
        <f t="shared" si="16"/>
        <v>0</v>
      </c>
      <c r="N57" s="135">
        <f t="shared" si="16"/>
        <v>0</v>
      </c>
      <c r="O57" s="135">
        <f t="shared" si="16"/>
        <v>0</v>
      </c>
      <c r="P57" s="135">
        <f t="shared" si="16"/>
        <v>0</v>
      </c>
      <c r="Q57" s="135">
        <f t="shared" si="16"/>
        <v>0</v>
      </c>
      <c r="R57" s="135">
        <f t="shared" si="16"/>
        <v>0</v>
      </c>
      <c r="S57" s="135">
        <f t="shared" si="16"/>
        <v>0</v>
      </c>
      <c r="T57" s="135">
        <f t="shared" si="16"/>
        <v>0</v>
      </c>
      <c r="U57" s="135">
        <f t="shared" si="16"/>
        <v>0</v>
      </c>
      <c r="V57" s="135">
        <f t="shared" si="16"/>
        <v>0</v>
      </c>
      <c r="W57" s="135">
        <f t="shared" si="16"/>
        <v>0</v>
      </c>
      <c r="X57" s="135">
        <f t="shared" si="16"/>
        <v>0</v>
      </c>
      <c r="Y57" s="135">
        <f t="shared" si="16"/>
        <v>0</v>
      </c>
      <c r="Z57" s="135">
        <f t="shared" si="16"/>
        <v>0</v>
      </c>
      <c r="AA57" s="135">
        <f t="shared" si="16"/>
        <v>0</v>
      </c>
      <c r="AB57" s="135">
        <f t="shared" si="16"/>
        <v>0</v>
      </c>
      <c r="AC57" s="135">
        <f t="shared" si="16"/>
        <v>0</v>
      </c>
      <c r="AD57" s="135">
        <f t="shared" si="16"/>
        <v>0</v>
      </c>
      <c r="AE57" s="135">
        <f t="shared" si="16"/>
        <v>0</v>
      </c>
      <c r="AF57" s="135">
        <f t="shared" si="16"/>
        <v>0</v>
      </c>
      <c r="AG57" s="135">
        <f t="shared" si="16"/>
        <v>0</v>
      </c>
      <c r="AH57" s="135">
        <f t="shared" si="16"/>
        <v>0</v>
      </c>
      <c r="AI57" s="135">
        <f t="shared" si="16"/>
        <v>0</v>
      </c>
      <c r="AJ57" s="135">
        <f t="shared" si="16"/>
        <v>0</v>
      </c>
      <c r="AK57" s="135">
        <f t="shared" si="16"/>
        <v>0</v>
      </c>
      <c r="AL57" s="135">
        <f t="shared" si="16"/>
        <v>0</v>
      </c>
      <c r="AM57" s="135">
        <f t="shared" si="16"/>
        <v>0</v>
      </c>
      <c r="AN57" s="135">
        <f t="shared" si="16"/>
        <v>0</v>
      </c>
      <c r="AO57" s="135">
        <f t="shared" si="16"/>
        <v>0</v>
      </c>
      <c r="AP57" s="135">
        <f t="shared" si="15"/>
        <v>0</v>
      </c>
      <c r="AQ57" s="135">
        <f t="shared" si="15"/>
        <v>0</v>
      </c>
      <c r="AR57" s="135">
        <f t="shared" si="15"/>
        <v>0</v>
      </c>
      <c r="AS57" s="135">
        <f t="shared" si="15"/>
        <v>0</v>
      </c>
      <c r="AT57" s="135">
        <f t="shared" si="15"/>
        <v>0</v>
      </c>
      <c r="AU57" s="135">
        <f t="shared" si="15"/>
        <v>0</v>
      </c>
      <c r="AV57" s="135">
        <f t="shared" si="15"/>
        <v>0</v>
      </c>
      <c r="AW57" s="135">
        <f t="shared" si="15"/>
        <v>0</v>
      </c>
      <c r="AX57" s="135">
        <f t="shared" si="15"/>
        <v>0</v>
      </c>
      <c r="AY57" s="135">
        <f t="shared" si="15"/>
        <v>0</v>
      </c>
      <c r="AZ57" s="135">
        <f t="shared" si="15"/>
        <v>0</v>
      </c>
      <c r="BA57" s="135">
        <f t="shared" si="15"/>
        <v>0</v>
      </c>
      <c r="BB57" s="135">
        <f t="shared" si="15"/>
        <v>0</v>
      </c>
      <c r="BC57" s="135">
        <f t="shared" si="15"/>
        <v>0</v>
      </c>
      <c r="BD57" s="135">
        <f t="shared" si="15"/>
        <v>0</v>
      </c>
      <c r="BE57" s="135">
        <f t="shared" si="15"/>
        <v>0</v>
      </c>
      <c r="BF57" s="135">
        <f t="shared" si="15"/>
        <v>0</v>
      </c>
      <c r="BG57" s="135">
        <f t="shared" si="15"/>
        <v>0</v>
      </c>
      <c r="BI57" s="50"/>
    </row>
    <row r="58" spans="1:61" s="25" customFormat="1" ht="11.4" customHeight="1" x14ac:dyDescent="0.25">
      <c r="A58" s="139"/>
      <c r="B58" s="150"/>
      <c r="C58" s="139"/>
      <c r="D58" s="139"/>
      <c r="E58" s="139"/>
      <c r="F58" s="32"/>
      <c r="G58" s="73"/>
      <c r="H58" s="158">
        <f>IF(ISERROR(VLOOKUP(I44&amp;G58,#REF!,6,FALSE)),0,VLOOKUP(I44&amp;G58,#REF!,6,FALSE))</f>
        <v>0</v>
      </c>
      <c r="J58" s="135">
        <f t="shared" si="16"/>
        <v>0</v>
      </c>
      <c r="K58" s="135">
        <f t="shared" si="16"/>
        <v>0</v>
      </c>
      <c r="L58" s="135">
        <f t="shared" si="16"/>
        <v>0</v>
      </c>
      <c r="M58" s="135">
        <f t="shared" si="16"/>
        <v>0</v>
      </c>
      <c r="N58" s="135">
        <f t="shared" si="16"/>
        <v>0</v>
      </c>
      <c r="O58" s="135">
        <f t="shared" si="16"/>
        <v>0</v>
      </c>
      <c r="P58" s="135">
        <f t="shared" si="16"/>
        <v>0</v>
      </c>
      <c r="Q58" s="135">
        <f t="shared" si="16"/>
        <v>0</v>
      </c>
      <c r="R58" s="135">
        <f t="shared" si="16"/>
        <v>0</v>
      </c>
      <c r="S58" s="135">
        <f t="shared" si="16"/>
        <v>0</v>
      </c>
      <c r="T58" s="135">
        <f t="shared" si="16"/>
        <v>0</v>
      </c>
      <c r="U58" s="135">
        <f t="shared" si="16"/>
        <v>0</v>
      </c>
      <c r="V58" s="135">
        <f t="shared" si="16"/>
        <v>0</v>
      </c>
      <c r="W58" s="135">
        <f t="shared" si="16"/>
        <v>0</v>
      </c>
      <c r="X58" s="135">
        <f t="shared" si="16"/>
        <v>0</v>
      </c>
      <c r="Y58" s="135">
        <f t="shared" si="16"/>
        <v>0</v>
      </c>
      <c r="Z58" s="135">
        <f t="shared" si="16"/>
        <v>0</v>
      </c>
      <c r="AA58" s="135">
        <f t="shared" si="16"/>
        <v>0</v>
      </c>
      <c r="AB58" s="135">
        <f t="shared" si="16"/>
        <v>0</v>
      </c>
      <c r="AC58" s="135">
        <f t="shared" si="16"/>
        <v>0</v>
      </c>
      <c r="AD58" s="135">
        <f t="shared" si="16"/>
        <v>0</v>
      </c>
      <c r="AE58" s="135">
        <f t="shared" si="16"/>
        <v>0</v>
      </c>
      <c r="AF58" s="135">
        <f t="shared" si="16"/>
        <v>0</v>
      </c>
      <c r="AG58" s="135">
        <f t="shared" si="16"/>
        <v>0</v>
      </c>
      <c r="AH58" s="135">
        <f t="shared" si="16"/>
        <v>0</v>
      </c>
      <c r="AI58" s="135">
        <f t="shared" si="16"/>
        <v>0</v>
      </c>
      <c r="AJ58" s="135">
        <f t="shared" si="16"/>
        <v>0</v>
      </c>
      <c r="AK58" s="135">
        <f t="shared" si="16"/>
        <v>0</v>
      </c>
      <c r="AL58" s="135">
        <f t="shared" si="16"/>
        <v>0</v>
      </c>
      <c r="AM58" s="135">
        <f t="shared" si="16"/>
        <v>0</v>
      </c>
      <c r="AN58" s="135">
        <f t="shared" si="16"/>
        <v>0</v>
      </c>
      <c r="AO58" s="135">
        <f t="shared" si="16"/>
        <v>0</v>
      </c>
      <c r="AP58" s="135">
        <f t="shared" si="15"/>
        <v>0</v>
      </c>
      <c r="AQ58" s="135">
        <f t="shared" si="15"/>
        <v>0</v>
      </c>
      <c r="AR58" s="135">
        <f t="shared" si="15"/>
        <v>0</v>
      </c>
      <c r="AS58" s="135">
        <f t="shared" si="15"/>
        <v>0</v>
      </c>
      <c r="AT58" s="135">
        <f t="shared" si="15"/>
        <v>0</v>
      </c>
      <c r="AU58" s="135">
        <f t="shared" si="15"/>
        <v>0</v>
      </c>
      <c r="AV58" s="135">
        <f t="shared" si="15"/>
        <v>0</v>
      </c>
      <c r="AW58" s="135">
        <f t="shared" si="15"/>
        <v>0</v>
      </c>
      <c r="AX58" s="135">
        <f t="shared" si="15"/>
        <v>0</v>
      </c>
      <c r="AY58" s="135">
        <f t="shared" si="15"/>
        <v>0</v>
      </c>
      <c r="AZ58" s="135">
        <f t="shared" si="15"/>
        <v>0</v>
      </c>
      <c r="BA58" s="135">
        <f t="shared" si="15"/>
        <v>0</v>
      </c>
      <c r="BB58" s="135">
        <f t="shared" si="15"/>
        <v>0</v>
      </c>
      <c r="BC58" s="135">
        <f t="shared" si="15"/>
        <v>0</v>
      </c>
      <c r="BD58" s="135">
        <f t="shared" si="15"/>
        <v>0</v>
      </c>
      <c r="BE58" s="135">
        <f t="shared" si="15"/>
        <v>0</v>
      </c>
      <c r="BF58" s="135">
        <f t="shared" si="15"/>
        <v>0</v>
      </c>
      <c r="BG58" s="135">
        <f t="shared" si="15"/>
        <v>0</v>
      </c>
      <c r="BI58" s="50"/>
    </row>
    <row r="59" spans="1:61" s="25" customFormat="1" ht="11.4" customHeight="1" x14ac:dyDescent="0.25">
      <c r="A59" s="139"/>
      <c r="B59" s="150"/>
      <c r="C59" s="139"/>
      <c r="D59" s="139"/>
      <c r="E59" s="139"/>
      <c r="F59" s="32"/>
      <c r="G59" s="73"/>
      <c r="H59" s="158">
        <f>IF(ISERROR(VLOOKUP(I45&amp;G59,#REF!,6,FALSE)),0,VLOOKUP(I45&amp;G59,#REF!,6,FALSE))</f>
        <v>0</v>
      </c>
      <c r="J59" s="135">
        <f t="shared" si="16"/>
        <v>0</v>
      </c>
      <c r="K59" s="135">
        <f t="shared" si="16"/>
        <v>0</v>
      </c>
      <c r="L59" s="135">
        <f t="shared" si="16"/>
        <v>0</v>
      </c>
      <c r="M59" s="135">
        <f t="shared" si="16"/>
        <v>0</v>
      </c>
      <c r="N59" s="135">
        <f t="shared" si="16"/>
        <v>0</v>
      </c>
      <c r="O59" s="135">
        <f t="shared" si="16"/>
        <v>0</v>
      </c>
      <c r="P59" s="135">
        <f t="shared" si="16"/>
        <v>0</v>
      </c>
      <c r="Q59" s="135">
        <f t="shared" si="16"/>
        <v>0</v>
      </c>
      <c r="R59" s="135">
        <f t="shared" si="16"/>
        <v>0</v>
      </c>
      <c r="S59" s="135">
        <f t="shared" si="16"/>
        <v>0</v>
      </c>
      <c r="T59" s="135">
        <f t="shared" si="16"/>
        <v>0</v>
      </c>
      <c r="U59" s="135">
        <f t="shared" si="16"/>
        <v>0</v>
      </c>
      <c r="V59" s="135">
        <f t="shared" si="16"/>
        <v>0</v>
      </c>
      <c r="W59" s="135">
        <f t="shared" si="16"/>
        <v>0</v>
      </c>
      <c r="X59" s="135">
        <f t="shared" si="16"/>
        <v>0</v>
      </c>
      <c r="Y59" s="135">
        <f t="shared" si="16"/>
        <v>0</v>
      </c>
      <c r="Z59" s="135">
        <f t="shared" si="16"/>
        <v>0</v>
      </c>
      <c r="AA59" s="135">
        <f t="shared" si="16"/>
        <v>0</v>
      </c>
      <c r="AB59" s="135">
        <f t="shared" si="16"/>
        <v>0</v>
      </c>
      <c r="AC59" s="135">
        <f t="shared" si="16"/>
        <v>0</v>
      </c>
      <c r="AD59" s="135">
        <f t="shared" si="16"/>
        <v>0</v>
      </c>
      <c r="AE59" s="135">
        <f t="shared" si="16"/>
        <v>0</v>
      </c>
      <c r="AF59" s="135">
        <f t="shared" si="16"/>
        <v>0</v>
      </c>
      <c r="AG59" s="135">
        <f t="shared" si="16"/>
        <v>0</v>
      </c>
      <c r="AH59" s="135">
        <f t="shared" si="16"/>
        <v>0</v>
      </c>
      <c r="AI59" s="135">
        <f t="shared" si="16"/>
        <v>0</v>
      </c>
      <c r="AJ59" s="135">
        <f t="shared" si="16"/>
        <v>0</v>
      </c>
      <c r="AK59" s="135">
        <f t="shared" si="16"/>
        <v>0</v>
      </c>
      <c r="AL59" s="135">
        <f t="shared" si="16"/>
        <v>0</v>
      </c>
      <c r="AM59" s="135">
        <f t="shared" si="16"/>
        <v>0</v>
      </c>
      <c r="AN59" s="135">
        <f t="shared" si="16"/>
        <v>0</v>
      </c>
      <c r="AO59" s="135">
        <f t="shared" si="16"/>
        <v>0</v>
      </c>
      <c r="AP59" s="135">
        <f t="shared" si="15"/>
        <v>0</v>
      </c>
      <c r="AQ59" s="135">
        <f t="shared" si="15"/>
        <v>0</v>
      </c>
      <c r="AR59" s="135">
        <f t="shared" si="15"/>
        <v>0</v>
      </c>
      <c r="AS59" s="135">
        <f t="shared" si="15"/>
        <v>0</v>
      </c>
      <c r="AT59" s="135">
        <f t="shared" si="15"/>
        <v>0</v>
      </c>
      <c r="AU59" s="135">
        <f t="shared" si="15"/>
        <v>0</v>
      </c>
      <c r="AV59" s="135">
        <f t="shared" si="15"/>
        <v>0</v>
      </c>
      <c r="AW59" s="135">
        <f t="shared" si="15"/>
        <v>0</v>
      </c>
      <c r="AX59" s="135">
        <f t="shared" si="15"/>
        <v>0</v>
      </c>
      <c r="AY59" s="135">
        <f t="shared" si="15"/>
        <v>0</v>
      </c>
      <c r="AZ59" s="135">
        <f t="shared" si="15"/>
        <v>0</v>
      </c>
      <c r="BA59" s="135">
        <f t="shared" si="15"/>
        <v>0</v>
      </c>
      <c r="BB59" s="135">
        <f t="shared" si="15"/>
        <v>0</v>
      </c>
      <c r="BC59" s="135">
        <f t="shared" si="15"/>
        <v>0</v>
      </c>
      <c r="BD59" s="135">
        <f t="shared" si="15"/>
        <v>0</v>
      </c>
      <c r="BE59" s="135">
        <f t="shared" si="15"/>
        <v>0</v>
      </c>
      <c r="BF59" s="135">
        <f t="shared" si="15"/>
        <v>0</v>
      </c>
      <c r="BG59" s="135">
        <f t="shared" si="15"/>
        <v>0</v>
      </c>
      <c r="BI59" s="50"/>
    </row>
    <row r="60" spans="1:61" s="25" customFormat="1" ht="11.4" customHeight="1" x14ac:dyDescent="0.25">
      <c r="A60" s="139"/>
      <c r="B60" s="150"/>
      <c r="C60" s="139"/>
      <c r="D60" s="139"/>
      <c r="E60" s="139"/>
      <c r="F60" s="148" t="s">
        <v>92</v>
      </c>
      <c r="G60" s="148"/>
      <c r="H60" s="148"/>
      <c r="I60" s="111"/>
      <c r="J60" s="50">
        <v>0</v>
      </c>
      <c r="K60" s="50">
        <v>27.161000000000001</v>
      </c>
      <c r="L60" s="50">
        <v>25.427999999999997</v>
      </c>
      <c r="M60" s="50">
        <v>14.127999999999998</v>
      </c>
      <c r="N60" s="50">
        <v>25.385999999999999</v>
      </c>
      <c r="O60" s="50">
        <v>12.236000000000001</v>
      </c>
      <c r="P60" s="50">
        <f t="shared" ref="P60:BG60" si="17">SUM(P50:P59)</f>
        <v>0</v>
      </c>
      <c r="Q60" s="50">
        <f t="shared" si="17"/>
        <v>0</v>
      </c>
      <c r="R60" s="50">
        <f t="shared" si="17"/>
        <v>0</v>
      </c>
      <c r="S60" s="50">
        <f t="shared" si="17"/>
        <v>0</v>
      </c>
      <c r="T60" s="50">
        <f t="shared" si="17"/>
        <v>0</v>
      </c>
      <c r="U60" s="50">
        <f t="shared" si="17"/>
        <v>0</v>
      </c>
      <c r="V60" s="50">
        <f t="shared" si="17"/>
        <v>0</v>
      </c>
      <c r="W60" s="50">
        <f t="shared" si="17"/>
        <v>0</v>
      </c>
      <c r="X60" s="50">
        <f t="shared" si="17"/>
        <v>0</v>
      </c>
      <c r="Y60" s="50">
        <f t="shared" si="17"/>
        <v>0</v>
      </c>
      <c r="Z60" s="50">
        <f t="shared" si="17"/>
        <v>0</v>
      </c>
      <c r="AA60" s="50">
        <f t="shared" si="17"/>
        <v>0</v>
      </c>
      <c r="AB60" s="50">
        <f t="shared" si="17"/>
        <v>0</v>
      </c>
      <c r="AC60" s="50">
        <f t="shared" si="17"/>
        <v>0</v>
      </c>
      <c r="AD60" s="50">
        <f t="shared" si="17"/>
        <v>0</v>
      </c>
      <c r="AE60" s="50">
        <f t="shared" si="17"/>
        <v>0</v>
      </c>
      <c r="AF60" s="50">
        <f t="shared" si="17"/>
        <v>0</v>
      </c>
      <c r="AG60" s="50">
        <f t="shared" si="17"/>
        <v>0</v>
      </c>
      <c r="AH60" s="50">
        <f t="shared" si="17"/>
        <v>0</v>
      </c>
      <c r="AI60" s="50">
        <f t="shared" si="17"/>
        <v>0</v>
      </c>
      <c r="AJ60" s="50">
        <f t="shared" si="17"/>
        <v>0</v>
      </c>
      <c r="AK60" s="50">
        <f t="shared" si="17"/>
        <v>0</v>
      </c>
      <c r="AL60" s="50">
        <f t="shared" si="17"/>
        <v>0</v>
      </c>
      <c r="AM60" s="50">
        <f t="shared" si="17"/>
        <v>0</v>
      </c>
      <c r="AN60" s="50">
        <f t="shared" si="17"/>
        <v>0</v>
      </c>
      <c r="AO60" s="50">
        <f t="shared" si="17"/>
        <v>0</v>
      </c>
      <c r="AP60" s="50">
        <f t="shared" si="17"/>
        <v>0</v>
      </c>
      <c r="AQ60" s="50">
        <f t="shared" si="17"/>
        <v>0</v>
      </c>
      <c r="AR60" s="50">
        <f t="shared" si="17"/>
        <v>0</v>
      </c>
      <c r="AS60" s="50">
        <f t="shared" si="17"/>
        <v>0</v>
      </c>
      <c r="AT60" s="50">
        <f t="shared" si="17"/>
        <v>0</v>
      </c>
      <c r="AU60" s="50">
        <f t="shared" si="17"/>
        <v>0</v>
      </c>
      <c r="AV60" s="50">
        <f t="shared" si="17"/>
        <v>0</v>
      </c>
      <c r="AW60" s="50">
        <f t="shared" si="17"/>
        <v>0</v>
      </c>
      <c r="AX60" s="50">
        <f t="shared" si="17"/>
        <v>0</v>
      </c>
      <c r="AY60" s="50">
        <f t="shared" si="17"/>
        <v>0</v>
      </c>
      <c r="AZ60" s="50">
        <f t="shared" si="17"/>
        <v>0</v>
      </c>
      <c r="BA60" s="50">
        <f t="shared" si="17"/>
        <v>0</v>
      </c>
      <c r="BB60" s="50">
        <f t="shared" si="17"/>
        <v>0</v>
      </c>
      <c r="BC60" s="50">
        <f t="shared" si="17"/>
        <v>0</v>
      </c>
      <c r="BD60" s="50">
        <f t="shared" si="17"/>
        <v>0</v>
      </c>
      <c r="BE60" s="50">
        <f t="shared" si="17"/>
        <v>0</v>
      </c>
      <c r="BF60" s="50">
        <f t="shared" si="17"/>
        <v>0</v>
      </c>
      <c r="BG60" s="50">
        <f t="shared" si="17"/>
        <v>0</v>
      </c>
      <c r="BI60" s="50"/>
    </row>
    <row r="61" spans="1:61" s="22" customFormat="1" ht="11.4" customHeight="1" x14ac:dyDescent="0.25">
      <c r="A61" s="139"/>
      <c r="B61" s="150"/>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row>
    <row r="62" spans="1:61" s="129" customFormat="1" ht="11.4" customHeight="1" x14ac:dyDescent="0.25">
      <c r="B62" s="147" t="s">
        <v>96</v>
      </c>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row>
    <row r="63" spans="1:61" ht="11.4" customHeight="1" x14ac:dyDescent="0.25">
      <c r="B63" s="25" t="s">
        <v>88</v>
      </c>
    </row>
    <row r="64" spans="1:61" ht="11.4" customHeight="1" x14ac:dyDescent="0.25">
      <c r="B64" s="25"/>
      <c r="E64" s="151"/>
      <c r="F64" s="151" t="s">
        <v>89</v>
      </c>
      <c r="G64" s="203" t="s">
        <v>90</v>
      </c>
      <c r="H64" s="203"/>
      <c r="I64" s="151" t="s">
        <v>91</v>
      </c>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27"/>
      <c r="AZ64" s="127"/>
      <c r="BA64" s="127"/>
      <c r="BB64" s="127"/>
      <c r="BC64" s="127"/>
      <c r="BD64" s="127"/>
      <c r="BE64" s="127"/>
      <c r="BF64" s="127"/>
      <c r="BG64" s="127"/>
    </row>
    <row r="65" spans="1:61" s="22" customFormat="1" ht="11.4" customHeight="1" x14ac:dyDescent="0.25">
      <c r="E65" s="14"/>
      <c r="F65" s="31" t="str">
        <f>F36</f>
        <v>SWER</v>
      </c>
      <c r="G65" s="199" t="str">
        <f>G36</f>
        <v>Economic Approach to Electrification - network and flexible services</v>
      </c>
      <c r="H65" s="199"/>
      <c r="I65" s="149"/>
      <c r="J65" s="110">
        <v>0</v>
      </c>
      <c r="K65" s="174" t="s">
        <v>105</v>
      </c>
      <c r="L65" s="175" t="s">
        <v>105</v>
      </c>
      <c r="M65" s="175" t="s">
        <v>105</v>
      </c>
      <c r="N65" s="175" t="s">
        <v>105</v>
      </c>
      <c r="O65" s="175" t="s">
        <v>105</v>
      </c>
      <c r="P65" s="175" t="s">
        <v>105</v>
      </c>
      <c r="Q65" s="175" t="s">
        <v>105</v>
      </c>
      <c r="R65" s="175" t="s">
        <v>105</v>
      </c>
      <c r="S65" s="175" t="s">
        <v>105</v>
      </c>
      <c r="T65" s="175" t="s">
        <v>105</v>
      </c>
      <c r="U65" s="175" t="s">
        <v>105</v>
      </c>
      <c r="V65" s="175" t="s">
        <v>105</v>
      </c>
      <c r="W65" s="175" t="s">
        <v>105</v>
      </c>
      <c r="X65" s="175" t="s">
        <v>105</v>
      </c>
      <c r="Y65" s="175" t="s">
        <v>105</v>
      </c>
      <c r="Z65" s="175" t="s">
        <v>105</v>
      </c>
      <c r="AA65" s="175" t="s">
        <v>105</v>
      </c>
      <c r="AB65" s="175" t="s">
        <v>105</v>
      </c>
      <c r="AC65" s="175" t="s">
        <v>105</v>
      </c>
      <c r="AD65" s="175" t="s">
        <v>105</v>
      </c>
      <c r="AE65" s="109"/>
      <c r="AF65" s="109"/>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row>
    <row r="66" spans="1:61" s="22" customFormat="1" ht="11.4" customHeight="1" x14ac:dyDescent="0.25">
      <c r="E66" s="14"/>
      <c r="F66" s="31" t="str">
        <f>F37</f>
        <v>DSS</v>
      </c>
      <c r="G66" s="199" t="str">
        <f>G37</f>
        <v>Economic Approach to Electrification - network and flexible services</v>
      </c>
      <c r="H66" s="199"/>
      <c r="I66" s="149"/>
      <c r="J66" s="110">
        <v>0</v>
      </c>
      <c r="K66" s="174" t="s">
        <v>105</v>
      </c>
      <c r="L66" s="175" t="s">
        <v>105</v>
      </c>
      <c r="M66" s="175" t="s">
        <v>105</v>
      </c>
      <c r="N66" s="175" t="s">
        <v>105</v>
      </c>
      <c r="O66" s="175" t="s">
        <v>105</v>
      </c>
      <c r="P66" s="175" t="s">
        <v>105</v>
      </c>
      <c r="Q66" s="175" t="s">
        <v>105</v>
      </c>
      <c r="R66" s="175" t="s">
        <v>105</v>
      </c>
      <c r="S66" s="175" t="s">
        <v>105</v>
      </c>
      <c r="T66" s="175" t="s">
        <v>105</v>
      </c>
      <c r="U66" s="175" t="s">
        <v>105</v>
      </c>
      <c r="V66" s="175" t="s">
        <v>105</v>
      </c>
      <c r="W66" s="175" t="s">
        <v>105</v>
      </c>
      <c r="X66" s="175" t="s">
        <v>105</v>
      </c>
      <c r="Y66" s="175" t="s">
        <v>105</v>
      </c>
      <c r="Z66" s="175" t="s">
        <v>105</v>
      </c>
      <c r="AA66" s="175" t="s">
        <v>105</v>
      </c>
      <c r="AB66" s="175" t="s">
        <v>105</v>
      </c>
      <c r="AC66" s="175" t="s">
        <v>105</v>
      </c>
      <c r="AD66" s="175" t="s">
        <v>105</v>
      </c>
      <c r="AE66" s="109"/>
      <c r="AF66" s="109"/>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row>
    <row r="67" spans="1:61" ht="11.4" customHeight="1" x14ac:dyDescent="0.25">
      <c r="A67" s="152"/>
      <c r="B67" s="22"/>
      <c r="E67" s="14"/>
      <c r="F67" s="31" t="s">
        <v>110</v>
      </c>
      <c r="G67" s="199" t="str">
        <f>G66</f>
        <v>Economic Approach to Electrification - network and flexible services</v>
      </c>
      <c r="H67" s="199"/>
      <c r="I67" s="149"/>
      <c r="J67" s="110">
        <v>0</v>
      </c>
      <c r="K67" s="174" t="s">
        <v>105</v>
      </c>
      <c r="L67" s="175" t="s">
        <v>105</v>
      </c>
      <c r="M67" s="175" t="s">
        <v>105</v>
      </c>
      <c r="N67" s="175" t="s">
        <v>105</v>
      </c>
      <c r="O67" s="175" t="s">
        <v>105</v>
      </c>
      <c r="P67" s="175" t="s">
        <v>105</v>
      </c>
      <c r="Q67" s="175" t="s">
        <v>105</v>
      </c>
      <c r="R67" s="175" t="s">
        <v>105</v>
      </c>
      <c r="S67" s="175" t="s">
        <v>105</v>
      </c>
      <c r="T67" s="175" t="s">
        <v>105</v>
      </c>
      <c r="U67" s="175" t="s">
        <v>105</v>
      </c>
      <c r="V67" s="175" t="s">
        <v>105</v>
      </c>
      <c r="W67" s="175" t="s">
        <v>105</v>
      </c>
      <c r="X67" s="175" t="s">
        <v>105</v>
      </c>
      <c r="Y67" s="175" t="s">
        <v>105</v>
      </c>
      <c r="Z67" s="175" t="s">
        <v>105</v>
      </c>
      <c r="AA67" s="175" t="s">
        <v>105</v>
      </c>
      <c r="AB67" s="175" t="s">
        <v>105</v>
      </c>
      <c r="AC67" s="175" t="s">
        <v>105</v>
      </c>
      <c r="AD67" s="175" t="s">
        <v>105</v>
      </c>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row>
    <row r="68" spans="1:61" ht="11.4" customHeight="1" x14ac:dyDescent="0.25">
      <c r="A68" s="152"/>
      <c r="B68" s="22"/>
      <c r="E68" s="14"/>
      <c r="F68" s="31" t="str">
        <f>F39</f>
        <v>Option 2 DSS Deferrals</v>
      </c>
      <c r="G68" s="199" t="str">
        <f>G67</f>
        <v>Economic Approach to Electrification - network and flexible services</v>
      </c>
      <c r="H68" s="199"/>
      <c r="I68" s="149"/>
      <c r="J68" s="110">
        <v>0</v>
      </c>
      <c r="K68" s="174" t="s">
        <v>105</v>
      </c>
      <c r="L68" s="175" t="s">
        <v>105</v>
      </c>
      <c r="M68" s="175" t="s">
        <v>105</v>
      </c>
      <c r="N68" s="175" t="s">
        <v>105</v>
      </c>
      <c r="O68" s="175" t="s">
        <v>105</v>
      </c>
      <c r="P68" s="175" t="s">
        <v>105</v>
      </c>
      <c r="Q68" s="175" t="s">
        <v>105</v>
      </c>
      <c r="R68" s="175" t="s">
        <v>105</v>
      </c>
      <c r="S68" s="175" t="s">
        <v>105</v>
      </c>
      <c r="T68" s="175" t="s">
        <v>105</v>
      </c>
      <c r="U68" s="175" t="s">
        <v>105</v>
      </c>
      <c r="V68" s="175" t="s">
        <v>105</v>
      </c>
      <c r="W68" s="175" t="s">
        <v>105</v>
      </c>
      <c r="X68" s="175" t="s">
        <v>105</v>
      </c>
      <c r="Y68" s="175" t="s">
        <v>105</v>
      </c>
      <c r="Z68" s="175" t="s">
        <v>105</v>
      </c>
      <c r="AA68" s="175" t="s">
        <v>105</v>
      </c>
      <c r="AB68" s="175" t="s">
        <v>105</v>
      </c>
      <c r="AC68" s="175" t="s">
        <v>105</v>
      </c>
      <c r="AD68" s="175" t="s">
        <v>105</v>
      </c>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B68" s="110"/>
      <c r="BC68" s="110"/>
      <c r="BD68" s="110"/>
      <c r="BE68" s="110"/>
      <c r="BF68" s="110"/>
      <c r="BG68" s="110"/>
    </row>
    <row r="69" spans="1:61" ht="11.4" customHeight="1" x14ac:dyDescent="0.25">
      <c r="A69" s="152"/>
      <c r="B69" s="22"/>
      <c r="E69" s="14"/>
      <c r="F69" s="31"/>
      <c r="G69" s="199"/>
      <c r="H69" s="199"/>
      <c r="I69" s="149"/>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row>
    <row r="70" spans="1:61" ht="11.4" customHeight="1" x14ac:dyDescent="0.25">
      <c r="B70" s="22"/>
      <c r="E70" s="14"/>
      <c r="F70" s="31"/>
      <c r="G70" s="199"/>
      <c r="H70" s="199"/>
      <c r="I70" s="149"/>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row>
    <row r="71" spans="1:61" ht="11.4" customHeight="1" x14ac:dyDescent="0.25">
      <c r="B71" s="22"/>
      <c r="E71" s="14"/>
      <c r="F71" s="31"/>
      <c r="G71" s="199"/>
      <c r="H71" s="199"/>
      <c r="I71" s="149"/>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c r="AV71" s="110"/>
      <c r="AW71" s="110"/>
      <c r="AX71" s="110"/>
      <c r="AY71" s="110"/>
      <c r="AZ71" s="110"/>
      <c r="BA71" s="110"/>
      <c r="BB71" s="110"/>
      <c r="BC71" s="110"/>
      <c r="BD71" s="110"/>
      <c r="BE71" s="110"/>
      <c r="BF71" s="110"/>
      <c r="BG71" s="110"/>
    </row>
    <row r="72" spans="1:61" ht="11.4" customHeight="1" x14ac:dyDescent="0.25">
      <c r="B72" s="22"/>
      <c r="E72" s="14"/>
      <c r="F72" s="31"/>
      <c r="G72" s="199"/>
      <c r="H72" s="199"/>
      <c r="I72" s="149"/>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c r="AV72" s="110"/>
      <c r="AW72" s="110"/>
      <c r="AX72" s="110"/>
      <c r="AY72" s="110"/>
      <c r="AZ72" s="110"/>
      <c r="BA72" s="110"/>
      <c r="BB72" s="110"/>
      <c r="BC72" s="110"/>
      <c r="BD72" s="110"/>
      <c r="BE72" s="110"/>
      <c r="BF72" s="110"/>
      <c r="BG72" s="110"/>
    </row>
    <row r="73" spans="1:61" ht="11.4" customHeight="1" x14ac:dyDescent="0.25">
      <c r="B73" s="22"/>
      <c r="E73" s="14"/>
      <c r="F73" s="31"/>
      <c r="G73" s="199"/>
      <c r="H73" s="199"/>
      <c r="I73" s="149"/>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row>
    <row r="74" spans="1:61" ht="11.4" customHeight="1" x14ac:dyDescent="0.25">
      <c r="B74" s="22"/>
      <c r="E74" s="14"/>
      <c r="F74" s="31"/>
      <c r="G74" s="199"/>
      <c r="H74" s="199"/>
      <c r="I74" s="149"/>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row>
    <row r="75" spans="1:61" s="22" customFormat="1" ht="11.4" customHeight="1" x14ac:dyDescent="0.25">
      <c r="F75" s="148" t="s">
        <v>97</v>
      </c>
      <c r="G75" s="25"/>
      <c r="H75" s="25"/>
      <c r="I75" s="25"/>
      <c r="J75" s="50">
        <v>0</v>
      </c>
      <c r="K75" s="50">
        <v>2.0000000000000002E-5</v>
      </c>
      <c r="L75" s="50">
        <v>0.27558500000000069</v>
      </c>
      <c r="M75" s="50">
        <v>0.53333146882931881</v>
      </c>
      <c r="N75" s="50">
        <v>0.67562858195109532</v>
      </c>
      <c r="O75" s="50">
        <v>0.93152338473516283</v>
      </c>
      <c r="P75" s="50">
        <v>1.0533619081748251</v>
      </c>
      <c r="Q75" s="50">
        <v>1.0419572018689205</v>
      </c>
      <c r="R75" s="50">
        <v>1.0292939511186732</v>
      </c>
      <c r="S75" s="50">
        <v>1.0296840060417061</v>
      </c>
      <c r="T75" s="50">
        <v>1.0299598816762161</v>
      </c>
      <c r="U75" s="50">
        <v>1.0299598816762161</v>
      </c>
      <c r="V75" s="50">
        <v>1.0299598816762161</v>
      </c>
      <c r="W75" s="50">
        <v>1.0299598816762161</v>
      </c>
      <c r="X75" s="50">
        <v>1.0299598816762161</v>
      </c>
      <c r="Y75" s="50">
        <v>1.0299598816762161</v>
      </c>
      <c r="Z75" s="50">
        <v>1.0299598816762161</v>
      </c>
      <c r="AA75" s="50">
        <v>1.0299598816762161</v>
      </c>
      <c r="AB75" s="50">
        <v>1.0299598816762161</v>
      </c>
      <c r="AC75" s="50">
        <v>1.0299598816762161</v>
      </c>
      <c r="AD75" s="50">
        <v>1.0299598816762161</v>
      </c>
      <c r="AE75" s="50">
        <f t="shared" ref="AE75:BG75" si="18">SUM(AE65:AE74)</f>
        <v>0</v>
      </c>
      <c r="AF75" s="50">
        <f t="shared" si="18"/>
        <v>0</v>
      </c>
      <c r="AG75" s="50">
        <f t="shared" si="18"/>
        <v>0</v>
      </c>
      <c r="AH75" s="50">
        <f t="shared" si="18"/>
        <v>0</v>
      </c>
      <c r="AI75" s="50">
        <f t="shared" si="18"/>
        <v>0</v>
      </c>
      <c r="AJ75" s="50">
        <f t="shared" si="18"/>
        <v>0</v>
      </c>
      <c r="AK75" s="50">
        <f t="shared" si="18"/>
        <v>0</v>
      </c>
      <c r="AL75" s="50">
        <f t="shared" si="18"/>
        <v>0</v>
      </c>
      <c r="AM75" s="50">
        <f t="shared" si="18"/>
        <v>0</v>
      </c>
      <c r="AN75" s="50">
        <f t="shared" si="18"/>
        <v>0</v>
      </c>
      <c r="AO75" s="50">
        <f t="shared" si="18"/>
        <v>0</v>
      </c>
      <c r="AP75" s="50">
        <f t="shared" si="18"/>
        <v>0</v>
      </c>
      <c r="AQ75" s="50">
        <f t="shared" si="18"/>
        <v>0</v>
      </c>
      <c r="AR75" s="50">
        <f t="shared" si="18"/>
        <v>0</v>
      </c>
      <c r="AS75" s="50">
        <f t="shared" si="18"/>
        <v>0</v>
      </c>
      <c r="AT75" s="50">
        <f t="shared" si="18"/>
        <v>0</v>
      </c>
      <c r="AU75" s="50">
        <f t="shared" si="18"/>
        <v>0</v>
      </c>
      <c r="AV75" s="50">
        <f t="shared" si="18"/>
        <v>0</v>
      </c>
      <c r="AW75" s="50">
        <f t="shared" si="18"/>
        <v>0</v>
      </c>
      <c r="AX75" s="50">
        <f t="shared" si="18"/>
        <v>0</v>
      </c>
      <c r="AY75" s="50">
        <f t="shared" si="18"/>
        <v>0</v>
      </c>
      <c r="AZ75" s="50">
        <f t="shared" si="18"/>
        <v>0</v>
      </c>
      <c r="BA75" s="50">
        <f t="shared" si="18"/>
        <v>0</v>
      </c>
      <c r="BB75" s="50">
        <f t="shared" si="18"/>
        <v>0</v>
      </c>
      <c r="BC75" s="50">
        <f t="shared" si="18"/>
        <v>0</v>
      </c>
      <c r="BD75" s="50">
        <f t="shared" si="18"/>
        <v>0</v>
      </c>
      <c r="BE75" s="50">
        <f t="shared" si="18"/>
        <v>0</v>
      </c>
      <c r="BF75" s="50">
        <f t="shared" si="18"/>
        <v>0</v>
      </c>
      <c r="BG75" s="50">
        <f t="shared" si="18"/>
        <v>0</v>
      </c>
      <c r="BI75" s="128"/>
    </row>
    <row r="76" spans="1:61" s="22" customFormat="1" ht="11.4" customHeight="1" x14ac:dyDescent="0.25">
      <c r="F76" s="148"/>
      <c r="G76" s="25"/>
      <c r="H76" s="25"/>
      <c r="I76" s="25"/>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I76" s="128"/>
    </row>
    <row r="77" spans="1:61" s="130" customFormat="1" ht="11.4" customHeight="1" x14ac:dyDescent="0.25">
      <c r="A77" s="139"/>
      <c r="B77" s="25" t="s">
        <v>93</v>
      </c>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row>
    <row r="78" spans="1:61" s="161" customFormat="1" ht="34.5" customHeight="1" x14ac:dyDescent="0.25">
      <c r="A78" s="159"/>
      <c r="B78" s="130"/>
      <c r="C78" s="159"/>
      <c r="D78" s="159"/>
      <c r="E78" s="159"/>
      <c r="F78" s="162" t="s">
        <v>89</v>
      </c>
      <c r="G78" s="156" t="s">
        <v>94</v>
      </c>
      <c r="H78" s="156" t="s">
        <v>95</v>
      </c>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row>
    <row r="79" spans="1:61" s="22" customFormat="1" ht="11.4" customHeight="1" x14ac:dyDescent="0.25">
      <c r="A79" s="139"/>
      <c r="C79" s="139"/>
      <c r="D79" s="139"/>
      <c r="E79" s="139"/>
      <c r="F79" s="32" t="str">
        <f>F65</f>
        <v>SWER</v>
      </c>
      <c r="G79" s="73">
        <v>45473</v>
      </c>
      <c r="H79" s="158">
        <v>1</v>
      </c>
      <c r="J79" s="135">
        <f t="shared" ref="J79:BG84" si="19">J65*$H79</f>
        <v>0</v>
      </c>
      <c r="K79" s="175" t="s">
        <v>105</v>
      </c>
      <c r="L79" s="175" t="s">
        <v>105</v>
      </c>
      <c r="M79" s="175" t="s">
        <v>105</v>
      </c>
      <c r="N79" s="175" t="s">
        <v>105</v>
      </c>
      <c r="O79" s="175" t="s">
        <v>105</v>
      </c>
      <c r="P79" s="175" t="s">
        <v>105</v>
      </c>
      <c r="Q79" s="175" t="s">
        <v>105</v>
      </c>
      <c r="R79" s="175" t="s">
        <v>105</v>
      </c>
      <c r="S79" s="175" t="s">
        <v>105</v>
      </c>
      <c r="T79" s="175" t="s">
        <v>105</v>
      </c>
      <c r="U79" s="175" t="s">
        <v>105</v>
      </c>
      <c r="V79" s="175" t="s">
        <v>105</v>
      </c>
      <c r="W79" s="175" t="s">
        <v>105</v>
      </c>
      <c r="X79" s="175" t="s">
        <v>105</v>
      </c>
      <c r="Y79" s="175" t="s">
        <v>105</v>
      </c>
      <c r="Z79" s="175" t="s">
        <v>105</v>
      </c>
      <c r="AA79" s="175" t="s">
        <v>105</v>
      </c>
      <c r="AB79" s="175" t="s">
        <v>105</v>
      </c>
      <c r="AC79" s="175" t="s">
        <v>105</v>
      </c>
      <c r="AD79" s="175" t="s">
        <v>105</v>
      </c>
      <c r="AE79" s="135">
        <f t="shared" si="19"/>
        <v>0</v>
      </c>
      <c r="AF79" s="135">
        <f t="shared" si="19"/>
        <v>0</v>
      </c>
      <c r="AG79" s="135">
        <f t="shared" si="19"/>
        <v>0</v>
      </c>
      <c r="AH79" s="135">
        <f t="shared" si="19"/>
        <v>0</v>
      </c>
      <c r="AI79" s="135">
        <f t="shared" si="19"/>
        <v>0</v>
      </c>
      <c r="AJ79" s="135">
        <f t="shared" si="19"/>
        <v>0</v>
      </c>
      <c r="AK79" s="135">
        <f t="shared" si="19"/>
        <v>0</v>
      </c>
      <c r="AL79" s="135">
        <f t="shared" si="19"/>
        <v>0</v>
      </c>
      <c r="AM79" s="135">
        <f t="shared" si="19"/>
        <v>0</v>
      </c>
      <c r="AN79" s="135">
        <f t="shared" si="19"/>
        <v>0</v>
      </c>
      <c r="AO79" s="135">
        <f t="shared" si="19"/>
        <v>0</v>
      </c>
      <c r="AP79" s="135">
        <f t="shared" si="19"/>
        <v>0</v>
      </c>
      <c r="AQ79" s="135">
        <f t="shared" si="19"/>
        <v>0</v>
      </c>
      <c r="AR79" s="135">
        <f t="shared" si="19"/>
        <v>0</v>
      </c>
      <c r="AS79" s="135">
        <f t="shared" si="19"/>
        <v>0</v>
      </c>
      <c r="AT79" s="135">
        <f t="shared" si="19"/>
        <v>0</v>
      </c>
      <c r="AU79" s="135">
        <f t="shared" si="19"/>
        <v>0</v>
      </c>
      <c r="AV79" s="135">
        <f t="shared" si="19"/>
        <v>0</v>
      </c>
      <c r="AW79" s="135">
        <f t="shared" si="19"/>
        <v>0</v>
      </c>
      <c r="AX79" s="135">
        <f t="shared" si="19"/>
        <v>0</v>
      </c>
      <c r="AY79" s="135">
        <f t="shared" si="19"/>
        <v>0</v>
      </c>
      <c r="AZ79" s="135">
        <f t="shared" si="19"/>
        <v>0</v>
      </c>
      <c r="BA79" s="135">
        <f t="shared" si="19"/>
        <v>0</v>
      </c>
      <c r="BB79" s="135">
        <f t="shared" si="19"/>
        <v>0</v>
      </c>
      <c r="BC79" s="135">
        <f t="shared" si="19"/>
        <v>0</v>
      </c>
      <c r="BD79" s="135">
        <f t="shared" si="19"/>
        <v>0</v>
      </c>
      <c r="BE79" s="135">
        <f t="shared" si="19"/>
        <v>0</v>
      </c>
      <c r="BF79" s="135">
        <f t="shared" si="19"/>
        <v>0</v>
      </c>
      <c r="BG79" s="135">
        <f t="shared" si="19"/>
        <v>0</v>
      </c>
    </row>
    <row r="80" spans="1:61" s="22" customFormat="1" ht="11.4" customHeight="1" x14ac:dyDescent="0.25">
      <c r="A80" s="139"/>
      <c r="B80" s="139"/>
      <c r="C80" s="139"/>
      <c r="D80" s="139"/>
      <c r="E80" s="139"/>
      <c r="F80" s="32" t="str">
        <f>F66</f>
        <v>DSS</v>
      </c>
      <c r="G80" s="73">
        <v>45473</v>
      </c>
      <c r="H80" s="158">
        <v>1</v>
      </c>
      <c r="J80" s="135">
        <f t="shared" si="19"/>
        <v>0</v>
      </c>
      <c r="K80" s="175" t="s">
        <v>105</v>
      </c>
      <c r="L80" s="175" t="s">
        <v>105</v>
      </c>
      <c r="M80" s="175" t="s">
        <v>105</v>
      </c>
      <c r="N80" s="175" t="s">
        <v>105</v>
      </c>
      <c r="O80" s="175" t="s">
        <v>105</v>
      </c>
      <c r="P80" s="175" t="s">
        <v>105</v>
      </c>
      <c r="Q80" s="175" t="s">
        <v>105</v>
      </c>
      <c r="R80" s="175" t="s">
        <v>105</v>
      </c>
      <c r="S80" s="175" t="s">
        <v>105</v>
      </c>
      <c r="T80" s="175" t="s">
        <v>105</v>
      </c>
      <c r="U80" s="175" t="s">
        <v>105</v>
      </c>
      <c r="V80" s="175" t="s">
        <v>105</v>
      </c>
      <c r="W80" s="175" t="s">
        <v>105</v>
      </c>
      <c r="X80" s="175" t="s">
        <v>105</v>
      </c>
      <c r="Y80" s="175" t="s">
        <v>105</v>
      </c>
      <c r="Z80" s="175" t="s">
        <v>105</v>
      </c>
      <c r="AA80" s="175" t="s">
        <v>105</v>
      </c>
      <c r="AB80" s="175" t="s">
        <v>105</v>
      </c>
      <c r="AC80" s="175" t="s">
        <v>105</v>
      </c>
      <c r="AD80" s="175" t="s">
        <v>105</v>
      </c>
      <c r="AE80" s="135">
        <f t="shared" si="19"/>
        <v>0</v>
      </c>
      <c r="AF80" s="135">
        <f t="shared" si="19"/>
        <v>0</v>
      </c>
      <c r="AG80" s="135">
        <f t="shared" si="19"/>
        <v>0</v>
      </c>
      <c r="AH80" s="135">
        <f t="shared" si="19"/>
        <v>0</v>
      </c>
      <c r="AI80" s="135">
        <f t="shared" si="19"/>
        <v>0</v>
      </c>
      <c r="AJ80" s="135">
        <f t="shared" si="19"/>
        <v>0</v>
      </c>
      <c r="AK80" s="135">
        <f t="shared" si="19"/>
        <v>0</v>
      </c>
      <c r="AL80" s="135">
        <f t="shared" si="19"/>
        <v>0</v>
      </c>
      <c r="AM80" s="135">
        <f t="shared" si="19"/>
        <v>0</v>
      </c>
      <c r="AN80" s="135">
        <f t="shared" si="19"/>
        <v>0</v>
      </c>
      <c r="AO80" s="135">
        <f t="shared" si="19"/>
        <v>0</v>
      </c>
      <c r="AP80" s="135">
        <f t="shared" si="19"/>
        <v>0</v>
      </c>
      <c r="AQ80" s="135">
        <f t="shared" si="19"/>
        <v>0</v>
      </c>
      <c r="AR80" s="135">
        <f t="shared" si="19"/>
        <v>0</v>
      </c>
      <c r="AS80" s="135">
        <f t="shared" si="19"/>
        <v>0</v>
      </c>
      <c r="AT80" s="135">
        <f t="shared" si="19"/>
        <v>0</v>
      </c>
      <c r="AU80" s="135">
        <f t="shared" si="19"/>
        <v>0</v>
      </c>
      <c r="AV80" s="135">
        <f t="shared" si="19"/>
        <v>0</v>
      </c>
      <c r="AW80" s="135">
        <f t="shared" si="19"/>
        <v>0</v>
      </c>
      <c r="AX80" s="135">
        <f t="shared" si="19"/>
        <v>0</v>
      </c>
      <c r="AY80" s="135">
        <f t="shared" si="19"/>
        <v>0</v>
      </c>
      <c r="AZ80" s="135">
        <f t="shared" si="19"/>
        <v>0</v>
      </c>
      <c r="BA80" s="135">
        <f t="shared" si="19"/>
        <v>0</v>
      </c>
      <c r="BB80" s="135">
        <f t="shared" si="19"/>
        <v>0</v>
      </c>
      <c r="BC80" s="135">
        <f t="shared" si="19"/>
        <v>0</v>
      </c>
      <c r="BD80" s="135">
        <f t="shared" si="19"/>
        <v>0</v>
      </c>
      <c r="BE80" s="135">
        <f t="shared" si="19"/>
        <v>0</v>
      </c>
      <c r="BF80" s="135">
        <f t="shared" si="19"/>
        <v>0</v>
      </c>
      <c r="BG80" s="135">
        <f t="shared" si="19"/>
        <v>0</v>
      </c>
    </row>
    <row r="81" spans="1:61" ht="11.4" customHeight="1" x14ac:dyDescent="0.25">
      <c r="A81" s="139"/>
      <c r="B81" s="139"/>
      <c r="C81" s="139"/>
      <c r="D81" s="139"/>
      <c r="E81" s="139"/>
      <c r="F81" s="32" t="str">
        <f>F67</f>
        <v>Option 2 Flexible Services</v>
      </c>
      <c r="G81" s="73">
        <v>45473</v>
      </c>
      <c r="H81" s="158">
        <v>1</v>
      </c>
      <c r="J81" s="135">
        <f t="shared" si="19"/>
        <v>0</v>
      </c>
      <c r="K81" s="175" t="s">
        <v>105</v>
      </c>
      <c r="L81" s="175" t="s">
        <v>105</v>
      </c>
      <c r="M81" s="175" t="s">
        <v>105</v>
      </c>
      <c r="N81" s="175" t="s">
        <v>105</v>
      </c>
      <c r="O81" s="175" t="s">
        <v>105</v>
      </c>
      <c r="P81" s="175" t="s">
        <v>105</v>
      </c>
      <c r="Q81" s="175" t="s">
        <v>105</v>
      </c>
      <c r="R81" s="175" t="s">
        <v>105</v>
      </c>
      <c r="S81" s="175" t="s">
        <v>105</v>
      </c>
      <c r="T81" s="175" t="s">
        <v>105</v>
      </c>
      <c r="U81" s="175" t="s">
        <v>105</v>
      </c>
      <c r="V81" s="175" t="s">
        <v>105</v>
      </c>
      <c r="W81" s="175" t="s">
        <v>105</v>
      </c>
      <c r="X81" s="175" t="s">
        <v>105</v>
      </c>
      <c r="Y81" s="175" t="s">
        <v>105</v>
      </c>
      <c r="Z81" s="175" t="s">
        <v>105</v>
      </c>
      <c r="AA81" s="175" t="s">
        <v>105</v>
      </c>
      <c r="AB81" s="175" t="s">
        <v>105</v>
      </c>
      <c r="AC81" s="175" t="s">
        <v>105</v>
      </c>
      <c r="AD81" s="175" t="s">
        <v>105</v>
      </c>
      <c r="AE81" s="135">
        <f t="shared" si="19"/>
        <v>0</v>
      </c>
      <c r="AF81" s="135">
        <f t="shared" si="19"/>
        <v>0</v>
      </c>
      <c r="AG81" s="135">
        <f t="shared" si="19"/>
        <v>0</v>
      </c>
      <c r="AH81" s="135">
        <f t="shared" si="19"/>
        <v>0</v>
      </c>
      <c r="AI81" s="135">
        <f t="shared" si="19"/>
        <v>0</v>
      </c>
      <c r="AJ81" s="135">
        <f t="shared" si="19"/>
        <v>0</v>
      </c>
      <c r="AK81" s="135">
        <f t="shared" si="19"/>
        <v>0</v>
      </c>
      <c r="AL81" s="135">
        <f t="shared" si="19"/>
        <v>0</v>
      </c>
      <c r="AM81" s="135">
        <f t="shared" si="19"/>
        <v>0</v>
      </c>
      <c r="AN81" s="135">
        <f t="shared" si="19"/>
        <v>0</v>
      </c>
      <c r="AO81" s="135">
        <f t="shared" si="19"/>
        <v>0</v>
      </c>
      <c r="AP81" s="135">
        <f t="shared" si="19"/>
        <v>0</v>
      </c>
      <c r="AQ81" s="135">
        <f t="shared" si="19"/>
        <v>0</v>
      </c>
      <c r="AR81" s="135">
        <f t="shared" si="19"/>
        <v>0</v>
      </c>
      <c r="AS81" s="135">
        <f t="shared" si="19"/>
        <v>0</v>
      </c>
      <c r="AT81" s="135">
        <f t="shared" si="19"/>
        <v>0</v>
      </c>
      <c r="AU81" s="135">
        <f t="shared" si="19"/>
        <v>0</v>
      </c>
      <c r="AV81" s="135">
        <f t="shared" si="19"/>
        <v>0</v>
      </c>
      <c r="AW81" s="135">
        <f t="shared" si="19"/>
        <v>0</v>
      </c>
      <c r="AX81" s="135">
        <f t="shared" si="19"/>
        <v>0</v>
      </c>
      <c r="AY81" s="135">
        <f t="shared" si="19"/>
        <v>0</v>
      </c>
      <c r="AZ81" s="135">
        <f t="shared" si="19"/>
        <v>0</v>
      </c>
      <c r="BA81" s="135">
        <f t="shared" si="19"/>
        <v>0</v>
      </c>
      <c r="BB81" s="135">
        <f t="shared" si="19"/>
        <v>0</v>
      </c>
      <c r="BC81" s="135">
        <f t="shared" si="19"/>
        <v>0</v>
      </c>
      <c r="BD81" s="135">
        <f t="shared" si="19"/>
        <v>0</v>
      </c>
      <c r="BE81" s="135">
        <f t="shared" si="19"/>
        <v>0</v>
      </c>
      <c r="BF81" s="135">
        <f t="shared" si="19"/>
        <v>0</v>
      </c>
      <c r="BG81" s="135">
        <f t="shared" si="19"/>
        <v>0</v>
      </c>
    </row>
    <row r="82" spans="1:61" ht="11.4" customHeight="1" x14ac:dyDescent="0.25">
      <c r="A82" s="139"/>
      <c r="B82" s="139"/>
      <c r="C82" s="139"/>
      <c r="D82" s="139"/>
      <c r="E82" s="139"/>
      <c r="F82" s="32" t="str">
        <f>F68</f>
        <v>Option 2 DSS Deferrals</v>
      </c>
      <c r="G82" s="73">
        <v>45473</v>
      </c>
      <c r="H82" s="158">
        <v>1</v>
      </c>
      <c r="J82" s="135">
        <f t="shared" si="19"/>
        <v>0</v>
      </c>
      <c r="K82" s="175" t="s">
        <v>105</v>
      </c>
      <c r="L82" s="175" t="s">
        <v>105</v>
      </c>
      <c r="M82" s="175" t="s">
        <v>105</v>
      </c>
      <c r="N82" s="175" t="s">
        <v>105</v>
      </c>
      <c r="O82" s="175" t="s">
        <v>105</v>
      </c>
      <c r="P82" s="175" t="s">
        <v>105</v>
      </c>
      <c r="Q82" s="175" t="s">
        <v>105</v>
      </c>
      <c r="R82" s="175" t="s">
        <v>105</v>
      </c>
      <c r="S82" s="175" t="s">
        <v>105</v>
      </c>
      <c r="T82" s="175" t="s">
        <v>105</v>
      </c>
      <c r="U82" s="175" t="s">
        <v>105</v>
      </c>
      <c r="V82" s="175" t="s">
        <v>105</v>
      </c>
      <c r="W82" s="175" t="s">
        <v>105</v>
      </c>
      <c r="X82" s="175" t="s">
        <v>105</v>
      </c>
      <c r="Y82" s="175" t="s">
        <v>105</v>
      </c>
      <c r="Z82" s="175" t="s">
        <v>105</v>
      </c>
      <c r="AA82" s="175" t="s">
        <v>105</v>
      </c>
      <c r="AB82" s="175" t="s">
        <v>105</v>
      </c>
      <c r="AC82" s="175" t="s">
        <v>105</v>
      </c>
      <c r="AD82" s="175" t="s">
        <v>105</v>
      </c>
      <c r="AE82" s="135">
        <f t="shared" si="19"/>
        <v>0</v>
      </c>
      <c r="AF82" s="135">
        <f t="shared" si="19"/>
        <v>0</v>
      </c>
      <c r="AG82" s="135">
        <f t="shared" si="19"/>
        <v>0</v>
      </c>
      <c r="AH82" s="135">
        <f t="shared" si="19"/>
        <v>0</v>
      </c>
      <c r="AI82" s="135">
        <f t="shared" si="19"/>
        <v>0</v>
      </c>
      <c r="AJ82" s="135">
        <f t="shared" si="19"/>
        <v>0</v>
      </c>
      <c r="AK82" s="135">
        <f t="shared" si="19"/>
        <v>0</v>
      </c>
      <c r="AL82" s="135">
        <f t="shared" si="19"/>
        <v>0</v>
      </c>
      <c r="AM82" s="135">
        <f t="shared" si="19"/>
        <v>0</v>
      </c>
      <c r="AN82" s="135">
        <f t="shared" si="19"/>
        <v>0</v>
      </c>
      <c r="AO82" s="135">
        <f t="shared" si="19"/>
        <v>0</v>
      </c>
      <c r="AP82" s="135">
        <f t="shared" si="19"/>
        <v>0</v>
      </c>
      <c r="AQ82" s="135">
        <f t="shared" si="19"/>
        <v>0</v>
      </c>
      <c r="AR82" s="135">
        <f t="shared" si="19"/>
        <v>0</v>
      </c>
      <c r="AS82" s="135">
        <f t="shared" si="19"/>
        <v>0</v>
      </c>
      <c r="AT82" s="135">
        <f t="shared" si="19"/>
        <v>0</v>
      </c>
      <c r="AU82" s="135">
        <f t="shared" si="19"/>
        <v>0</v>
      </c>
      <c r="AV82" s="135">
        <f t="shared" si="19"/>
        <v>0</v>
      </c>
      <c r="AW82" s="135">
        <f t="shared" si="19"/>
        <v>0</v>
      </c>
      <c r="AX82" s="135">
        <f t="shared" si="19"/>
        <v>0</v>
      </c>
      <c r="AY82" s="135">
        <f t="shared" si="19"/>
        <v>0</v>
      </c>
      <c r="AZ82" s="135">
        <f t="shared" si="19"/>
        <v>0</v>
      </c>
      <c r="BA82" s="135">
        <f t="shared" si="19"/>
        <v>0</v>
      </c>
      <c r="BB82" s="135">
        <f t="shared" si="19"/>
        <v>0</v>
      </c>
      <c r="BC82" s="135">
        <f t="shared" si="19"/>
        <v>0</v>
      </c>
      <c r="BD82" s="135">
        <f t="shared" si="19"/>
        <v>0</v>
      </c>
      <c r="BE82" s="135">
        <f t="shared" si="19"/>
        <v>0</v>
      </c>
      <c r="BF82" s="135">
        <f t="shared" si="19"/>
        <v>0</v>
      </c>
      <c r="BG82" s="135">
        <f t="shared" si="19"/>
        <v>0</v>
      </c>
    </row>
    <row r="83" spans="1:61" ht="11.4" customHeight="1" x14ac:dyDescent="0.25">
      <c r="A83" s="139"/>
      <c r="B83" s="139"/>
      <c r="C83" s="139"/>
      <c r="D83" s="139"/>
      <c r="E83" s="139"/>
      <c r="F83" s="32"/>
      <c r="G83" s="73"/>
      <c r="H83" s="158">
        <f>IF(ISERROR(VLOOKUP(I69&amp;G83,#REF!,6,FALSE)),0,VLOOKUP(I69&amp;G83,#REF!,6,FALSE))</f>
        <v>0</v>
      </c>
      <c r="J83" s="135">
        <f t="shared" si="19"/>
        <v>0</v>
      </c>
      <c r="K83" s="135">
        <f t="shared" si="19"/>
        <v>0</v>
      </c>
      <c r="L83" s="135">
        <f t="shared" si="19"/>
        <v>0</v>
      </c>
      <c r="M83" s="135">
        <f t="shared" si="19"/>
        <v>0</v>
      </c>
      <c r="N83" s="135">
        <f t="shared" si="19"/>
        <v>0</v>
      </c>
      <c r="O83" s="135">
        <f t="shared" si="19"/>
        <v>0</v>
      </c>
      <c r="P83" s="135">
        <f t="shared" si="19"/>
        <v>0</v>
      </c>
      <c r="Q83" s="135">
        <f t="shared" si="19"/>
        <v>0</v>
      </c>
      <c r="R83" s="135">
        <f t="shared" si="19"/>
        <v>0</v>
      </c>
      <c r="S83" s="135">
        <f t="shared" si="19"/>
        <v>0</v>
      </c>
      <c r="T83" s="135">
        <f t="shared" si="19"/>
        <v>0</v>
      </c>
      <c r="U83" s="135">
        <f t="shared" si="19"/>
        <v>0</v>
      </c>
      <c r="V83" s="135">
        <f t="shared" si="19"/>
        <v>0</v>
      </c>
      <c r="W83" s="135">
        <f t="shared" si="19"/>
        <v>0</v>
      </c>
      <c r="X83" s="135">
        <f t="shared" si="19"/>
        <v>0</v>
      </c>
      <c r="Y83" s="135">
        <f t="shared" si="19"/>
        <v>0</v>
      </c>
      <c r="Z83" s="135">
        <f t="shared" si="19"/>
        <v>0</v>
      </c>
      <c r="AA83" s="135">
        <f t="shared" si="19"/>
        <v>0</v>
      </c>
      <c r="AB83" s="135">
        <f t="shared" si="19"/>
        <v>0</v>
      </c>
      <c r="AC83" s="135">
        <f t="shared" si="19"/>
        <v>0</v>
      </c>
      <c r="AD83" s="135">
        <f t="shared" si="19"/>
        <v>0</v>
      </c>
      <c r="AE83" s="135">
        <f t="shared" si="19"/>
        <v>0</v>
      </c>
      <c r="AF83" s="135">
        <f t="shared" si="19"/>
        <v>0</v>
      </c>
      <c r="AG83" s="135">
        <f t="shared" si="19"/>
        <v>0</v>
      </c>
      <c r="AH83" s="135">
        <f t="shared" si="19"/>
        <v>0</v>
      </c>
      <c r="AI83" s="135">
        <f t="shared" si="19"/>
        <v>0</v>
      </c>
      <c r="AJ83" s="135">
        <f t="shared" si="19"/>
        <v>0</v>
      </c>
      <c r="AK83" s="135">
        <f t="shared" si="19"/>
        <v>0</v>
      </c>
      <c r="AL83" s="135">
        <f t="shared" si="19"/>
        <v>0</v>
      </c>
      <c r="AM83" s="135">
        <f t="shared" si="19"/>
        <v>0</v>
      </c>
      <c r="AN83" s="135">
        <f t="shared" si="19"/>
        <v>0</v>
      </c>
      <c r="AO83" s="135">
        <f t="shared" si="19"/>
        <v>0</v>
      </c>
      <c r="AP83" s="135">
        <f t="shared" si="19"/>
        <v>0</v>
      </c>
      <c r="AQ83" s="135">
        <f t="shared" si="19"/>
        <v>0</v>
      </c>
      <c r="AR83" s="135">
        <f t="shared" si="19"/>
        <v>0</v>
      </c>
      <c r="AS83" s="135">
        <f t="shared" si="19"/>
        <v>0</v>
      </c>
      <c r="AT83" s="135">
        <f t="shared" si="19"/>
        <v>0</v>
      </c>
      <c r="AU83" s="135">
        <f t="shared" si="19"/>
        <v>0</v>
      </c>
      <c r="AV83" s="135">
        <f t="shared" si="19"/>
        <v>0</v>
      </c>
      <c r="AW83" s="135">
        <f t="shared" si="19"/>
        <v>0</v>
      </c>
      <c r="AX83" s="135">
        <f t="shared" si="19"/>
        <v>0</v>
      </c>
      <c r="AY83" s="135">
        <f t="shared" si="19"/>
        <v>0</v>
      </c>
      <c r="AZ83" s="135">
        <f t="shared" si="19"/>
        <v>0</v>
      </c>
      <c r="BA83" s="135">
        <f t="shared" si="19"/>
        <v>0</v>
      </c>
      <c r="BB83" s="135">
        <f t="shared" si="19"/>
        <v>0</v>
      </c>
      <c r="BC83" s="135">
        <f t="shared" si="19"/>
        <v>0</v>
      </c>
      <c r="BD83" s="135">
        <f t="shared" si="19"/>
        <v>0</v>
      </c>
      <c r="BE83" s="135">
        <f t="shared" si="19"/>
        <v>0</v>
      </c>
      <c r="BF83" s="135">
        <f t="shared" si="19"/>
        <v>0</v>
      </c>
      <c r="BG83" s="135">
        <f t="shared" si="19"/>
        <v>0</v>
      </c>
    </row>
    <row r="84" spans="1:61" ht="11.4" customHeight="1" x14ac:dyDescent="0.25">
      <c r="A84" s="139"/>
      <c r="B84" s="139"/>
      <c r="C84" s="139"/>
      <c r="D84" s="139"/>
      <c r="E84" s="139"/>
      <c r="F84" s="32"/>
      <c r="G84" s="73"/>
      <c r="H84" s="158">
        <f>IF(ISERROR(VLOOKUP(I70&amp;G84,#REF!,6,FALSE)),0,VLOOKUP(I70&amp;G84,#REF!,6,FALSE))</f>
        <v>0</v>
      </c>
      <c r="J84" s="135">
        <f t="shared" si="19"/>
        <v>0</v>
      </c>
      <c r="K84" s="135">
        <f t="shared" si="19"/>
        <v>0</v>
      </c>
      <c r="L84" s="135">
        <f t="shared" si="19"/>
        <v>0</v>
      </c>
      <c r="M84" s="135">
        <f t="shared" si="19"/>
        <v>0</v>
      </c>
      <c r="N84" s="135">
        <f t="shared" si="19"/>
        <v>0</v>
      </c>
      <c r="O84" s="135">
        <f t="shared" ref="O84:BG88" si="20">O70*$H84</f>
        <v>0</v>
      </c>
      <c r="P84" s="135">
        <f t="shared" si="20"/>
        <v>0</v>
      </c>
      <c r="Q84" s="135">
        <f t="shared" si="20"/>
        <v>0</v>
      </c>
      <c r="R84" s="135">
        <f t="shared" si="20"/>
        <v>0</v>
      </c>
      <c r="S84" s="135">
        <f t="shared" si="20"/>
        <v>0</v>
      </c>
      <c r="T84" s="135">
        <f t="shared" si="20"/>
        <v>0</v>
      </c>
      <c r="U84" s="135">
        <f t="shared" si="20"/>
        <v>0</v>
      </c>
      <c r="V84" s="135">
        <f t="shared" si="20"/>
        <v>0</v>
      </c>
      <c r="W84" s="135">
        <f t="shared" si="20"/>
        <v>0</v>
      </c>
      <c r="X84" s="135">
        <f t="shared" si="20"/>
        <v>0</v>
      </c>
      <c r="Y84" s="135">
        <f t="shared" si="20"/>
        <v>0</v>
      </c>
      <c r="Z84" s="135">
        <f t="shared" si="20"/>
        <v>0</v>
      </c>
      <c r="AA84" s="135">
        <f t="shared" si="20"/>
        <v>0</v>
      </c>
      <c r="AB84" s="135">
        <f t="shared" si="20"/>
        <v>0</v>
      </c>
      <c r="AC84" s="135">
        <f t="shared" si="20"/>
        <v>0</v>
      </c>
      <c r="AD84" s="135">
        <f t="shared" si="20"/>
        <v>0</v>
      </c>
      <c r="AE84" s="135">
        <f t="shared" si="20"/>
        <v>0</v>
      </c>
      <c r="AF84" s="135">
        <f t="shared" si="20"/>
        <v>0</v>
      </c>
      <c r="AG84" s="135">
        <f t="shared" si="20"/>
        <v>0</v>
      </c>
      <c r="AH84" s="135">
        <f t="shared" si="20"/>
        <v>0</v>
      </c>
      <c r="AI84" s="135">
        <f t="shared" si="20"/>
        <v>0</v>
      </c>
      <c r="AJ84" s="135">
        <f t="shared" si="20"/>
        <v>0</v>
      </c>
      <c r="AK84" s="135">
        <f t="shared" si="20"/>
        <v>0</v>
      </c>
      <c r="AL84" s="135">
        <f t="shared" si="20"/>
        <v>0</v>
      </c>
      <c r="AM84" s="135">
        <f t="shared" si="20"/>
        <v>0</v>
      </c>
      <c r="AN84" s="135">
        <f t="shared" si="20"/>
        <v>0</v>
      </c>
      <c r="AO84" s="135">
        <f t="shared" si="20"/>
        <v>0</v>
      </c>
      <c r="AP84" s="135">
        <f t="shared" si="20"/>
        <v>0</v>
      </c>
      <c r="AQ84" s="135">
        <f t="shared" si="20"/>
        <v>0</v>
      </c>
      <c r="AR84" s="135">
        <f t="shared" si="20"/>
        <v>0</v>
      </c>
      <c r="AS84" s="135">
        <f t="shared" si="20"/>
        <v>0</v>
      </c>
      <c r="AT84" s="135">
        <f t="shared" si="20"/>
        <v>0</v>
      </c>
      <c r="AU84" s="135">
        <f t="shared" si="20"/>
        <v>0</v>
      </c>
      <c r="AV84" s="135">
        <f t="shared" si="20"/>
        <v>0</v>
      </c>
      <c r="AW84" s="135">
        <f t="shared" si="20"/>
        <v>0</v>
      </c>
      <c r="AX84" s="135">
        <f t="shared" si="20"/>
        <v>0</v>
      </c>
      <c r="AY84" s="135">
        <f t="shared" si="20"/>
        <v>0</v>
      </c>
      <c r="AZ84" s="135">
        <f t="shared" si="20"/>
        <v>0</v>
      </c>
      <c r="BA84" s="135">
        <f t="shared" si="20"/>
        <v>0</v>
      </c>
      <c r="BB84" s="135">
        <f t="shared" si="20"/>
        <v>0</v>
      </c>
      <c r="BC84" s="135">
        <f t="shared" si="20"/>
        <v>0</v>
      </c>
      <c r="BD84" s="135">
        <f t="shared" si="20"/>
        <v>0</v>
      </c>
      <c r="BE84" s="135">
        <f t="shared" si="20"/>
        <v>0</v>
      </c>
      <c r="BF84" s="135">
        <f t="shared" si="20"/>
        <v>0</v>
      </c>
      <c r="BG84" s="135">
        <f t="shared" si="20"/>
        <v>0</v>
      </c>
    </row>
    <row r="85" spans="1:61" ht="11.4" customHeight="1" x14ac:dyDescent="0.25">
      <c r="A85" s="139"/>
      <c r="B85" s="139"/>
      <c r="C85" s="139"/>
      <c r="D85" s="139"/>
      <c r="E85" s="139"/>
      <c r="F85" s="32"/>
      <c r="G85" s="73"/>
      <c r="H85" s="158">
        <f>IF(ISERROR(VLOOKUP(I71&amp;G85,#REF!,6,FALSE)),0,VLOOKUP(I71&amp;G85,#REF!,6,FALSE))</f>
        <v>0</v>
      </c>
      <c r="J85" s="135">
        <f t="shared" ref="J85:AO88" si="21">J71*$H85</f>
        <v>0</v>
      </c>
      <c r="K85" s="135">
        <f t="shared" si="21"/>
        <v>0</v>
      </c>
      <c r="L85" s="135">
        <f t="shared" si="21"/>
        <v>0</v>
      </c>
      <c r="M85" s="135">
        <f t="shared" si="21"/>
        <v>0</v>
      </c>
      <c r="N85" s="135">
        <f t="shared" si="21"/>
        <v>0</v>
      </c>
      <c r="O85" s="135">
        <f t="shared" si="21"/>
        <v>0</v>
      </c>
      <c r="P85" s="135">
        <f t="shared" si="21"/>
        <v>0</v>
      </c>
      <c r="Q85" s="135">
        <f t="shared" si="21"/>
        <v>0</v>
      </c>
      <c r="R85" s="135">
        <f t="shared" si="21"/>
        <v>0</v>
      </c>
      <c r="S85" s="135">
        <f t="shared" si="21"/>
        <v>0</v>
      </c>
      <c r="T85" s="135">
        <f t="shared" si="21"/>
        <v>0</v>
      </c>
      <c r="U85" s="135">
        <f t="shared" si="21"/>
        <v>0</v>
      </c>
      <c r="V85" s="135">
        <f t="shared" si="21"/>
        <v>0</v>
      </c>
      <c r="W85" s="135">
        <f t="shared" si="21"/>
        <v>0</v>
      </c>
      <c r="X85" s="135">
        <f t="shared" si="21"/>
        <v>0</v>
      </c>
      <c r="Y85" s="135">
        <f t="shared" si="21"/>
        <v>0</v>
      </c>
      <c r="Z85" s="135">
        <f t="shared" si="21"/>
        <v>0</v>
      </c>
      <c r="AA85" s="135">
        <f t="shared" si="21"/>
        <v>0</v>
      </c>
      <c r="AB85" s="135">
        <f t="shared" si="21"/>
        <v>0</v>
      </c>
      <c r="AC85" s="135">
        <f t="shared" si="21"/>
        <v>0</v>
      </c>
      <c r="AD85" s="135">
        <f t="shared" si="21"/>
        <v>0</v>
      </c>
      <c r="AE85" s="135">
        <f t="shared" si="21"/>
        <v>0</v>
      </c>
      <c r="AF85" s="135">
        <f t="shared" si="21"/>
        <v>0</v>
      </c>
      <c r="AG85" s="135">
        <f t="shared" si="21"/>
        <v>0</v>
      </c>
      <c r="AH85" s="135">
        <f t="shared" si="21"/>
        <v>0</v>
      </c>
      <c r="AI85" s="135">
        <f t="shared" si="21"/>
        <v>0</v>
      </c>
      <c r="AJ85" s="135">
        <f t="shared" si="21"/>
        <v>0</v>
      </c>
      <c r="AK85" s="135">
        <f t="shared" si="21"/>
        <v>0</v>
      </c>
      <c r="AL85" s="135">
        <f t="shared" si="21"/>
        <v>0</v>
      </c>
      <c r="AM85" s="135">
        <f t="shared" si="21"/>
        <v>0</v>
      </c>
      <c r="AN85" s="135">
        <f t="shared" si="21"/>
        <v>0</v>
      </c>
      <c r="AO85" s="135">
        <f t="shared" si="21"/>
        <v>0</v>
      </c>
      <c r="AP85" s="135">
        <f t="shared" si="20"/>
        <v>0</v>
      </c>
      <c r="AQ85" s="135">
        <f t="shared" si="20"/>
        <v>0</v>
      </c>
      <c r="AR85" s="135">
        <f t="shared" si="20"/>
        <v>0</v>
      </c>
      <c r="AS85" s="135">
        <f t="shared" si="20"/>
        <v>0</v>
      </c>
      <c r="AT85" s="135">
        <f t="shared" si="20"/>
        <v>0</v>
      </c>
      <c r="AU85" s="135">
        <f t="shared" si="20"/>
        <v>0</v>
      </c>
      <c r="AV85" s="135">
        <f t="shared" si="20"/>
        <v>0</v>
      </c>
      <c r="AW85" s="135">
        <f t="shared" si="20"/>
        <v>0</v>
      </c>
      <c r="AX85" s="135">
        <f t="shared" si="20"/>
        <v>0</v>
      </c>
      <c r="AY85" s="135">
        <f t="shared" si="20"/>
        <v>0</v>
      </c>
      <c r="AZ85" s="135">
        <f t="shared" si="20"/>
        <v>0</v>
      </c>
      <c r="BA85" s="135">
        <f t="shared" si="20"/>
        <v>0</v>
      </c>
      <c r="BB85" s="135">
        <f t="shared" si="20"/>
        <v>0</v>
      </c>
      <c r="BC85" s="135">
        <f t="shared" si="20"/>
        <v>0</v>
      </c>
      <c r="BD85" s="135">
        <f t="shared" si="20"/>
        <v>0</v>
      </c>
      <c r="BE85" s="135">
        <f t="shared" si="20"/>
        <v>0</v>
      </c>
      <c r="BF85" s="135">
        <f t="shared" si="20"/>
        <v>0</v>
      </c>
      <c r="BG85" s="135">
        <f t="shared" si="20"/>
        <v>0</v>
      </c>
    </row>
    <row r="86" spans="1:61" ht="11.4" customHeight="1" x14ac:dyDescent="0.25">
      <c r="A86" s="139"/>
      <c r="B86" s="139"/>
      <c r="C86" s="139"/>
      <c r="D86" s="139"/>
      <c r="E86" s="139"/>
      <c r="F86" s="32"/>
      <c r="G86" s="73"/>
      <c r="H86" s="158">
        <f>IF(ISERROR(VLOOKUP(I72&amp;G86,#REF!,6,FALSE)),0,VLOOKUP(I72&amp;G86,#REF!,6,FALSE))</f>
        <v>0</v>
      </c>
      <c r="J86" s="135">
        <f t="shared" si="21"/>
        <v>0</v>
      </c>
      <c r="K86" s="135">
        <f t="shared" si="21"/>
        <v>0</v>
      </c>
      <c r="L86" s="135">
        <f t="shared" si="21"/>
        <v>0</v>
      </c>
      <c r="M86" s="135">
        <f t="shared" si="21"/>
        <v>0</v>
      </c>
      <c r="N86" s="135">
        <f t="shared" si="21"/>
        <v>0</v>
      </c>
      <c r="O86" s="135">
        <f t="shared" si="21"/>
        <v>0</v>
      </c>
      <c r="P86" s="135">
        <f t="shared" si="21"/>
        <v>0</v>
      </c>
      <c r="Q86" s="135">
        <f t="shared" si="21"/>
        <v>0</v>
      </c>
      <c r="R86" s="135">
        <f t="shared" si="21"/>
        <v>0</v>
      </c>
      <c r="S86" s="135">
        <f t="shared" si="21"/>
        <v>0</v>
      </c>
      <c r="T86" s="135">
        <f t="shared" si="21"/>
        <v>0</v>
      </c>
      <c r="U86" s="135">
        <f t="shared" si="21"/>
        <v>0</v>
      </c>
      <c r="V86" s="135">
        <f t="shared" si="21"/>
        <v>0</v>
      </c>
      <c r="W86" s="135">
        <f t="shared" si="21"/>
        <v>0</v>
      </c>
      <c r="X86" s="135">
        <f t="shared" si="21"/>
        <v>0</v>
      </c>
      <c r="Y86" s="135">
        <f t="shared" si="21"/>
        <v>0</v>
      </c>
      <c r="Z86" s="135">
        <f t="shared" si="21"/>
        <v>0</v>
      </c>
      <c r="AA86" s="135">
        <f t="shared" si="21"/>
        <v>0</v>
      </c>
      <c r="AB86" s="135">
        <f t="shared" si="21"/>
        <v>0</v>
      </c>
      <c r="AC86" s="135">
        <f t="shared" si="21"/>
        <v>0</v>
      </c>
      <c r="AD86" s="135">
        <f t="shared" si="21"/>
        <v>0</v>
      </c>
      <c r="AE86" s="135">
        <f t="shared" si="21"/>
        <v>0</v>
      </c>
      <c r="AF86" s="135">
        <f t="shared" si="21"/>
        <v>0</v>
      </c>
      <c r="AG86" s="135">
        <f t="shared" si="21"/>
        <v>0</v>
      </c>
      <c r="AH86" s="135">
        <f t="shared" si="21"/>
        <v>0</v>
      </c>
      <c r="AI86" s="135">
        <f t="shared" si="21"/>
        <v>0</v>
      </c>
      <c r="AJ86" s="135">
        <f t="shared" si="21"/>
        <v>0</v>
      </c>
      <c r="AK86" s="135">
        <f t="shared" si="21"/>
        <v>0</v>
      </c>
      <c r="AL86" s="135">
        <f t="shared" si="21"/>
        <v>0</v>
      </c>
      <c r="AM86" s="135">
        <f t="shared" si="21"/>
        <v>0</v>
      </c>
      <c r="AN86" s="135">
        <f t="shared" si="21"/>
        <v>0</v>
      </c>
      <c r="AO86" s="135">
        <f t="shared" si="21"/>
        <v>0</v>
      </c>
      <c r="AP86" s="135">
        <f t="shared" si="20"/>
        <v>0</v>
      </c>
      <c r="AQ86" s="135">
        <f t="shared" si="20"/>
        <v>0</v>
      </c>
      <c r="AR86" s="135">
        <f t="shared" si="20"/>
        <v>0</v>
      </c>
      <c r="AS86" s="135">
        <f t="shared" si="20"/>
        <v>0</v>
      </c>
      <c r="AT86" s="135">
        <f t="shared" si="20"/>
        <v>0</v>
      </c>
      <c r="AU86" s="135">
        <f t="shared" si="20"/>
        <v>0</v>
      </c>
      <c r="AV86" s="135">
        <f t="shared" si="20"/>
        <v>0</v>
      </c>
      <c r="AW86" s="135">
        <f t="shared" si="20"/>
        <v>0</v>
      </c>
      <c r="AX86" s="135">
        <f t="shared" si="20"/>
        <v>0</v>
      </c>
      <c r="AY86" s="135">
        <f t="shared" si="20"/>
        <v>0</v>
      </c>
      <c r="AZ86" s="135">
        <f t="shared" si="20"/>
        <v>0</v>
      </c>
      <c r="BA86" s="135">
        <f t="shared" si="20"/>
        <v>0</v>
      </c>
      <c r="BB86" s="135">
        <f t="shared" si="20"/>
        <v>0</v>
      </c>
      <c r="BC86" s="135">
        <f t="shared" si="20"/>
        <v>0</v>
      </c>
      <c r="BD86" s="135">
        <f t="shared" si="20"/>
        <v>0</v>
      </c>
      <c r="BE86" s="135">
        <f t="shared" si="20"/>
        <v>0</v>
      </c>
      <c r="BF86" s="135">
        <f t="shared" si="20"/>
        <v>0</v>
      </c>
      <c r="BG86" s="135">
        <f t="shared" si="20"/>
        <v>0</v>
      </c>
    </row>
    <row r="87" spans="1:61" ht="11.4" customHeight="1" x14ac:dyDescent="0.25">
      <c r="A87" s="139"/>
      <c r="B87" s="139"/>
      <c r="C87" s="139"/>
      <c r="D87" s="139"/>
      <c r="E87" s="139"/>
      <c r="F87" s="32"/>
      <c r="G87" s="73"/>
      <c r="H87" s="158">
        <f>IF(ISERROR(VLOOKUP(I73&amp;G87,#REF!,6,FALSE)),0,VLOOKUP(I73&amp;G87,#REF!,6,FALSE))</f>
        <v>0</v>
      </c>
      <c r="J87" s="135">
        <f t="shared" si="21"/>
        <v>0</v>
      </c>
      <c r="K87" s="135">
        <f t="shared" si="21"/>
        <v>0</v>
      </c>
      <c r="L87" s="135">
        <f t="shared" si="21"/>
        <v>0</v>
      </c>
      <c r="M87" s="135">
        <f t="shared" si="21"/>
        <v>0</v>
      </c>
      <c r="N87" s="135">
        <f t="shared" si="21"/>
        <v>0</v>
      </c>
      <c r="O87" s="135">
        <f t="shared" si="21"/>
        <v>0</v>
      </c>
      <c r="P87" s="135">
        <f t="shared" si="21"/>
        <v>0</v>
      </c>
      <c r="Q87" s="135">
        <f t="shared" si="21"/>
        <v>0</v>
      </c>
      <c r="R87" s="135">
        <f t="shared" si="21"/>
        <v>0</v>
      </c>
      <c r="S87" s="135">
        <f t="shared" si="21"/>
        <v>0</v>
      </c>
      <c r="T87" s="135">
        <f t="shared" si="21"/>
        <v>0</v>
      </c>
      <c r="U87" s="135">
        <f t="shared" si="21"/>
        <v>0</v>
      </c>
      <c r="V87" s="135">
        <f t="shared" si="21"/>
        <v>0</v>
      </c>
      <c r="W87" s="135">
        <f t="shared" si="21"/>
        <v>0</v>
      </c>
      <c r="X87" s="135">
        <f t="shared" si="21"/>
        <v>0</v>
      </c>
      <c r="Y87" s="135">
        <f t="shared" si="21"/>
        <v>0</v>
      </c>
      <c r="Z87" s="135">
        <f t="shared" si="21"/>
        <v>0</v>
      </c>
      <c r="AA87" s="135">
        <f t="shared" si="21"/>
        <v>0</v>
      </c>
      <c r="AB87" s="135">
        <f t="shared" si="21"/>
        <v>0</v>
      </c>
      <c r="AC87" s="135">
        <f t="shared" si="21"/>
        <v>0</v>
      </c>
      <c r="AD87" s="135">
        <f t="shared" si="21"/>
        <v>0</v>
      </c>
      <c r="AE87" s="135">
        <f t="shared" si="21"/>
        <v>0</v>
      </c>
      <c r="AF87" s="135">
        <f t="shared" si="21"/>
        <v>0</v>
      </c>
      <c r="AG87" s="135">
        <f t="shared" si="21"/>
        <v>0</v>
      </c>
      <c r="AH87" s="135">
        <f t="shared" si="21"/>
        <v>0</v>
      </c>
      <c r="AI87" s="135">
        <f t="shared" si="21"/>
        <v>0</v>
      </c>
      <c r="AJ87" s="135">
        <f t="shared" si="21"/>
        <v>0</v>
      </c>
      <c r="AK87" s="135">
        <f t="shared" si="21"/>
        <v>0</v>
      </c>
      <c r="AL87" s="135">
        <f t="shared" si="21"/>
        <v>0</v>
      </c>
      <c r="AM87" s="135">
        <f t="shared" si="21"/>
        <v>0</v>
      </c>
      <c r="AN87" s="135">
        <f t="shared" si="21"/>
        <v>0</v>
      </c>
      <c r="AO87" s="135">
        <f t="shared" si="21"/>
        <v>0</v>
      </c>
      <c r="AP87" s="135">
        <f t="shared" si="20"/>
        <v>0</v>
      </c>
      <c r="AQ87" s="135">
        <f t="shared" si="20"/>
        <v>0</v>
      </c>
      <c r="AR87" s="135">
        <f t="shared" si="20"/>
        <v>0</v>
      </c>
      <c r="AS87" s="135">
        <f t="shared" si="20"/>
        <v>0</v>
      </c>
      <c r="AT87" s="135">
        <f t="shared" si="20"/>
        <v>0</v>
      </c>
      <c r="AU87" s="135">
        <f t="shared" si="20"/>
        <v>0</v>
      </c>
      <c r="AV87" s="135">
        <f t="shared" si="20"/>
        <v>0</v>
      </c>
      <c r="AW87" s="135">
        <f t="shared" si="20"/>
        <v>0</v>
      </c>
      <c r="AX87" s="135">
        <f t="shared" si="20"/>
        <v>0</v>
      </c>
      <c r="AY87" s="135">
        <f t="shared" si="20"/>
        <v>0</v>
      </c>
      <c r="AZ87" s="135">
        <f t="shared" si="20"/>
        <v>0</v>
      </c>
      <c r="BA87" s="135">
        <f t="shared" si="20"/>
        <v>0</v>
      </c>
      <c r="BB87" s="135">
        <f t="shared" si="20"/>
        <v>0</v>
      </c>
      <c r="BC87" s="135">
        <f t="shared" si="20"/>
        <v>0</v>
      </c>
      <c r="BD87" s="135">
        <f t="shared" si="20"/>
        <v>0</v>
      </c>
      <c r="BE87" s="135">
        <f t="shared" si="20"/>
        <v>0</v>
      </c>
      <c r="BF87" s="135">
        <f t="shared" si="20"/>
        <v>0</v>
      </c>
      <c r="BG87" s="135">
        <f t="shared" si="20"/>
        <v>0</v>
      </c>
    </row>
    <row r="88" spans="1:61" ht="11.4" customHeight="1" x14ac:dyDescent="0.25">
      <c r="A88" s="139"/>
      <c r="B88" s="139"/>
      <c r="C88" s="139"/>
      <c r="D88" s="139"/>
      <c r="E88" s="139"/>
      <c r="F88" s="32"/>
      <c r="G88" s="73"/>
      <c r="H88" s="158">
        <f>IF(ISERROR(VLOOKUP(I74&amp;G88,#REF!,6,FALSE)),0,VLOOKUP(I74&amp;G88,#REF!,6,FALSE))</f>
        <v>0</v>
      </c>
      <c r="J88" s="135">
        <f t="shared" si="21"/>
        <v>0</v>
      </c>
      <c r="K88" s="135">
        <f t="shared" si="21"/>
        <v>0</v>
      </c>
      <c r="L88" s="135">
        <f t="shared" si="21"/>
        <v>0</v>
      </c>
      <c r="M88" s="135">
        <f t="shared" si="21"/>
        <v>0</v>
      </c>
      <c r="N88" s="135">
        <f t="shared" si="21"/>
        <v>0</v>
      </c>
      <c r="O88" s="135">
        <f t="shared" si="21"/>
        <v>0</v>
      </c>
      <c r="P88" s="135">
        <f t="shared" si="21"/>
        <v>0</v>
      </c>
      <c r="Q88" s="135">
        <f t="shared" si="21"/>
        <v>0</v>
      </c>
      <c r="R88" s="135">
        <f t="shared" si="21"/>
        <v>0</v>
      </c>
      <c r="S88" s="135">
        <f t="shared" si="21"/>
        <v>0</v>
      </c>
      <c r="T88" s="135">
        <f t="shared" si="21"/>
        <v>0</v>
      </c>
      <c r="U88" s="135">
        <f t="shared" si="21"/>
        <v>0</v>
      </c>
      <c r="V88" s="135">
        <f t="shared" si="21"/>
        <v>0</v>
      </c>
      <c r="W88" s="135">
        <f t="shared" si="21"/>
        <v>0</v>
      </c>
      <c r="X88" s="135">
        <f t="shared" si="21"/>
        <v>0</v>
      </c>
      <c r="Y88" s="135">
        <f t="shared" si="21"/>
        <v>0</v>
      </c>
      <c r="Z88" s="135">
        <f t="shared" si="21"/>
        <v>0</v>
      </c>
      <c r="AA88" s="135">
        <f t="shared" si="21"/>
        <v>0</v>
      </c>
      <c r="AB88" s="135">
        <f t="shared" si="21"/>
        <v>0</v>
      </c>
      <c r="AC88" s="135">
        <f t="shared" si="21"/>
        <v>0</v>
      </c>
      <c r="AD88" s="135">
        <f t="shared" si="21"/>
        <v>0</v>
      </c>
      <c r="AE88" s="135">
        <f t="shared" si="21"/>
        <v>0</v>
      </c>
      <c r="AF88" s="135">
        <f t="shared" si="21"/>
        <v>0</v>
      </c>
      <c r="AG88" s="135">
        <f t="shared" si="21"/>
        <v>0</v>
      </c>
      <c r="AH88" s="135">
        <f t="shared" si="21"/>
        <v>0</v>
      </c>
      <c r="AI88" s="135">
        <f t="shared" si="21"/>
        <v>0</v>
      </c>
      <c r="AJ88" s="135">
        <f t="shared" si="21"/>
        <v>0</v>
      </c>
      <c r="AK88" s="135">
        <f t="shared" si="21"/>
        <v>0</v>
      </c>
      <c r="AL88" s="135">
        <f t="shared" si="21"/>
        <v>0</v>
      </c>
      <c r="AM88" s="135">
        <f t="shared" si="21"/>
        <v>0</v>
      </c>
      <c r="AN88" s="135">
        <f t="shared" si="21"/>
        <v>0</v>
      </c>
      <c r="AO88" s="135">
        <f t="shared" si="21"/>
        <v>0</v>
      </c>
      <c r="AP88" s="135">
        <f t="shared" si="20"/>
        <v>0</v>
      </c>
      <c r="AQ88" s="135">
        <f t="shared" si="20"/>
        <v>0</v>
      </c>
      <c r="AR88" s="135">
        <f t="shared" si="20"/>
        <v>0</v>
      </c>
      <c r="AS88" s="135">
        <f t="shared" si="20"/>
        <v>0</v>
      </c>
      <c r="AT88" s="135">
        <f t="shared" si="20"/>
        <v>0</v>
      </c>
      <c r="AU88" s="135">
        <f t="shared" si="20"/>
        <v>0</v>
      </c>
      <c r="AV88" s="135">
        <f t="shared" si="20"/>
        <v>0</v>
      </c>
      <c r="AW88" s="135">
        <f t="shared" si="20"/>
        <v>0</v>
      </c>
      <c r="AX88" s="135">
        <f t="shared" si="20"/>
        <v>0</v>
      </c>
      <c r="AY88" s="135">
        <f t="shared" si="20"/>
        <v>0</v>
      </c>
      <c r="AZ88" s="135">
        <f t="shared" si="20"/>
        <v>0</v>
      </c>
      <c r="BA88" s="135">
        <f t="shared" si="20"/>
        <v>0</v>
      </c>
      <c r="BB88" s="135">
        <f t="shared" si="20"/>
        <v>0</v>
      </c>
      <c r="BC88" s="135">
        <f t="shared" si="20"/>
        <v>0</v>
      </c>
      <c r="BD88" s="135">
        <f t="shared" si="20"/>
        <v>0</v>
      </c>
      <c r="BE88" s="135">
        <f t="shared" si="20"/>
        <v>0</v>
      </c>
      <c r="BF88" s="135">
        <f t="shared" si="20"/>
        <v>0</v>
      </c>
      <c r="BG88" s="135">
        <f t="shared" si="20"/>
        <v>0</v>
      </c>
    </row>
    <row r="89" spans="1:61" s="22" customFormat="1" ht="11.4" customHeight="1" x14ac:dyDescent="0.25">
      <c r="A89" s="139"/>
      <c r="B89" s="139"/>
      <c r="C89" s="139"/>
      <c r="D89" s="139"/>
      <c r="E89" s="139"/>
      <c r="F89" s="148" t="s">
        <v>97</v>
      </c>
      <c r="G89" s="25"/>
      <c r="H89" s="25"/>
      <c r="I89" s="25"/>
      <c r="J89" s="50">
        <v>0</v>
      </c>
      <c r="K89" s="50">
        <v>2.0000000000000002E-5</v>
      </c>
      <c r="L89" s="50">
        <v>0.27558500000000069</v>
      </c>
      <c r="M89" s="50">
        <v>0.53333146882931881</v>
      </c>
      <c r="N89" s="50">
        <v>0.67562858195109532</v>
      </c>
      <c r="O89" s="50">
        <v>0.93152338473516283</v>
      </c>
      <c r="P89" s="50">
        <v>1.0533619081748251</v>
      </c>
      <c r="Q89" s="50">
        <v>1.0419572018689205</v>
      </c>
      <c r="R89" s="50">
        <v>1.0292939511186732</v>
      </c>
      <c r="S89" s="50">
        <v>1.0296840060417061</v>
      </c>
      <c r="T89" s="50">
        <v>1.0299598816762161</v>
      </c>
      <c r="U89" s="50">
        <v>1.0299598816762161</v>
      </c>
      <c r="V89" s="50">
        <v>1.0299598816762161</v>
      </c>
      <c r="W89" s="50">
        <v>1.0299598816762161</v>
      </c>
      <c r="X89" s="50">
        <v>1.0299598816762161</v>
      </c>
      <c r="Y89" s="50">
        <v>1.0299598816762161</v>
      </c>
      <c r="Z89" s="50">
        <v>1.0299598816762161</v>
      </c>
      <c r="AA89" s="50">
        <v>1.0299598816762161</v>
      </c>
      <c r="AB89" s="50">
        <v>1.0299598816762161</v>
      </c>
      <c r="AC89" s="50">
        <v>1.0299598816762161</v>
      </c>
      <c r="AD89" s="50">
        <v>1.0299598816762161</v>
      </c>
      <c r="AE89" s="50">
        <f t="shared" ref="AE89:BG89" si="22">SUM(AE79:AE88)</f>
        <v>0</v>
      </c>
      <c r="AF89" s="50">
        <f t="shared" si="22"/>
        <v>0</v>
      </c>
      <c r="AG89" s="50">
        <f t="shared" si="22"/>
        <v>0</v>
      </c>
      <c r="AH89" s="50">
        <f t="shared" si="22"/>
        <v>0</v>
      </c>
      <c r="AI89" s="50">
        <f t="shared" si="22"/>
        <v>0</v>
      </c>
      <c r="AJ89" s="50">
        <f t="shared" si="22"/>
        <v>0</v>
      </c>
      <c r="AK89" s="50">
        <f t="shared" si="22"/>
        <v>0</v>
      </c>
      <c r="AL89" s="50">
        <f t="shared" si="22"/>
        <v>0</v>
      </c>
      <c r="AM89" s="50">
        <f t="shared" si="22"/>
        <v>0</v>
      </c>
      <c r="AN89" s="50">
        <f t="shared" si="22"/>
        <v>0</v>
      </c>
      <c r="AO89" s="50">
        <f t="shared" si="22"/>
        <v>0</v>
      </c>
      <c r="AP89" s="50">
        <f t="shared" si="22"/>
        <v>0</v>
      </c>
      <c r="AQ89" s="50">
        <f t="shared" si="22"/>
        <v>0</v>
      </c>
      <c r="AR89" s="50">
        <f t="shared" si="22"/>
        <v>0</v>
      </c>
      <c r="AS89" s="50">
        <f t="shared" si="22"/>
        <v>0</v>
      </c>
      <c r="AT89" s="50">
        <f t="shared" si="22"/>
        <v>0</v>
      </c>
      <c r="AU89" s="50">
        <f t="shared" si="22"/>
        <v>0</v>
      </c>
      <c r="AV89" s="50">
        <f t="shared" si="22"/>
        <v>0</v>
      </c>
      <c r="AW89" s="50">
        <f t="shared" si="22"/>
        <v>0</v>
      </c>
      <c r="AX89" s="50">
        <f t="shared" si="22"/>
        <v>0</v>
      </c>
      <c r="AY89" s="50">
        <f t="shared" si="22"/>
        <v>0</v>
      </c>
      <c r="AZ89" s="50">
        <f t="shared" si="22"/>
        <v>0</v>
      </c>
      <c r="BA89" s="50">
        <f t="shared" si="22"/>
        <v>0</v>
      </c>
      <c r="BB89" s="50">
        <f t="shared" si="22"/>
        <v>0</v>
      </c>
      <c r="BC89" s="50">
        <f t="shared" si="22"/>
        <v>0</v>
      </c>
      <c r="BD89" s="50">
        <f t="shared" si="22"/>
        <v>0</v>
      </c>
      <c r="BE89" s="50">
        <f t="shared" si="22"/>
        <v>0</v>
      </c>
      <c r="BF89" s="50">
        <f t="shared" si="22"/>
        <v>0</v>
      </c>
      <c r="BG89" s="50">
        <f t="shared" si="22"/>
        <v>0</v>
      </c>
      <c r="BI89" s="128"/>
    </row>
    <row r="90" spans="1:61" s="22" customFormat="1" ht="11.4" customHeight="1" x14ac:dyDescent="0.25"/>
    <row r="91" spans="1:61" s="129" customFormat="1" ht="11.4" customHeight="1" x14ac:dyDescent="0.25">
      <c r="B91" s="147" t="s">
        <v>98</v>
      </c>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row>
    <row r="92" spans="1:61" ht="11.4" customHeight="1" x14ac:dyDescent="0.25">
      <c r="B92" s="25" t="s">
        <v>88</v>
      </c>
    </row>
    <row r="93" spans="1:61" s="25" customFormat="1" ht="11.4" customHeight="1" x14ac:dyDescent="0.25">
      <c r="C93" s="11"/>
      <c r="D93" s="153"/>
      <c r="F93" s="148" t="s">
        <v>89</v>
      </c>
      <c r="G93" s="202" t="s">
        <v>90</v>
      </c>
      <c r="H93" s="202"/>
      <c r="I93" s="148" t="s">
        <v>99</v>
      </c>
    </row>
    <row r="94" spans="1:61" s="25" customFormat="1" ht="11.4" customHeight="1" x14ac:dyDescent="0.25">
      <c r="B94" s="22"/>
      <c r="C94" s="22"/>
      <c r="F94" s="31" t="str">
        <f>F65</f>
        <v>SWER</v>
      </c>
      <c r="G94" s="199" t="s">
        <v>107</v>
      </c>
      <c r="H94" s="199"/>
      <c r="I94" s="149"/>
      <c r="J94" s="110">
        <v>0</v>
      </c>
      <c r="K94" s="109">
        <v>0</v>
      </c>
      <c r="L94" s="109">
        <v>0.92014108221905344</v>
      </c>
      <c r="M94" s="109">
        <v>1.5917924370966761</v>
      </c>
      <c r="N94" s="109">
        <v>2.7943127639300154</v>
      </c>
      <c r="O94" s="109">
        <v>5.5155184652326454</v>
      </c>
      <c r="P94" s="109">
        <v>8.3204839318507293</v>
      </c>
      <c r="Q94" s="109">
        <v>11.687118944657714</v>
      </c>
      <c r="R94" s="109">
        <v>16.241058403986571</v>
      </c>
      <c r="S94" s="109">
        <v>21.783948321351698</v>
      </c>
      <c r="T94" s="109">
        <v>28.758447055169313</v>
      </c>
      <c r="U94" s="109">
        <v>28.758447055169313</v>
      </c>
      <c r="V94" s="109">
        <v>28.758447055169313</v>
      </c>
      <c r="W94" s="109">
        <v>28.758447055169313</v>
      </c>
      <c r="X94" s="109">
        <v>28.758447055169313</v>
      </c>
      <c r="Y94" s="109">
        <v>28.758447055169313</v>
      </c>
      <c r="Z94" s="109">
        <v>28.758447055169313</v>
      </c>
      <c r="AA94" s="109">
        <v>28.758447055169313</v>
      </c>
      <c r="AB94" s="109">
        <v>28.758447055169313</v>
      </c>
      <c r="AC94" s="109">
        <v>28.758447055169313</v>
      </c>
      <c r="AD94" s="109">
        <v>28.758447055169313</v>
      </c>
      <c r="AE94" s="110"/>
      <c r="AF94" s="110"/>
      <c r="AG94" s="110"/>
      <c r="AH94" s="110"/>
      <c r="AI94" s="110"/>
      <c r="AJ94" s="110"/>
      <c r="AK94" s="110"/>
      <c r="AL94" s="110"/>
      <c r="AM94" s="110"/>
      <c r="AN94" s="110"/>
      <c r="AO94" s="110"/>
      <c r="AP94" s="110"/>
      <c r="AQ94" s="110"/>
      <c r="AR94" s="110"/>
      <c r="AS94" s="110"/>
      <c r="AT94" s="110"/>
      <c r="AU94" s="110"/>
      <c r="AV94" s="110"/>
      <c r="AW94" s="110"/>
      <c r="AX94" s="110"/>
      <c r="AY94" s="110"/>
      <c r="AZ94" s="110"/>
      <c r="BA94" s="110"/>
      <c r="BB94" s="110"/>
      <c r="BC94" s="110"/>
      <c r="BD94" s="110"/>
      <c r="BE94" s="110"/>
      <c r="BF94" s="110"/>
      <c r="BG94" s="110"/>
    </row>
    <row r="95" spans="1:61" s="25" customFormat="1" ht="11.4" customHeight="1" x14ac:dyDescent="0.25">
      <c r="B95" s="22"/>
      <c r="C95" s="22"/>
      <c r="F95" s="31" t="str">
        <f>F66</f>
        <v>DSS</v>
      </c>
      <c r="G95" s="199" t="str">
        <f>G94</f>
        <v>Expected Unserved Energy at Risk</v>
      </c>
      <c r="H95" s="199"/>
      <c r="I95" s="149"/>
      <c r="J95" s="110">
        <v>0</v>
      </c>
      <c r="K95" s="109">
        <v>0</v>
      </c>
      <c r="L95" s="109">
        <v>12.030219988122708</v>
      </c>
      <c r="M95" s="109">
        <v>18.83390124569712</v>
      </c>
      <c r="N95" s="109">
        <v>27.021633223284908</v>
      </c>
      <c r="O95" s="109">
        <v>39.555919664709101</v>
      </c>
      <c r="P95" s="109">
        <v>56.056639396600815</v>
      </c>
      <c r="Q95" s="109">
        <v>78.762427803540561</v>
      </c>
      <c r="R95" s="109">
        <v>110.33740176835646</v>
      </c>
      <c r="S95" s="109">
        <v>151.96875782531865</v>
      </c>
      <c r="T95" s="109">
        <v>208.177907768143</v>
      </c>
      <c r="U95" s="109">
        <v>208.177907768143</v>
      </c>
      <c r="V95" s="109">
        <v>208.177907768143</v>
      </c>
      <c r="W95" s="109">
        <v>208.177907768143</v>
      </c>
      <c r="X95" s="109">
        <v>208.177907768143</v>
      </c>
      <c r="Y95" s="109">
        <v>208.177907768143</v>
      </c>
      <c r="Z95" s="109">
        <v>208.177907768143</v>
      </c>
      <c r="AA95" s="109">
        <v>208.177907768143</v>
      </c>
      <c r="AB95" s="109">
        <v>208.177907768143</v>
      </c>
      <c r="AC95" s="109">
        <v>208.177907768143</v>
      </c>
      <c r="AD95" s="109">
        <v>208.177907768143</v>
      </c>
      <c r="AE95" s="110"/>
      <c r="AF95" s="110"/>
      <c r="AG95" s="110"/>
      <c r="AH95" s="110"/>
      <c r="AI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110"/>
      <c r="BG95" s="110"/>
    </row>
    <row r="96" spans="1:61" s="25" customFormat="1" ht="11.4" customHeight="1" x14ac:dyDescent="0.25">
      <c r="B96" s="22"/>
      <c r="C96" s="11"/>
      <c r="F96" s="31" t="str">
        <f>F67</f>
        <v>Option 2 Flexible Services</v>
      </c>
      <c r="G96" s="199" t="str">
        <f>G95</f>
        <v>Expected Unserved Energy at Risk</v>
      </c>
      <c r="H96" s="199"/>
      <c r="I96" s="149"/>
      <c r="J96" s="110">
        <v>0</v>
      </c>
      <c r="K96" s="109">
        <v>0</v>
      </c>
      <c r="L96" s="109">
        <v>6.7334999999999986E-4</v>
      </c>
      <c r="M96" s="109">
        <v>6.0720991004890229E-2</v>
      </c>
      <c r="N96" s="109">
        <v>0.21165362882546088</v>
      </c>
      <c r="O96" s="109">
        <v>0.31990848919639864</v>
      </c>
      <c r="P96" s="109">
        <v>0.38759864948229317</v>
      </c>
      <c r="Q96" s="109">
        <v>0.42187709606679313</v>
      </c>
      <c r="R96" s="109">
        <v>0.47334990502827778</v>
      </c>
      <c r="S96" s="109">
        <v>0.49008817137439781</v>
      </c>
      <c r="T96" s="109">
        <v>0.50190311364209539</v>
      </c>
      <c r="U96" s="109">
        <v>0.50190311364209539</v>
      </c>
      <c r="V96" s="109">
        <v>0.50190311364209539</v>
      </c>
      <c r="W96" s="109">
        <v>0.50190311364209539</v>
      </c>
      <c r="X96" s="109">
        <v>0.50190311364209539</v>
      </c>
      <c r="Y96" s="109">
        <v>0.50190311364209539</v>
      </c>
      <c r="Z96" s="109">
        <v>0.50190311364209539</v>
      </c>
      <c r="AA96" s="109">
        <v>0.50190311364209539</v>
      </c>
      <c r="AB96" s="109">
        <v>0.50190311364209539</v>
      </c>
      <c r="AC96" s="109">
        <v>0.50190311364209539</v>
      </c>
      <c r="AD96" s="109">
        <v>0.50190311364209539</v>
      </c>
      <c r="AE96" s="110"/>
      <c r="AF96" s="110"/>
      <c r="AG96" s="110"/>
      <c r="AH96" s="110"/>
      <c r="AI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10"/>
      <c r="BF96" s="110"/>
      <c r="BG96" s="110"/>
    </row>
    <row r="97" spans="2:61" s="25" customFormat="1" ht="11.4" customHeight="1" x14ac:dyDescent="0.25">
      <c r="B97" s="22"/>
      <c r="C97" s="11"/>
      <c r="F97" s="31" t="str">
        <f>F68</f>
        <v>Option 2 DSS Deferrals</v>
      </c>
      <c r="G97" s="199" t="str">
        <f>G96</f>
        <v>Expected Unserved Energy at Risk</v>
      </c>
      <c r="H97" s="199"/>
      <c r="I97" s="149"/>
      <c r="J97" s="110">
        <v>0</v>
      </c>
      <c r="K97" s="109">
        <v>0</v>
      </c>
      <c r="L97" s="109">
        <v>-1.411505245820467E-2</v>
      </c>
      <c r="M97" s="109">
        <v>-8.0996497360727171E-2</v>
      </c>
      <c r="N97" s="109">
        <v>-0.14374744999257658</v>
      </c>
      <c r="O97" s="109">
        <v>-0.2188015273736606</v>
      </c>
      <c r="P97" s="109">
        <v>-0.29016158972203882</v>
      </c>
      <c r="Q97" s="109">
        <v>-0.37829594416405354</v>
      </c>
      <c r="R97" s="109">
        <v>-0.49758767692316619</v>
      </c>
      <c r="S97" s="109">
        <v>-0.67389592880207483</v>
      </c>
      <c r="T97" s="109">
        <v>-0.86304760799466662</v>
      </c>
      <c r="U97" s="109">
        <v>-0.86304760799466662</v>
      </c>
      <c r="V97" s="109">
        <v>-0.86304760799466662</v>
      </c>
      <c r="W97" s="109">
        <v>-0.86304760799466662</v>
      </c>
      <c r="X97" s="109">
        <v>-0.86304760799466662</v>
      </c>
      <c r="Y97" s="109">
        <v>-0.86304760799466662</v>
      </c>
      <c r="Z97" s="109">
        <v>-0.86304760799466662</v>
      </c>
      <c r="AA97" s="109">
        <v>-0.86304760799466662</v>
      </c>
      <c r="AB97" s="109">
        <v>-0.86304760799466662</v>
      </c>
      <c r="AC97" s="109">
        <v>-0.86304760799466662</v>
      </c>
      <c r="AD97" s="109">
        <v>-0.86304760799466662</v>
      </c>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c r="BF97" s="110"/>
      <c r="BG97" s="110"/>
    </row>
    <row r="98" spans="2:61" s="25" customFormat="1" ht="11.4" customHeight="1" x14ac:dyDescent="0.25">
      <c r="B98" s="22"/>
      <c r="C98" s="11"/>
      <c r="F98" s="31"/>
      <c r="G98" s="199"/>
      <c r="H98" s="199"/>
      <c r="I98" s="149"/>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0"/>
    </row>
    <row r="99" spans="2:61" s="25" customFormat="1" ht="11.4" customHeight="1" x14ac:dyDescent="0.25">
      <c r="B99" s="22"/>
      <c r="C99" s="11"/>
      <c r="F99" s="31"/>
      <c r="G99" s="199"/>
      <c r="H99" s="199"/>
      <c r="I99" s="149"/>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c r="BF99" s="110"/>
      <c r="BG99" s="110"/>
    </row>
    <row r="100" spans="2:61" s="25" customFormat="1" ht="11.4" customHeight="1" x14ac:dyDescent="0.25">
      <c r="B100" s="22"/>
      <c r="C100" s="11"/>
      <c r="F100" s="31"/>
      <c r="G100" s="199"/>
      <c r="H100" s="199"/>
      <c r="I100" s="149"/>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row>
    <row r="101" spans="2:61" s="25" customFormat="1" ht="11.4" customHeight="1" x14ac:dyDescent="0.25">
      <c r="B101" s="22"/>
      <c r="C101" s="11"/>
      <c r="F101" s="31"/>
      <c r="G101" s="199"/>
      <c r="H101" s="199"/>
      <c r="I101" s="149"/>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row>
    <row r="102" spans="2:61" s="25" customFormat="1" ht="11.4" customHeight="1" x14ac:dyDescent="0.25">
      <c r="B102" s="22"/>
      <c r="C102" s="11"/>
      <c r="F102" s="31"/>
      <c r="G102" s="199"/>
      <c r="H102" s="199"/>
      <c r="I102" s="149"/>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row>
    <row r="103" spans="2:61" s="25" customFormat="1" ht="11.4" customHeight="1" x14ac:dyDescent="0.25">
      <c r="B103" s="22"/>
      <c r="C103" s="11"/>
      <c r="F103" s="31"/>
      <c r="G103" s="199"/>
      <c r="H103" s="199"/>
      <c r="I103" s="149"/>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row>
    <row r="104" spans="2:61" s="25" customFormat="1" ht="11.4" customHeight="1" x14ac:dyDescent="0.25">
      <c r="B104" s="22"/>
      <c r="C104" s="22"/>
      <c r="F104" s="31"/>
      <c r="G104" s="199"/>
      <c r="H104" s="199"/>
      <c r="I104" s="149"/>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row>
    <row r="105" spans="2:61" s="25" customFormat="1" ht="11.4" customHeight="1" x14ac:dyDescent="0.25">
      <c r="B105" s="22"/>
      <c r="C105" s="22"/>
      <c r="F105" s="31"/>
      <c r="G105" s="199"/>
      <c r="H105" s="199"/>
      <c r="I105" s="149"/>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0"/>
      <c r="AZ105" s="110"/>
      <c r="BA105" s="110"/>
      <c r="BB105" s="110"/>
      <c r="BC105" s="110"/>
      <c r="BD105" s="110"/>
      <c r="BE105" s="110"/>
      <c r="BF105" s="110"/>
      <c r="BG105" s="110"/>
    </row>
    <row r="106" spans="2:61" s="25" customFormat="1" ht="11.4" customHeight="1" x14ac:dyDescent="0.25">
      <c r="C106" s="139"/>
      <c r="F106" s="148" t="s">
        <v>83</v>
      </c>
      <c r="G106" s="112"/>
      <c r="H106" s="112"/>
      <c r="I106" s="112"/>
      <c r="J106" s="163">
        <f>SUM(J94:J105)</f>
        <v>0</v>
      </c>
      <c r="K106" s="163">
        <f t="shared" ref="K106:BG106" si="23">SUM(K94:K105)</f>
        <v>0</v>
      </c>
      <c r="L106" s="50">
        <f t="shared" si="23"/>
        <v>12.936919367883556</v>
      </c>
      <c r="M106" s="50">
        <f t="shared" si="23"/>
        <v>20.405418176437959</v>
      </c>
      <c r="N106" s="50">
        <f t="shared" si="23"/>
        <v>29.883852166047806</v>
      </c>
      <c r="O106" s="50">
        <f t="shared" si="23"/>
        <v>45.172545091764484</v>
      </c>
      <c r="P106" s="50">
        <f t="shared" si="23"/>
        <v>64.474560388211813</v>
      </c>
      <c r="Q106" s="50">
        <f t="shared" si="23"/>
        <v>90.493127900101015</v>
      </c>
      <c r="R106" s="163">
        <f t="shared" si="23"/>
        <v>126.55422240044814</v>
      </c>
      <c r="S106" s="163">
        <f t="shared" si="23"/>
        <v>173.56889838924266</v>
      </c>
      <c r="T106" s="163">
        <f t="shared" si="23"/>
        <v>236.57521032895974</v>
      </c>
      <c r="U106" s="163">
        <f t="shared" si="23"/>
        <v>236.57521032895974</v>
      </c>
      <c r="V106" s="163">
        <f t="shared" si="23"/>
        <v>236.57521032895974</v>
      </c>
      <c r="W106" s="163">
        <f t="shared" si="23"/>
        <v>236.57521032895974</v>
      </c>
      <c r="X106" s="163">
        <f t="shared" si="23"/>
        <v>236.57521032895974</v>
      </c>
      <c r="Y106" s="163">
        <f t="shared" si="23"/>
        <v>236.57521032895974</v>
      </c>
      <c r="Z106" s="163">
        <f t="shared" si="23"/>
        <v>236.57521032895974</v>
      </c>
      <c r="AA106" s="163">
        <f t="shared" si="23"/>
        <v>236.57521032895974</v>
      </c>
      <c r="AB106" s="163">
        <f t="shared" si="23"/>
        <v>236.57521032895974</v>
      </c>
      <c r="AC106" s="163">
        <f t="shared" si="23"/>
        <v>236.57521032895974</v>
      </c>
      <c r="AD106" s="163">
        <f t="shared" si="23"/>
        <v>236.57521032895974</v>
      </c>
      <c r="AE106" s="163">
        <f t="shared" si="23"/>
        <v>0</v>
      </c>
      <c r="AF106" s="163">
        <f t="shared" si="23"/>
        <v>0</v>
      </c>
      <c r="AG106" s="163">
        <f t="shared" si="23"/>
        <v>0</v>
      </c>
      <c r="AH106" s="163">
        <f t="shared" si="23"/>
        <v>0</v>
      </c>
      <c r="AI106" s="163">
        <f t="shared" si="23"/>
        <v>0</v>
      </c>
      <c r="AJ106" s="163">
        <f t="shared" si="23"/>
        <v>0</v>
      </c>
      <c r="AK106" s="163">
        <f t="shared" si="23"/>
        <v>0</v>
      </c>
      <c r="AL106" s="163">
        <f t="shared" si="23"/>
        <v>0</v>
      </c>
      <c r="AM106" s="163">
        <f t="shared" si="23"/>
        <v>0</v>
      </c>
      <c r="AN106" s="163">
        <f t="shared" si="23"/>
        <v>0</v>
      </c>
      <c r="AO106" s="163">
        <f t="shared" si="23"/>
        <v>0</v>
      </c>
      <c r="AP106" s="163">
        <f t="shared" si="23"/>
        <v>0</v>
      </c>
      <c r="AQ106" s="163">
        <f t="shared" si="23"/>
        <v>0</v>
      </c>
      <c r="AR106" s="163">
        <f t="shared" si="23"/>
        <v>0</v>
      </c>
      <c r="AS106" s="163">
        <f t="shared" si="23"/>
        <v>0</v>
      </c>
      <c r="AT106" s="163">
        <f t="shared" si="23"/>
        <v>0</v>
      </c>
      <c r="AU106" s="163">
        <f t="shared" si="23"/>
        <v>0</v>
      </c>
      <c r="AV106" s="163">
        <f t="shared" si="23"/>
        <v>0</v>
      </c>
      <c r="AW106" s="163">
        <f t="shared" si="23"/>
        <v>0</v>
      </c>
      <c r="AX106" s="163">
        <f t="shared" si="23"/>
        <v>0</v>
      </c>
      <c r="AY106" s="163">
        <f t="shared" si="23"/>
        <v>0</v>
      </c>
      <c r="AZ106" s="163">
        <f t="shared" si="23"/>
        <v>0</v>
      </c>
      <c r="BA106" s="163">
        <f t="shared" si="23"/>
        <v>0</v>
      </c>
      <c r="BB106" s="163">
        <f t="shared" si="23"/>
        <v>0</v>
      </c>
      <c r="BC106" s="163">
        <f t="shared" si="23"/>
        <v>0</v>
      </c>
      <c r="BD106" s="163">
        <f t="shared" si="23"/>
        <v>0</v>
      </c>
      <c r="BE106" s="163">
        <f t="shared" si="23"/>
        <v>0</v>
      </c>
      <c r="BF106" s="163">
        <f t="shared" si="23"/>
        <v>0</v>
      </c>
      <c r="BG106" s="163">
        <f t="shared" si="23"/>
        <v>0</v>
      </c>
      <c r="BI106" s="50"/>
    </row>
    <row r="107" spans="2:61" ht="11.4" customHeight="1" x14ac:dyDescent="0.25">
      <c r="C107" s="22"/>
      <c r="D107" s="22"/>
      <c r="E107" s="22"/>
      <c r="F107" s="22"/>
      <c r="G107" s="22"/>
      <c r="H107" s="22"/>
      <c r="I107" s="22"/>
      <c r="J107" s="22"/>
    </row>
    <row r="108" spans="2:61" ht="11.4" customHeight="1" x14ac:dyDescent="0.25">
      <c r="B108" s="25" t="s">
        <v>93</v>
      </c>
      <c r="C108" s="22"/>
      <c r="D108" s="22"/>
      <c r="E108" s="22"/>
      <c r="F108" s="22"/>
      <c r="G108" s="22"/>
      <c r="H108" s="22"/>
      <c r="I108" s="22"/>
      <c r="J108" s="22"/>
    </row>
    <row r="109" spans="2:61" s="25" customFormat="1" ht="23.15" customHeight="1" x14ac:dyDescent="0.25">
      <c r="D109" s="153"/>
      <c r="F109" s="148" t="s">
        <v>89</v>
      </c>
      <c r="G109" s="155" t="s">
        <v>99</v>
      </c>
      <c r="H109" s="156" t="s">
        <v>95</v>
      </c>
    </row>
    <row r="110" spans="2:61" s="25" customFormat="1" ht="11.4" customHeight="1" x14ac:dyDescent="0.25">
      <c r="F110" s="32" t="str">
        <f>F94</f>
        <v>SWER</v>
      </c>
      <c r="G110" s="73">
        <v>45473</v>
      </c>
      <c r="H110" s="158">
        <v>1</v>
      </c>
      <c r="J110" s="135">
        <f t="shared" ref="J110:BG115" si="24">J94*$H110</f>
        <v>0</v>
      </c>
      <c r="K110" s="135">
        <f t="shared" si="24"/>
        <v>0</v>
      </c>
      <c r="L110" s="135">
        <f t="shared" si="24"/>
        <v>0.92014108221905344</v>
      </c>
      <c r="M110" s="135">
        <f t="shared" si="24"/>
        <v>1.5917924370966761</v>
      </c>
      <c r="N110" s="135">
        <f t="shared" si="24"/>
        <v>2.7943127639300154</v>
      </c>
      <c r="O110" s="135">
        <f t="shared" si="24"/>
        <v>5.5155184652326454</v>
      </c>
      <c r="P110" s="135">
        <f t="shared" si="24"/>
        <v>8.3204839318507293</v>
      </c>
      <c r="Q110" s="135">
        <f t="shared" si="24"/>
        <v>11.687118944657714</v>
      </c>
      <c r="R110" s="135">
        <f t="shared" si="24"/>
        <v>16.241058403986571</v>
      </c>
      <c r="S110" s="135">
        <f t="shared" si="24"/>
        <v>21.783948321351698</v>
      </c>
      <c r="T110" s="135">
        <f t="shared" si="24"/>
        <v>28.758447055169313</v>
      </c>
      <c r="U110" s="135">
        <f t="shared" si="24"/>
        <v>28.758447055169313</v>
      </c>
      <c r="V110" s="135">
        <f t="shared" si="24"/>
        <v>28.758447055169313</v>
      </c>
      <c r="W110" s="135">
        <f t="shared" si="24"/>
        <v>28.758447055169313</v>
      </c>
      <c r="X110" s="135">
        <f t="shared" si="24"/>
        <v>28.758447055169313</v>
      </c>
      <c r="Y110" s="135">
        <f t="shared" si="24"/>
        <v>28.758447055169313</v>
      </c>
      <c r="Z110" s="135">
        <f t="shared" si="24"/>
        <v>28.758447055169313</v>
      </c>
      <c r="AA110" s="135">
        <f t="shared" si="24"/>
        <v>28.758447055169313</v>
      </c>
      <c r="AB110" s="135">
        <f t="shared" si="24"/>
        <v>28.758447055169313</v>
      </c>
      <c r="AC110" s="135">
        <f t="shared" si="24"/>
        <v>28.758447055169313</v>
      </c>
      <c r="AD110" s="135">
        <f t="shared" si="24"/>
        <v>28.758447055169313</v>
      </c>
      <c r="AE110" s="135">
        <f t="shared" si="24"/>
        <v>0</v>
      </c>
      <c r="AF110" s="135">
        <f t="shared" si="24"/>
        <v>0</v>
      </c>
      <c r="AG110" s="135">
        <f t="shared" si="24"/>
        <v>0</v>
      </c>
      <c r="AH110" s="135">
        <f t="shared" si="24"/>
        <v>0</v>
      </c>
      <c r="AI110" s="135">
        <f t="shared" si="24"/>
        <v>0</v>
      </c>
      <c r="AJ110" s="135">
        <f t="shared" si="24"/>
        <v>0</v>
      </c>
      <c r="AK110" s="135">
        <f t="shared" si="24"/>
        <v>0</v>
      </c>
      <c r="AL110" s="135">
        <f t="shared" si="24"/>
        <v>0</v>
      </c>
      <c r="AM110" s="135">
        <f t="shared" si="24"/>
        <v>0</v>
      </c>
      <c r="AN110" s="135">
        <f t="shared" si="24"/>
        <v>0</v>
      </c>
      <c r="AO110" s="135">
        <f t="shared" si="24"/>
        <v>0</v>
      </c>
      <c r="AP110" s="135">
        <f t="shared" si="24"/>
        <v>0</v>
      </c>
      <c r="AQ110" s="135">
        <f t="shared" si="24"/>
        <v>0</v>
      </c>
      <c r="AR110" s="135">
        <f t="shared" si="24"/>
        <v>0</v>
      </c>
      <c r="AS110" s="135">
        <f t="shared" si="24"/>
        <v>0</v>
      </c>
      <c r="AT110" s="135">
        <f t="shared" si="24"/>
        <v>0</v>
      </c>
      <c r="AU110" s="135">
        <f t="shared" si="24"/>
        <v>0</v>
      </c>
      <c r="AV110" s="135">
        <f t="shared" si="24"/>
        <v>0</v>
      </c>
      <c r="AW110" s="135">
        <f t="shared" si="24"/>
        <v>0</v>
      </c>
      <c r="AX110" s="135">
        <f t="shared" si="24"/>
        <v>0</v>
      </c>
      <c r="AY110" s="135">
        <f t="shared" si="24"/>
        <v>0</v>
      </c>
      <c r="AZ110" s="135">
        <f t="shared" si="24"/>
        <v>0</v>
      </c>
      <c r="BA110" s="135">
        <f t="shared" si="24"/>
        <v>0</v>
      </c>
      <c r="BB110" s="135">
        <f t="shared" si="24"/>
        <v>0</v>
      </c>
      <c r="BC110" s="135">
        <f t="shared" si="24"/>
        <v>0</v>
      </c>
      <c r="BD110" s="135">
        <f t="shared" si="24"/>
        <v>0</v>
      </c>
      <c r="BE110" s="135">
        <f t="shared" si="24"/>
        <v>0</v>
      </c>
      <c r="BF110" s="135">
        <f t="shared" si="24"/>
        <v>0</v>
      </c>
      <c r="BG110" s="135">
        <f t="shared" si="24"/>
        <v>0</v>
      </c>
    </row>
    <row r="111" spans="2:61" s="25" customFormat="1" ht="11.4" customHeight="1" x14ac:dyDescent="0.25">
      <c r="F111" s="32" t="str">
        <f>F95</f>
        <v>DSS</v>
      </c>
      <c r="G111" s="73">
        <v>45473</v>
      </c>
      <c r="H111" s="158">
        <v>1</v>
      </c>
      <c r="J111" s="135">
        <f t="shared" si="24"/>
        <v>0</v>
      </c>
      <c r="K111" s="135">
        <f t="shared" si="24"/>
        <v>0</v>
      </c>
      <c r="L111" s="135">
        <f t="shared" si="24"/>
        <v>12.030219988122708</v>
      </c>
      <c r="M111" s="135">
        <f t="shared" si="24"/>
        <v>18.83390124569712</v>
      </c>
      <c r="N111" s="135">
        <f t="shared" si="24"/>
        <v>27.021633223284908</v>
      </c>
      <c r="O111" s="135">
        <f t="shared" si="24"/>
        <v>39.555919664709101</v>
      </c>
      <c r="P111" s="135">
        <f t="shared" si="24"/>
        <v>56.056639396600815</v>
      </c>
      <c r="Q111" s="135">
        <f t="shared" si="24"/>
        <v>78.762427803540561</v>
      </c>
      <c r="R111" s="135">
        <f t="shared" si="24"/>
        <v>110.33740176835646</v>
      </c>
      <c r="S111" s="135">
        <f t="shared" si="24"/>
        <v>151.96875782531865</v>
      </c>
      <c r="T111" s="135">
        <f t="shared" si="24"/>
        <v>208.177907768143</v>
      </c>
      <c r="U111" s="135">
        <f t="shared" si="24"/>
        <v>208.177907768143</v>
      </c>
      <c r="V111" s="135">
        <f t="shared" si="24"/>
        <v>208.177907768143</v>
      </c>
      <c r="W111" s="135">
        <f t="shared" si="24"/>
        <v>208.177907768143</v>
      </c>
      <c r="X111" s="135">
        <f t="shared" si="24"/>
        <v>208.177907768143</v>
      </c>
      <c r="Y111" s="135">
        <f t="shared" si="24"/>
        <v>208.177907768143</v>
      </c>
      <c r="Z111" s="135">
        <f t="shared" si="24"/>
        <v>208.177907768143</v>
      </c>
      <c r="AA111" s="135">
        <f t="shared" si="24"/>
        <v>208.177907768143</v>
      </c>
      <c r="AB111" s="135">
        <f t="shared" si="24"/>
        <v>208.177907768143</v>
      </c>
      <c r="AC111" s="135">
        <f t="shared" si="24"/>
        <v>208.177907768143</v>
      </c>
      <c r="AD111" s="135">
        <f t="shared" si="24"/>
        <v>208.177907768143</v>
      </c>
      <c r="AE111" s="135">
        <f t="shared" si="24"/>
        <v>0</v>
      </c>
      <c r="AF111" s="135">
        <f t="shared" si="24"/>
        <v>0</v>
      </c>
      <c r="AG111" s="135">
        <f t="shared" si="24"/>
        <v>0</v>
      </c>
      <c r="AH111" s="135">
        <f t="shared" si="24"/>
        <v>0</v>
      </c>
      <c r="AI111" s="135">
        <f t="shared" si="24"/>
        <v>0</v>
      </c>
      <c r="AJ111" s="135">
        <f t="shared" si="24"/>
        <v>0</v>
      </c>
      <c r="AK111" s="135">
        <f t="shared" si="24"/>
        <v>0</v>
      </c>
      <c r="AL111" s="135">
        <f t="shared" si="24"/>
        <v>0</v>
      </c>
      <c r="AM111" s="135">
        <f t="shared" si="24"/>
        <v>0</v>
      </c>
      <c r="AN111" s="135">
        <f t="shared" si="24"/>
        <v>0</v>
      </c>
      <c r="AO111" s="135">
        <f t="shared" si="24"/>
        <v>0</v>
      </c>
      <c r="AP111" s="135">
        <f t="shared" si="24"/>
        <v>0</v>
      </c>
      <c r="AQ111" s="135">
        <f t="shared" si="24"/>
        <v>0</v>
      </c>
      <c r="AR111" s="135">
        <f t="shared" si="24"/>
        <v>0</v>
      </c>
      <c r="AS111" s="135">
        <f t="shared" si="24"/>
        <v>0</v>
      </c>
      <c r="AT111" s="135">
        <f t="shared" si="24"/>
        <v>0</v>
      </c>
      <c r="AU111" s="135">
        <f t="shared" si="24"/>
        <v>0</v>
      </c>
      <c r="AV111" s="135">
        <f t="shared" si="24"/>
        <v>0</v>
      </c>
      <c r="AW111" s="135">
        <f t="shared" si="24"/>
        <v>0</v>
      </c>
      <c r="AX111" s="135">
        <f t="shared" si="24"/>
        <v>0</v>
      </c>
      <c r="AY111" s="135">
        <f t="shared" si="24"/>
        <v>0</v>
      </c>
      <c r="AZ111" s="135">
        <f t="shared" si="24"/>
        <v>0</v>
      </c>
      <c r="BA111" s="135">
        <f t="shared" si="24"/>
        <v>0</v>
      </c>
      <c r="BB111" s="135">
        <f t="shared" si="24"/>
        <v>0</v>
      </c>
      <c r="BC111" s="135">
        <f t="shared" si="24"/>
        <v>0</v>
      </c>
      <c r="BD111" s="135">
        <f t="shared" si="24"/>
        <v>0</v>
      </c>
      <c r="BE111" s="135">
        <f t="shared" si="24"/>
        <v>0</v>
      </c>
      <c r="BF111" s="135">
        <f t="shared" si="24"/>
        <v>0</v>
      </c>
      <c r="BG111" s="135">
        <f t="shared" si="24"/>
        <v>0</v>
      </c>
    </row>
    <row r="112" spans="2:61" s="25" customFormat="1" ht="11.4" customHeight="1" x14ac:dyDescent="0.25">
      <c r="F112" s="32" t="str">
        <f>F96</f>
        <v>Option 2 Flexible Services</v>
      </c>
      <c r="G112" s="73">
        <v>45473</v>
      </c>
      <c r="H112" s="158">
        <v>1</v>
      </c>
      <c r="J112" s="135">
        <f t="shared" si="24"/>
        <v>0</v>
      </c>
      <c r="K112" s="135">
        <f t="shared" si="24"/>
        <v>0</v>
      </c>
      <c r="L112" s="135">
        <f t="shared" si="24"/>
        <v>6.7334999999999986E-4</v>
      </c>
      <c r="M112" s="135">
        <f t="shared" si="24"/>
        <v>6.0720991004890229E-2</v>
      </c>
      <c r="N112" s="135">
        <f t="shared" si="24"/>
        <v>0.21165362882546088</v>
      </c>
      <c r="O112" s="135">
        <f t="shared" si="24"/>
        <v>0.31990848919639864</v>
      </c>
      <c r="P112" s="135">
        <f t="shared" si="24"/>
        <v>0.38759864948229317</v>
      </c>
      <c r="Q112" s="135">
        <f t="shared" si="24"/>
        <v>0.42187709606679313</v>
      </c>
      <c r="R112" s="135">
        <f t="shared" si="24"/>
        <v>0.47334990502827778</v>
      </c>
      <c r="S112" s="135">
        <f t="shared" si="24"/>
        <v>0.49008817137439781</v>
      </c>
      <c r="T112" s="135">
        <f t="shared" si="24"/>
        <v>0.50190311364209539</v>
      </c>
      <c r="U112" s="135">
        <f t="shared" si="24"/>
        <v>0.50190311364209539</v>
      </c>
      <c r="V112" s="135">
        <f t="shared" si="24"/>
        <v>0.50190311364209539</v>
      </c>
      <c r="W112" s="135">
        <f t="shared" si="24"/>
        <v>0.50190311364209539</v>
      </c>
      <c r="X112" s="135">
        <f t="shared" si="24"/>
        <v>0.50190311364209539</v>
      </c>
      <c r="Y112" s="135">
        <f t="shared" si="24"/>
        <v>0.50190311364209539</v>
      </c>
      <c r="Z112" s="135">
        <f t="shared" si="24"/>
        <v>0.50190311364209539</v>
      </c>
      <c r="AA112" s="135">
        <f t="shared" si="24"/>
        <v>0.50190311364209539</v>
      </c>
      <c r="AB112" s="135">
        <f t="shared" si="24"/>
        <v>0.50190311364209539</v>
      </c>
      <c r="AC112" s="135">
        <f t="shared" si="24"/>
        <v>0.50190311364209539</v>
      </c>
      <c r="AD112" s="135">
        <f t="shared" si="24"/>
        <v>0.50190311364209539</v>
      </c>
      <c r="AE112" s="135">
        <f t="shared" si="24"/>
        <v>0</v>
      </c>
      <c r="AF112" s="135">
        <f t="shared" si="24"/>
        <v>0</v>
      </c>
      <c r="AG112" s="135">
        <f t="shared" si="24"/>
        <v>0</v>
      </c>
      <c r="AH112" s="135">
        <f t="shared" si="24"/>
        <v>0</v>
      </c>
      <c r="AI112" s="135">
        <f t="shared" si="24"/>
        <v>0</v>
      </c>
      <c r="AJ112" s="135">
        <f t="shared" si="24"/>
        <v>0</v>
      </c>
      <c r="AK112" s="135">
        <f t="shared" si="24"/>
        <v>0</v>
      </c>
      <c r="AL112" s="135">
        <f t="shared" si="24"/>
        <v>0</v>
      </c>
      <c r="AM112" s="135">
        <f t="shared" si="24"/>
        <v>0</v>
      </c>
      <c r="AN112" s="135">
        <f t="shared" si="24"/>
        <v>0</v>
      </c>
      <c r="AO112" s="135">
        <f t="shared" si="24"/>
        <v>0</v>
      </c>
      <c r="AP112" s="135">
        <f t="shared" si="24"/>
        <v>0</v>
      </c>
      <c r="AQ112" s="135">
        <f t="shared" si="24"/>
        <v>0</v>
      </c>
      <c r="AR112" s="135">
        <f t="shared" si="24"/>
        <v>0</v>
      </c>
      <c r="AS112" s="135">
        <f t="shared" si="24"/>
        <v>0</v>
      </c>
      <c r="AT112" s="135">
        <f t="shared" si="24"/>
        <v>0</v>
      </c>
      <c r="AU112" s="135">
        <f t="shared" si="24"/>
        <v>0</v>
      </c>
      <c r="AV112" s="135">
        <f t="shared" si="24"/>
        <v>0</v>
      </c>
      <c r="AW112" s="135">
        <f t="shared" si="24"/>
        <v>0</v>
      </c>
      <c r="AX112" s="135">
        <f t="shared" si="24"/>
        <v>0</v>
      </c>
      <c r="AY112" s="135">
        <f t="shared" si="24"/>
        <v>0</v>
      </c>
      <c r="AZ112" s="135">
        <f t="shared" si="24"/>
        <v>0</v>
      </c>
      <c r="BA112" s="135">
        <f t="shared" si="24"/>
        <v>0</v>
      </c>
      <c r="BB112" s="135">
        <f t="shared" si="24"/>
        <v>0</v>
      </c>
      <c r="BC112" s="135">
        <f t="shared" si="24"/>
        <v>0</v>
      </c>
      <c r="BD112" s="135">
        <f t="shared" si="24"/>
        <v>0</v>
      </c>
      <c r="BE112" s="135">
        <f t="shared" si="24"/>
        <v>0</v>
      </c>
      <c r="BF112" s="135">
        <f t="shared" si="24"/>
        <v>0</v>
      </c>
      <c r="BG112" s="135">
        <f t="shared" si="24"/>
        <v>0</v>
      </c>
    </row>
    <row r="113" spans="1:61" s="25" customFormat="1" ht="11.4" customHeight="1" x14ac:dyDescent="0.25">
      <c r="F113" s="32" t="str">
        <f>F97</f>
        <v>Option 2 DSS Deferrals</v>
      </c>
      <c r="G113" s="73">
        <v>45473</v>
      </c>
      <c r="H113" s="158">
        <v>1</v>
      </c>
      <c r="J113" s="135">
        <f t="shared" si="24"/>
        <v>0</v>
      </c>
      <c r="K113" s="135">
        <f t="shared" si="24"/>
        <v>0</v>
      </c>
      <c r="L113" s="135">
        <f t="shared" si="24"/>
        <v>-1.411505245820467E-2</v>
      </c>
      <c r="M113" s="135">
        <f t="shared" si="24"/>
        <v>-8.0996497360727171E-2</v>
      </c>
      <c r="N113" s="135">
        <f t="shared" si="24"/>
        <v>-0.14374744999257658</v>
      </c>
      <c r="O113" s="135">
        <f t="shared" si="24"/>
        <v>-0.2188015273736606</v>
      </c>
      <c r="P113" s="135">
        <f t="shared" si="24"/>
        <v>-0.29016158972203882</v>
      </c>
      <c r="Q113" s="135">
        <f t="shared" si="24"/>
        <v>-0.37829594416405354</v>
      </c>
      <c r="R113" s="135">
        <f t="shared" si="24"/>
        <v>-0.49758767692316619</v>
      </c>
      <c r="S113" s="135">
        <f t="shared" si="24"/>
        <v>-0.67389592880207483</v>
      </c>
      <c r="T113" s="135">
        <f t="shared" si="24"/>
        <v>-0.86304760799466662</v>
      </c>
      <c r="U113" s="135">
        <f t="shared" si="24"/>
        <v>-0.86304760799466662</v>
      </c>
      <c r="V113" s="135">
        <f t="shared" si="24"/>
        <v>-0.86304760799466662</v>
      </c>
      <c r="W113" s="135">
        <f t="shared" si="24"/>
        <v>-0.86304760799466662</v>
      </c>
      <c r="X113" s="135">
        <f t="shared" si="24"/>
        <v>-0.86304760799466662</v>
      </c>
      <c r="Y113" s="135">
        <f t="shared" si="24"/>
        <v>-0.86304760799466662</v>
      </c>
      <c r="Z113" s="135">
        <f t="shared" si="24"/>
        <v>-0.86304760799466662</v>
      </c>
      <c r="AA113" s="135">
        <f t="shared" si="24"/>
        <v>-0.86304760799466662</v>
      </c>
      <c r="AB113" s="135">
        <f t="shared" si="24"/>
        <v>-0.86304760799466662</v>
      </c>
      <c r="AC113" s="135">
        <f t="shared" si="24"/>
        <v>-0.86304760799466662</v>
      </c>
      <c r="AD113" s="135">
        <f t="shared" si="24"/>
        <v>-0.86304760799466662</v>
      </c>
      <c r="AE113" s="135">
        <f t="shared" si="24"/>
        <v>0</v>
      </c>
      <c r="AF113" s="135">
        <f t="shared" si="24"/>
        <v>0</v>
      </c>
      <c r="AG113" s="135">
        <f t="shared" si="24"/>
        <v>0</v>
      </c>
      <c r="AH113" s="135">
        <f t="shared" si="24"/>
        <v>0</v>
      </c>
      <c r="AI113" s="135">
        <f t="shared" si="24"/>
        <v>0</v>
      </c>
      <c r="AJ113" s="135">
        <f t="shared" si="24"/>
        <v>0</v>
      </c>
      <c r="AK113" s="135">
        <f t="shared" si="24"/>
        <v>0</v>
      </c>
      <c r="AL113" s="135">
        <f t="shared" si="24"/>
        <v>0</v>
      </c>
      <c r="AM113" s="135">
        <f t="shared" si="24"/>
        <v>0</v>
      </c>
      <c r="AN113" s="135">
        <f t="shared" si="24"/>
        <v>0</v>
      </c>
      <c r="AO113" s="135">
        <f t="shared" si="24"/>
        <v>0</v>
      </c>
      <c r="AP113" s="135">
        <f t="shared" si="24"/>
        <v>0</v>
      </c>
      <c r="AQ113" s="135">
        <f t="shared" si="24"/>
        <v>0</v>
      </c>
      <c r="AR113" s="135">
        <f t="shared" si="24"/>
        <v>0</v>
      </c>
      <c r="AS113" s="135">
        <f t="shared" si="24"/>
        <v>0</v>
      </c>
      <c r="AT113" s="135">
        <f t="shared" si="24"/>
        <v>0</v>
      </c>
      <c r="AU113" s="135">
        <f t="shared" si="24"/>
        <v>0</v>
      </c>
      <c r="AV113" s="135">
        <f t="shared" si="24"/>
        <v>0</v>
      </c>
      <c r="AW113" s="135">
        <f t="shared" si="24"/>
        <v>0</v>
      </c>
      <c r="AX113" s="135">
        <f t="shared" si="24"/>
        <v>0</v>
      </c>
      <c r="AY113" s="135">
        <f t="shared" si="24"/>
        <v>0</v>
      </c>
      <c r="AZ113" s="135">
        <f t="shared" si="24"/>
        <v>0</v>
      </c>
      <c r="BA113" s="135">
        <f t="shared" si="24"/>
        <v>0</v>
      </c>
      <c r="BB113" s="135">
        <f t="shared" si="24"/>
        <v>0</v>
      </c>
      <c r="BC113" s="135">
        <f t="shared" si="24"/>
        <v>0</v>
      </c>
      <c r="BD113" s="135">
        <f t="shared" si="24"/>
        <v>0</v>
      </c>
      <c r="BE113" s="135">
        <f t="shared" si="24"/>
        <v>0</v>
      </c>
      <c r="BF113" s="135">
        <f t="shared" si="24"/>
        <v>0</v>
      </c>
      <c r="BG113" s="135">
        <f t="shared" si="24"/>
        <v>0</v>
      </c>
    </row>
    <row r="114" spans="1:61" s="25" customFormat="1" ht="11.4" customHeight="1" x14ac:dyDescent="0.25">
      <c r="F114" s="32"/>
      <c r="G114" s="73"/>
      <c r="H114" s="158">
        <f>IF(ISERROR(VLOOKUP(I98&amp;G114,#REF!,6,FALSE)),0,VLOOKUP(I98&amp;G114,#REF!,6,FALSE))</f>
        <v>0</v>
      </c>
      <c r="J114" s="135">
        <f t="shared" si="24"/>
        <v>0</v>
      </c>
      <c r="K114" s="135">
        <f t="shared" si="24"/>
        <v>0</v>
      </c>
      <c r="L114" s="135">
        <f t="shared" si="24"/>
        <v>0</v>
      </c>
      <c r="M114" s="135">
        <f t="shared" si="24"/>
        <v>0</v>
      </c>
      <c r="N114" s="135">
        <f t="shared" si="24"/>
        <v>0</v>
      </c>
      <c r="O114" s="135">
        <f t="shared" si="24"/>
        <v>0</v>
      </c>
      <c r="P114" s="135">
        <f t="shared" si="24"/>
        <v>0</v>
      </c>
      <c r="Q114" s="135">
        <f t="shared" si="24"/>
        <v>0</v>
      </c>
      <c r="R114" s="135">
        <f t="shared" si="24"/>
        <v>0</v>
      </c>
      <c r="S114" s="135">
        <f t="shared" si="24"/>
        <v>0</v>
      </c>
      <c r="T114" s="135">
        <f t="shared" si="24"/>
        <v>0</v>
      </c>
      <c r="U114" s="135">
        <f t="shared" si="24"/>
        <v>0</v>
      </c>
      <c r="V114" s="135">
        <f t="shared" si="24"/>
        <v>0</v>
      </c>
      <c r="W114" s="135">
        <f t="shared" si="24"/>
        <v>0</v>
      </c>
      <c r="X114" s="135">
        <f t="shared" si="24"/>
        <v>0</v>
      </c>
      <c r="Y114" s="135">
        <f t="shared" si="24"/>
        <v>0</v>
      </c>
      <c r="Z114" s="135">
        <f t="shared" si="24"/>
        <v>0</v>
      </c>
      <c r="AA114" s="135">
        <f t="shared" si="24"/>
        <v>0</v>
      </c>
      <c r="AB114" s="135">
        <f t="shared" si="24"/>
        <v>0</v>
      </c>
      <c r="AC114" s="135">
        <f t="shared" si="24"/>
        <v>0</v>
      </c>
      <c r="AD114" s="135">
        <f t="shared" si="24"/>
        <v>0</v>
      </c>
      <c r="AE114" s="135">
        <f t="shared" si="24"/>
        <v>0</v>
      </c>
      <c r="AF114" s="135">
        <f t="shared" si="24"/>
        <v>0</v>
      </c>
      <c r="AG114" s="135">
        <f t="shared" si="24"/>
        <v>0</v>
      </c>
      <c r="AH114" s="135">
        <f t="shared" si="24"/>
        <v>0</v>
      </c>
      <c r="AI114" s="135">
        <f t="shared" si="24"/>
        <v>0</v>
      </c>
      <c r="AJ114" s="135">
        <f t="shared" si="24"/>
        <v>0</v>
      </c>
      <c r="AK114" s="135">
        <f t="shared" si="24"/>
        <v>0</v>
      </c>
      <c r="AL114" s="135">
        <f t="shared" si="24"/>
        <v>0</v>
      </c>
      <c r="AM114" s="135">
        <f t="shared" si="24"/>
        <v>0</v>
      </c>
      <c r="AN114" s="135">
        <f t="shared" si="24"/>
        <v>0</v>
      </c>
      <c r="AO114" s="135">
        <f t="shared" si="24"/>
        <v>0</v>
      </c>
      <c r="AP114" s="135">
        <f t="shared" si="24"/>
        <v>0</v>
      </c>
      <c r="AQ114" s="135">
        <f t="shared" si="24"/>
        <v>0</v>
      </c>
      <c r="AR114" s="135">
        <f t="shared" si="24"/>
        <v>0</v>
      </c>
      <c r="AS114" s="135">
        <f t="shared" si="24"/>
        <v>0</v>
      </c>
      <c r="AT114" s="135">
        <f t="shared" si="24"/>
        <v>0</v>
      </c>
      <c r="AU114" s="135">
        <f t="shared" si="24"/>
        <v>0</v>
      </c>
      <c r="AV114" s="135">
        <f t="shared" si="24"/>
        <v>0</v>
      </c>
      <c r="AW114" s="135">
        <f t="shared" si="24"/>
        <v>0</v>
      </c>
      <c r="AX114" s="135">
        <f t="shared" si="24"/>
        <v>0</v>
      </c>
      <c r="AY114" s="135">
        <f t="shared" si="24"/>
        <v>0</v>
      </c>
      <c r="AZ114" s="135">
        <f t="shared" si="24"/>
        <v>0</v>
      </c>
      <c r="BA114" s="135">
        <f t="shared" si="24"/>
        <v>0</v>
      </c>
      <c r="BB114" s="135">
        <f t="shared" si="24"/>
        <v>0</v>
      </c>
      <c r="BC114" s="135">
        <f t="shared" si="24"/>
        <v>0</v>
      </c>
      <c r="BD114" s="135">
        <f t="shared" si="24"/>
        <v>0</v>
      </c>
      <c r="BE114" s="135">
        <f t="shared" si="24"/>
        <v>0</v>
      </c>
      <c r="BF114" s="135">
        <f t="shared" si="24"/>
        <v>0</v>
      </c>
      <c r="BG114" s="135">
        <f t="shared" si="24"/>
        <v>0</v>
      </c>
    </row>
    <row r="115" spans="1:61" s="25" customFormat="1" ht="11.4" customHeight="1" x14ac:dyDescent="0.25">
      <c r="F115" s="32"/>
      <c r="G115" s="73"/>
      <c r="H115" s="158">
        <f>IF(ISERROR(VLOOKUP(I99&amp;G115,#REF!,6,FALSE)),0,VLOOKUP(I99&amp;G115,#REF!,6,FALSE))</f>
        <v>0</v>
      </c>
      <c r="J115" s="135">
        <f t="shared" si="24"/>
        <v>0</v>
      </c>
      <c r="K115" s="135">
        <f t="shared" si="24"/>
        <v>0</v>
      </c>
      <c r="L115" s="135">
        <f t="shared" si="24"/>
        <v>0</v>
      </c>
      <c r="M115" s="135">
        <f t="shared" si="24"/>
        <v>0</v>
      </c>
      <c r="N115" s="135">
        <f t="shared" si="24"/>
        <v>0</v>
      </c>
      <c r="O115" s="135">
        <f t="shared" ref="O115:BG115" si="25">O99*$H115</f>
        <v>0</v>
      </c>
      <c r="P115" s="135">
        <f t="shared" si="25"/>
        <v>0</v>
      </c>
      <c r="Q115" s="135">
        <f t="shared" si="25"/>
        <v>0</v>
      </c>
      <c r="R115" s="135">
        <f t="shared" si="25"/>
        <v>0</v>
      </c>
      <c r="S115" s="135">
        <f t="shared" si="25"/>
        <v>0</v>
      </c>
      <c r="T115" s="135">
        <f t="shared" si="25"/>
        <v>0</v>
      </c>
      <c r="U115" s="135">
        <f t="shared" si="25"/>
        <v>0</v>
      </c>
      <c r="V115" s="135">
        <f t="shared" si="25"/>
        <v>0</v>
      </c>
      <c r="W115" s="135">
        <f t="shared" si="25"/>
        <v>0</v>
      </c>
      <c r="X115" s="135">
        <f t="shared" si="25"/>
        <v>0</v>
      </c>
      <c r="Y115" s="135">
        <f t="shared" si="25"/>
        <v>0</v>
      </c>
      <c r="Z115" s="135">
        <f t="shared" si="25"/>
        <v>0</v>
      </c>
      <c r="AA115" s="135">
        <f t="shared" si="25"/>
        <v>0</v>
      </c>
      <c r="AB115" s="135">
        <f t="shared" si="25"/>
        <v>0</v>
      </c>
      <c r="AC115" s="135">
        <f t="shared" si="25"/>
        <v>0</v>
      </c>
      <c r="AD115" s="135">
        <f t="shared" si="25"/>
        <v>0</v>
      </c>
      <c r="AE115" s="135">
        <f t="shared" si="25"/>
        <v>0</v>
      </c>
      <c r="AF115" s="135">
        <f t="shared" si="25"/>
        <v>0</v>
      </c>
      <c r="AG115" s="135">
        <f t="shared" si="25"/>
        <v>0</v>
      </c>
      <c r="AH115" s="135">
        <f t="shared" si="25"/>
        <v>0</v>
      </c>
      <c r="AI115" s="135">
        <f t="shared" si="25"/>
        <v>0</v>
      </c>
      <c r="AJ115" s="135">
        <f t="shared" si="25"/>
        <v>0</v>
      </c>
      <c r="AK115" s="135">
        <f t="shared" si="25"/>
        <v>0</v>
      </c>
      <c r="AL115" s="135">
        <f t="shared" si="25"/>
        <v>0</v>
      </c>
      <c r="AM115" s="135">
        <f t="shared" si="25"/>
        <v>0</v>
      </c>
      <c r="AN115" s="135">
        <f t="shared" si="25"/>
        <v>0</v>
      </c>
      <c r="AO115" s="135">
        <f t="shared" si="25"/>
        <v>0</v>
      </c>
      <c r="AP115" s="135">
        <f t="shared" si="25"/>
        <v>0</v>
      </c>
      <c r="AQ115" s="135">
        <f t="shared" si="25"/>
        <v>0</v>
      </c>
      <c r="AR115" s="135">
        <f t="shared" si="25"/>
        <v>0</v>
      </c>
      <c r="AS115" s="135">
        <f t="shared" si="25"/>
        <v>0</v>
      </c>
      <c r="AT115" s="135">
        <f t="shared" si="25"/>
        <v>0</v>
      </c>
      <c r="AU115" s="135">
        <f t="shared" si="25"/>
        <v>0</v>
      </c>
      <c r="AV115" s="135">
        <f t="shared" si="25"/>
        <v>0</v>
      </c>
      <c r="AW115" s="135">
        <f t="shared" si="25"/>
        <v>0</v>
      </c>
      <c r="AX115" s="135">
        <f t="shared" si="25"/>
        <v>0</v>
      </c>
      <c r="AY115" s="135">
        <f t="shared" si="25"/>
        <v>0</v>
      </c>
      <c r="AZ115" s="135">
        <f t="shared" si="25"/>
        <v>0</v>
      </c>
      <c r="BA115" s="135">
        <f t="shared" si="25"/>
        <v>0</v>
      </c>
      <c r="BB115" s="135">
        <f t="shared" si="25"/>
        <v>0</v>
      </c>
      <c r="BC115" s="135">
        <f t="shared" si="25"/>
        <v>0</v>
      </c>
      <c r="BD115" s="135">
        <f t="shared" si="25"/>
        <v>0</v>
      </c>
      <c r="BE115" s="135">
        <f t="shared" si="25"/>
        <v>0</v>
      </c>
      <c r="BF115" s="135">
        <f t="shared" si="25"/>
        <v>0</v>
      </c>
      <c r="BG115" s="135">
        <f t="shared" si="25"/>
        <v>0</v>
      </c>
    </row>
    <row r="116" spans="1:61" s="25" customFormat="1" ht="11.4" customHeight="1" x14ac:dyDescent="0.25">
      <c r="F116" s="32"/>
      <c r="G116" s="73"/>
      <c r="H116" s="158">
        <f>IF(ISERROR(VLOOKUP(I100&amp;G116,#REF!,6,FALSE)),0,VLOOKUP(I100&amp;G116,#REF!,6,FALSE))</f>
        <v>0</v>
      </c>
      <c r="J116" s="135">
        <f t="shared" ref="J116:AO121" si="26">J100*$H116</f>
        <v>0</v>
      </c>
      <c r="K116" s="135">
        <f t="shared" si="26"/>
        <v>0</v>
      </c>
      <c r="L116" s="135">
        <f t="shared" si="26"/>
        <v>0</v>
      </c>
      <c r="M116" s="135">
        <f t="shared" si="26"/>
        <v>0</v>
      </c>
      <c r="N116" s="135">
        <f t="shared" si="26"/>
        <v>0</v>
      </c>
      <c r="O116" s="135">
        <f t="shared" si="26"/>
        <v>0</v>
      </c>
      <c r="P116" s="135">
        <f t="shared" si="26"/>
        <v>0</v>
      </c>
      <c r="Q116" s="135">
        <f t="shared" si="26"/>
        <v>0</v>
      </c>
      <c r="R116" s="135">
        <f t="shared" si="26"/>
        <v>0</v>
      </c>
      <c r="S116" s="135">
        <f t="shared" si="26"/>
        <v>0</v>
      </c>
      <c r="T116" s="135">
        <f t="shared" si="26"/>
        <v>0</v>
      </c>
      <c r="U116" s="135">
        <f t="shared" si="26"/>
        <v>0</v>
      </c>
      <c r="V116" s="135">
        <f t="shared" si="26"/>
        <v>0</v>
      </c>
      <c r="W116" s="135">
        <f t="shared" si="26"/>
        <v>0</v>
      </c>
      <c r="X116" s="135">
        <f t="shared" si="26"/>
        <v>0</v>
      </c>
      <c r="Y116" s="135">
        <f t="shared" si="26"/>
        <v>0</v>
      </c>
      <c r="Z116" s="135">
        <f t="shared" si="26"/>
        <v>0</v>
      </c>
      <c r="AA116" s="135">
        <f t="shared" si="26"/>
        <v>0</v>
      </c>
      <c r="AB116" s="135">
        <f t="shared" si="26"/>
        <v>0</v>
      </c>
      <c r="AC116" s="135">
        <f t="shared" si="26"/>
        <v>0</v>
      </c>
      <c r="AD116" s="135">
        <f t="shared" si="26"/>
        <v>0</v>
      </c>
      <c r="AE116" s="135">
        <f t="shared" si="26"/>
        <v>0</v>
      </c>
      <c r="AF116" s="135">
        <f t="shared" si="26"/>
        <v>0</v>
      </c>
      <c r="AG116" s="135">
        <f t="shared" si="26"/>
        <v>0</v>
      </c>
      <c r="AH116" s="135">
        <f t="shared" si="26"/>
        <v>0</v>
      </c>
      <c r="AI116" s="135">
        <f t="shared" si="26"/>
        <v>0</v>
      </c>
      <c r="AJ116" s="135">
        <f t="shared" si="26"/>
        <v>0</v>
      </c>
      <c r="AK116" s="135">
        <f t="shared" si="26"/>
        <v>0</v>
      </c>
      <c r="AL116" s="135">
        <f t="shared" si="26"/>
        <v>0</v>
      </c>
      <c r="AM116" s="135">
        <f t="shared" si="26"/>
        <v>0</v>
      </c>
      <c r="AN116" s="135">
        <f t="shared" si="26"/>
        <v>0</v>
      </c>
      <c r="AO116" s="135">
        <f t="shared" si="26"/>
        <v>0</v>
      </c>
      <c r="AP116" s="135">
        <f t="shared" ref="AP116:BG116" si="27">AP100*$H116</f>
        <v>0</v>
      </c>
      <c r="AQ116" s="135">
        <f t="shared" si="27"/>
        <v>0</v>
      </c>
      <c r="AR116" s="135">
        <f t="shared" si="27"/>
        <v>0</v>
      </c>
      <c r="AS116" s="135">
        <f t="shared" si="27"/>
        <v>0</v>
      </c>
      <c r="AT116" s="135">
        <f t="shared" si="27"/>
        <v>0</v>
      </c>
      <c r="AU116" s="135">
        <f t="shared" si="27"/>
        <v>0</v>
      </c>
      <c r="AV116" s="135">
        <f t="shared" si="27"/>
        <v>0</v>
      </c>
      <c r="AW116" s="135">
        <f t="shared" si="27"/>
        <v>0</v>
      </c>
      <c r="AX116" s="135">
        <f t="shared" si="27"/>
        <v>0</v>
      </c>
      <c r="AY116" s="135">
        <f t="shared" si="27"/>
        <v>0</v>
      </c>
      <c r="AZ116" s="135">
        <f t="shared" si="27"/>
        <v>0</v>
      </c>
      <c r="BA116" s="135">
        <f t="shared" si="27"/>
        <v>0</v>
      </c>
      <c r="BB116" s="135">
        <f t="shared" si="27"/>
        <v>0</v>
      </c>
      <c r="BC116" s="135">
        <f t="shared" si="27"/>
        <v>0</v>
      </c>
      <c r="BD116" s="135">
        <f t="shared" si="27"/>
        <v>0</v>
      </c>
      <c r="BE116" s="135">
        <f t="shared" si="27"/>
        <v>0</v>
      </c>
      <c r="BF116" s="135">
        <f t="shared" si="27"/>
        <v>0</v>
      </c>
      <c r="BG116" s="135">
        <f t="shared" si="27"/>
        <v>0</v>
      </c>
    </row>
    <row r="117" spans="1:61" s="25" customFormat="1" ht="11.4" customHeight="1" x14ac:dyDescent="0.25">
      <c r="F117" s="32"/>
      <c r="G117" s="73"/>
      <c r="H117" s="158">
        <f>IF(ISERROR(VLOOKUP(I101&amp;G117,#REF!,6,FALSE)),0,VLOOKUP(I101&amp;G117,#REF!,6,FALSE))</f>
        <v>0</v>
      </c>
      <c r="J117" s="135">
        <f t="shared" si="26"/>
        <v>0</v>
      </c>
      <c r="K117" s="135">
        <f t="shared" si="26"/>
        <v>0</v>
      </c>
      <c r="L117" s="135">
        <f t="shared" si="26"/>
        <v>0</v>
      </c>
      <c r="M117" s="135">
        <f t="shared" si="26"/>
        <v>0</v>
      </c>
      <c r="N117" s="135">
        <f t="shared" si="26"/>
        <v>0</v>
      </c>
      <c r="O117" s="135">
        <f t="shared" si="26"/>
        <v>0</v>
      </c>
      <c r="P117" s="135">
        <f t="shared" si="26"/>
        <v>0</v>
      </c>
      <c r="Q117" s="135">
        <f t="shared" si="26"/>
        <v>0</v>
      </c>
      <c r="R117" s="135">
        <f t="shared" si="26"/>
        <v>0</v>
      </c>
      <c r="S117" s="135">
        <f t="shared" si="26"/>
        <v>0</v>
      </c>
      <c r="T117" s="135">
        <f t="shared" si="26"/>
        <v>0</v>
      </c>
      <c r="U117" s="135">
        <f t="shared" si="26"/>
        <v>0</v>
      </c>
      <c r="V117" s="135">
        <f t="shared" si="26"/>
        <v>0</v>
      </c>
      <c r="W117" s="135">
        <f t="shared" si="26"/>
        <v>0</v>
      </c>
      <c r="X117" s="135">
        <f t="shared" si="26"/>
        <v>0</v>
      </c>
      <c r="Y117" s="135">
        <f t="shared" si="26"/>
        <v>0</v>
      </c>
      <c r="Z117" s="135">
        <f t="shared" si="26"/>
        <v>0</v>
      </c>
      <c r="AA117" s="135">
        <f t="shared" si="26"/>
        <v>0</v>
      </c>
      <c r="AB117" s="135">
        <f t="shared" si="26"/>
        <v>0</v>
      </c>
      <c r="AC117" s="135">
        <f t="shared" si="26"/>
        <v>0</v>
      </c>
      <c r="AD117" s="135">
        <f t="shared" si="26"/>
        <v>0</v>
      </c>
      <c r="AE117" s="135">
        <f t="shared" si="26"/>
        <v>0</v>
      </c>
      <c r="AF117" s="135">
        <f t="shared" si="26"/>
        <v>0</v>
      </c>
      <c r="AG117" s="135">
        <f t="shared" si="26"/>
        <v>0</v>
      </c>
      <c r="AH117" s="135">
        <f t="shared" si="26"/>
        <v>0</v>
      </c>
      <c r="AI117" s="135">
        <f t="shared" si="26"/>
        <v>0</v>
      </c>
      <c r="AJ117" s="135">
        <f t="shared" si="26"/>
        <v>0</v>
      </c>
      <c r="AK117" s="135">
        <f t="shared" si="26"/>
        <v>0</v>
      </c>
      <c r="AL117" s="135">
        <f t="shared" si="26"/>
        <v>0</v>
      </c>
      <c r="AM117" s="135">
        <f t="shared" si="26"/>
        <v>0</v>
      </c>
      <c r="AN117" s="135">
        <f t="shared" si="26"/>
        <v>0</v>
      </c>
      <c r="AO117" s="135">
        <f t="shared" si="26"/>
        <v>0</v>
      </c>
      <c r="AP117" s="135">
        <f t="shared" ref="AP117:BG117" si="28">AP101*$H117</f>
        <v>0</v>
      </c>
      <c r="AQ117" s="135">
        <f t="shared" si="28"/>
        <v>0</v>
      </c>
      <c r="AR117" s="135">
        <f t="shared" si="28"/>
        <v>0</v>
      </c>
      <c r="AS117" s="135">
        <f t="shared" si="28"/>
        <v>0</v>
      </c>
      <c r="AT117" s="135">
        <f t="shared" si="28"/>
        <v>0</v>
      </c>
      <c r="AU117" s="135">
        <f t="shared" si="28"/>
        <v>0</v>
      </c>
      <c r="AV117" s="135">
        <f t="shared" si="28"/>
        <v>0</v>
      </c>
      <c r="AW117" s="135">
        <f t="shared" si="28"/>
        <v>0</v>
      </c>
      <c r="AX117" s="135">
        <f t="shared" si="28"/>
        <v>0</v>
      </c>
      <c r="AY117" s="135">
        <f t="shared" si="28"/>
        <v>0</v>
      </c>
      <c r="AZ117" s="135">
        <f t="shared" si="28"/>
        <v>0</v>
      </c>
      <c r="BA117" s="135">
        <f t="shared" si="28"/>
        <v>0</v>
      </c>
      <c r="BB117" s="135">
        <f t="shared" si="28"/>
        <v>0</v>
      </c>
      <c r="BC117" s="135">
        <f t="shared" si="28"/>
        <v>0</v>
      </c>
      <c r="BD117" s="135">
        <f t="shared" si="28"/>
        <v>0</v>
      </c>
      <c r="BE117" s="135">
        <f t="shared" si="28"/>
        <v>0</v>
      </c>
      <c r="BF117" s="135">
        <f t="shared" si="28"/>
        <v>0</v>
      </c>
      <c r="BG117" s="135">
        <f t="shared" si="28"/>
        <v>0</v>
      </c>
    </row>
    <row r="118" spans="1:61" s="25" customFormat="1" ht="11.4" customHeight="1" x14ac:dyDescent="0.25">
      <c r="F118" s="32"/>
      <c r="G118" s="73"/>
      <c r="H118" s="158">
        <f>IF(ISERROR(VLOOKUP(I102&amp;G118,#REF!,6,FALSE)),0,VLOOKUP(I102&amp;G118,#REF!,6,FALSE))</f>
        <v>0</v>
      </c>
      <c r="J118" s="135">
        <f t="shared" si="26"/>
        <v>0</v>
      </c>
      <c r="K118" s="135">
        <f t="shared" si="26"/>
        <v>0</v>
      </c>
      <c r="L118" s="135">
        <f t="shared" si="26"/>
        <v>0</v>
      </c>
      <c r="M118" s="135">
        <f t="shared" si="26"/>
        <v>0</v>
      </c>
      <c r="N118" s="135">
        <f t="shared" si="26"/>
        <v>0</v>
      </c>
      <c r="O118" s="135">
        <f t="shared" si="26"/>
        <v>0</v>
      </c>
      <c r="P118" s="135">
        <f t="shared" si="26"/>
        <v>0</v>
      </c>
      <c r="Q118" s="135">
        <f t="shared" si="26"/>
        <v>0</v>
      </c>
      <c r="R118" s="135">
        <f t="shared" si="26"/>
        <v>0</v>
      </c>
      <c r="S118" s="135">
        <f t="shared" si="26"/>
        <v>0</v>
      </c>
      <c r="T118" s="135">
        <f t="shared" si="26"/>
        <v>0</v>
      </c>
      <c r="U118" s="135">
        <f t="shared" si="26"/>
        <v>0</v>
      </c>
      <c r="V118" s="135">
        <f t="shared" si="26"/>
        <v>0</v>
      </c>
      <c r="W118" s="135">
        <f t="shared" si="26"/>
        <v>0</v>
      </c>
      <c r="X118" s="135">
        <f t="shared" si="26"/>
        <v>0</v>
      </c>
      <c r="Y118" s="135">
        <f t="shared" si="26"/>
        <v>0</v>
      </c>
      <c r="Z118" s="135">
        <f t="shared" si="26"/>
        <v>0</v>
      </c>
      <c r="AA118" s="135">
        <f t="shared" si="26"/>
        <v>0</v>
      </c>
      <c r="AB118" s="135">
        <f t="shared" si="26"/>
        <v>0</v>
      </c>
      <c r="AC118" s="135">
        <f t="shared" si="26"/>
        <v>0</v>
      </c>
      <c r="AD118" s="135">
        <f t="shared" si="26"/>
        <v>0</v>
      </c>
      <c r="AE118" s="135">
        <f t="shared" si="26"/>
        <v>0</v>
      </c>
      <c r="AF118" s="135">
        <f t="shared" si="26"/>
        <v>0</v>
      </c>
      <c r="AG118" s="135">
        <f t="shared" si="26"/>
        <v>0</v>
      </c>
      <c r="AH118" s="135">
        <f t="shared" si="26"/>
        <v>0</v>
      </c>
      <c r="AI118" s="135">
        <f t="shared" si="26"/>
        <v>0</v>
      </c>
      <c r="AJ118" s="135">
        <f t="shared" si="26"/>
        <v>0</v>
      </c>
      <c r="AK118" s="135">
        <f t="shared" si="26"/>
        <v>0</v>
      </c>
      <c r="AL118" s="135">
        <f t="shared" si="26"/>
        <v>0</v>
      </c>
      <c r="AM118" s="135">
        <f t="shared" si="26"/>
        <v>0</v>
      </c>
      <c r="AN118" s="135">
        <f t="shared" si="26"/>
        <v>0</v>
      </c>
      <c r="AO118" s="135">
        <f t="shared" si="26"/>
        <v>0</v>
      </c>
      <c r="AP118" s="135">
        <f t="shared" ref="AP118:BG118" si="29">AP102*$H118</f>
        <v>0</v>
      </c>
      <c r="AQ118" s="135">
        <f t="shared" si="29"/>
        <v>0</v>
      </c>
      <c r="AR118" s="135">
        <f t="shared" si="29"/>
        <v>0</v>
      </c>
      <c r="AS118" s="135">
        <f t="shared" si="29"/>
        <v>0</v>
      </c>
      <c r="AT118" s="135">
        <f t="shared" si="29"/>
        <v>0</v>
      </c>
      <c r="AU118" s="135">
        <f t="shared" si="29"/>
        <v>0</v>
      </c>
      <c r="AV118" s="135">
        <f t="shared" si="29"/>
        <v>0</v>
      </c>
      <c r="AW118" s="135">
        <f t="shared" si="29"/>
        <v>0</v>
      </c>
      <c r="AX118" s="135">
        <f t="shared" si="29"/>
        <v>0</v>
      </c>
      <c r="AY118" s="135">
        <f t="shared" si="29"/>
        <v>0</v>
      </c>
      <c r="AZ118" s="135">
        <f t="shared" si="29"/>
        <v>0</v>
      </c>
      <c r="BA118" s="135">
        <f t="shared" si="29"/>
        <v>0</v>
      </c>
      <c r="BB118" s="135">
        <f t="shared" si="29"/>
        <v>0</v>
      </c>
      <c r="BC118" s="135">
        <f t="shared" si="29"/>
        <v>0</v>
      </c>
      <c r="BD118" s="135">
        <f t="shared" si="29"/>
        <v>0</v>
      </c>
      <c r="BE118" s="135">
        <f t="shared" si="29"/>
        <v>0</v>
      </c>
      <c r="BF118" s="135">
        <f t="shared" si="29"/>
        <v>0</v>
      </c>
      <c r="BG118" s="135">
        <f t="shared" si="29"/>
        <v>0</v>
      </c>
    </row>
    <row r="119" spans="1:61" s="25" customFormat="1" ht="11.4" customHeight="1" x14ac:dyDescent="0.25">
      <c r="F119" s="32"/>
      <c r="G119" s="73"/>
      <c r="H119" s="158">
        <f>IF(ISERROR(VLOOKUP(I103&amp;G119,#REF!,6,FALSE)),0,VLOOKUP(I103&amp;G119,#REF!,6,FALSE))</f>
        <v>0</v>
      </c>
      <c r="J119" s="135">
        <f t="shared" si="26"/>
        <v>0</v>
      </c>
      <c r="K119" s="135">
        <f t="shared" si="26"/>
        <v>0</v>
      </c>
      <c r="L119" s="135">
        <f t="shared" si="26"/>
        <v>0</v>
      </c>
      <c r="M119" s="135">
        <f t="shared" si="26"/>
        <v>0</v>
      </c>
      <c r="N119" s="135">
        <f t="shared" si="26"/>
        <v>0</v>
      </c>
      <c r="O119" s="135">
        <f t="shared" si="26"/>
        <v>0</v>
      </c>
      <c r="P119" s="135">
        <f t="shared" si="26"/>
        <v>0</v>
      </c>
      <c r="Q119" s="135">
        <f t="shared" si="26"/>
        <v>0</v>
      </c>
      <c r="R119" s="135">
        <f t="shared" si="26"/>
        <v>0</v>
      </c>
      <c r="S119" s="135">
        <f t="shared" si="26"/>
        <v>0</v>
      </c>
      <c r="T119" s="135">
        <f t="shared" si="26"/>
        <v>0</v>
      </c>
      <c r="U119" s="135">
        <f t="shared" si="26"/>
        <v>0</v>
      </c>
      <c r="V119" s="135">
        <f t="shared" si="26"/>
        <v>0</v>
      </c>
      <c r="W119" s="135">
        <f t="shared" si="26"/>
        <v>0</v>
      </c>
      <c r="X119" s="135">
        <f t="shared" si="26"/>
        <v>0</v>
      </c>
      <c r="Y119" s="135">
        <f t="shared" si="26"/>
        <v>0</v>
      </c>
      <c r="Z119" s="135">
        <f t="shared" si="26"/>
        <v>0</v>
      </c>
      <c r="AA119" s="135">
        <f t="shared" si="26"/>
        <v>0</v>
      </c>
      <c r="AB119" s="135">
        <f t="shared" si="26"/>
        <v>0</v>
      </c>
      <c r="AC119" s="135">
        <f t="shared" si="26"/>
        <v>0</v>
      </c>
      <c r="AD119" s="135">
        <f t="shared" si="26"/>
        <v>0</v>
      </c>
      <c r="AE119" s="135">
        <f t="shared" si="26"/>
        <v>0</v>
      </c>
      <c r="AF119" s="135">
        <f t="shared" si="26"/>
        <v>0</v>
      </c>
      <c r="AG119" s="135">
        <f t="shared" si="26"/>
        <v>0</v>
      </c>
      <c r="AH119" s="135">
        <f t="shared" si="26"/>
        <v>0</v>
      </c>
      <c r="AI119" s="135">
        <f t="shared" si="26"/>
        <v>0</v>
      </c>
      <c r="AJ119" s="135">
        <f t="shared" si="26"/>
        <v>0</v>
      </c>
      <c r="AK119" s="135">
        <f t="shared" si="26"/>
        <v>0</v>
      </c>
      <c r="AL119" s="135">
        <f t="shared" si="26"/>
        <v>0</v>
      </c>
      <c r="AM119" s="135">
        <f t="shared" si="26"/>
        <v>0</v>
      </c>
      <c r="AN119" s="135">
        <f t="shared" si="26"/>
        <v>0</v>
      </c>
      <c r="AO119" s="135">
        <f t="shared" si="26"/>
        <v>0</v>
      </c>
      <c r="AP119" s="135">
        <f t="shared" ref="AP119:BG119" si="30">AP103*$H119</f>
        <v>0</v>
      </c>
      <c r="AQ119" s="135">
        <f t="shared" si="30"/>
        <v>0</v>
      </c>
      <c r="AR119" s="135">
        <f t="shared" si="30"/>
        <v>0</v>
      </c>
      <c r="AS119" s="135">
        <f t="shared" si="30"/>
        <v>0</v>
      </c>
      <c r="AT119" s="135">
        <f t="shared" si="30"/>
        <v>0</v>
      </c>
      <c r="AU119" s="135">
        <f t="shared" si="30"/>
        <v>0</v>
      </c>
      <c r="AV119" s="135">
        <f t="shared" si="30"/>
        <v>0</v>
      </c>
      <c r="AW119" s="135">
        <f t="shared" si="30"/>
        <v>0</v>
      </c>
      <c r="AX119" s="135">
        <f t="shared" si="30"/>
        <v>0</v>
      </c>
      <c r="AY119" s="135">
        <f t="shared" si="30"/>
        <v>0</v>
      </c>
      <c r="AZ119" s="135">
        <f t="shared" si="30"/>
        <v>0</v>
      </c>
      <c r="BA119" s="135">
        <f t="shared" si="30"/>
        <v>0</v>
      </c>
      <c r="BB119" s="135">
        <f t="shared" si="30"/>
        <v>0</v>
      </c>
      <c r="BC119" s="135">
        <f t="shared" si="30"/>
        <v>0</v>
      </c>
      <c r="BD119" s="135">
        <f t="shared" si="30"/>
        <v>0</v>
      </c>
      <c r="BE119" s="135">
        <f t="shared" si="30"/>
        <v>0</v>
      </c>
      <c r="BF119" s="135">
        <f t="shared" si="30"/>
        <v>0</v>
      </c>
      <c r="BG119" s="135">
        <f t="shared" si="30"/>
        <v>0</v>
      </c>
    </row>
    <row r="120" spans="1:61" s="25" customFormat="1" ht="11.4" customHeight="1" x14ac:dyDescent="0.25">
      <c r="F120" s="32"/>
      <c r="G120" s="73"/>
      <c r="H120" s="158">
        <f>IF(ISERROR(VLOOKUP(I104&amp;G120,#REF!,6,FALSE)),0,VLOOKUP(I104&amp;G120,#REF!,6,FALSE))</f>
        <v>0</v>
      </c>
      <c r="J120" s="135">
        <f t="shared" si="26"/>
        <v>0</v>
      </c>
      <c r="K120" s="135">
        <f t="shared" si="26"/>
        <v>0</v>
      </c>
      <c r="L120" s="135">
        <f t="shared" si="26"/>
        <v>0</v>
      </c>
      <c r="M120" s="135">
        <f t="shared" si="26"/>
        <v>0</v>
      </c>
      <c r="N120" s="135">
        <f t="shared" si="26"/>
        <v>0</v>
      </c>
      <c r="O120" s="135">
        <f t="shared" si="26"/>
        <v>0</v>
      </c>
      <c r="P120" s="135">
        <f t="shared" si="26"/>
        <v>0</v>
      </c>
      <c r="Q120" s="135">
        <f t="shared" si="26"/>
        <v>0</v>
      </c>
      <c r="R120" s="135">
        <f t="shared" si="26"/>
        <v>0</v>
      </c>
      <c r="S120" s="135">
        <f t="shared" si="26"/>
        <v>0</v>
      </c>
      <c r="T120" s="135">
        <f t="shared" si="26"/>
        <v>0</v>
      </c>
      <c r="U120" s="135">
        <f t="shared" si="26"/>
        <v>0</v>
      </c>
      <c r="V120" s="135">
        <f t="shared" si="26"/>
        <v>0</v>
      </c>
      <c r="W120" s="135">
        <f t="shared" si="26"/>
        <v>0</v>
      </c>
      <c r="X120" s="135">
        <f t="shared" si="26"/>
        <v>0</v>
      </c>
      <c r="Y120" s="135">
        <f t="shared" si="26"/>
        <v>0</v>
      </c>
      <c r="Z120" s="135">
        <f t="shared" si="26"/>
        <v>0</v>
      </c>
      <c r="AA120" s="135">
        <f t="shared" si="26"/>
        <v>0</v>
      </c>
      <c r="AB120" s="135">
        <f t="shared" si="26"/>
        <v>0</v>
      </c>
      <c r="AC120" s="135">
        <f t="shared" si="26"/>
        <v>0</v>
      </c>
      <c r="AD120" s="135">
        <f t="shared" si="26"/>
        <v>0</v>
      </c>
      <c r="AE120" s="135">
        <f t="shared" si="26"/>
        <v>0</v>
      </c>
      <c r="AF120" s="135">
        <f t="shared" si="26"/>
        <v>0</v>
      </c>
      <c r="AG120" s="135">
        <f t="shared" si="26"/>
        <v>0</v>
      </c>
      <c r="AH120" s="135">
        <f t="shared" si="26"/>
        <v>0</v>
      </c>
      <c r="AI120" s="135">
        <f t="shared" si="26"/>
        <v>0</v>
      </c>
      <c r="AJ120" s="135">
        <f t="shared" si="26"/>
        <v>0</v>
      </c>
      <c r="AK120" s="135">
        <f t="shared" si="26"/>
        <v>0</v>
      </c>
      <c r="AL120" s="135">
        <f t="shared" si="26"/>
        <v>0</v>
      </c>
      <c r="AM120" s="135">
        <f t="shared" si="26"/>
        <v>0</v>
      </c>
      <c r="AN120" s="135">
        <f t="shared" si="26"/>
        <v>0</v>
      </c>
      <c r="AO120" s="135">
        <f t="shared" si="26"/>
        <v>0</v>
      </c>
      <c r="AP120" s="135">
        <f t="shared" ref="AP120:BG120" si="31">AP104*$H120</f>
        <v>0</v>
      </c>
      <c r="AQ120" s="135">
        <f t="shared" si="31"/>
        <v>0</v>
      </c>
      <c r="AR120" s="135">
        <f t="shared" si="31"/>
        <v>0</v>
      </c>
      <c r="AS120" s="135">
        <f t="shared" si="31"/>
        <v>0</v>
      </c>
      <c r="AT120" s="135">
        <f t="shared" si="31"/>
        <v>0</v>
      </c>
      <c r="AU120" s="135">
        <f t="shared" si="31"/>
        <v>0</v>
      </c>
      <c r="AV120" s="135">
        <f t="shared" si="31"/>
        <v>0</v>
      </c>
      <c r="AW120" s="135">
        <f t="shared" si="31"/>
        <v>0</v>
      </c>
      <c r="AX120" s="135">
        <f t="shared" si="31"/>
        <v>0</v>
      </c>
      <c r="AY120" s="135">
        <f t="shared" si="31"/>
        <v>0</v>
      </c>
      <c r="AZ120" s="135">
        <f t="shared" si="31"/>
        <v>0</v>
      </c>
      <c r="BA120" s="135">
        <f t="shared" si="31"/>
        <v>0</v>
      </c>
      <c r="BB120" s="135">
        <f t="shared" si="31"/>
        <v>0</v>
      </c>
      <c r="BC120" s="135">
        <f t="shared" si="31"/>
        <v>0</v>
      </c>
      <c r="BD120" s="135">
        <f t="shared" si="31"/>
        <v>0</v>
      </c>
      <c r="BE120" s="135">
        <f t="shared" si="31"/>
        <v>0</v>
      </c>
      <c r="BF120" s="135">
        <f t="shared" si="31"/>
        <v>0</v>
      </c>
      <c r="BG120" s="135">
        <f t="shared" si="31"/>
        <v>0</v>
      </c>
    </row>
    <row r="121" spans="1:61" s="25" customFormat="1" ht="11.4" customHeight="1" x14ac:dyDescent="0.25">
      <c r="F121" s="32"/>
      <c r="G121" s="73"/>
      <c r="H121" s="158">
        <f>IF(ISERROR(VLOOKUP(I105&amp;G121,#REF!,6,FALSE)),0,VLOOKUP(I105&amp;G121,#REF!,6,FALSE))</f>
        <v>0</v>
      </c>
      <c r="J121" s="135">
        <f t="shared" si="26"/>
        <v>0</v>
      </c>
      <c r="K121" s="135">
        <f t="shared" si="26"/>
        <v>0</v>
      </c>
      <c r="L121" s="135">
        <f t="shared" si="26"/>
        <v>0</v>
      </c>
      <c r="M121" s="135">
        <f t="shared" si="26"/>
        <v>0</v>
      </c>
      <c r="N121" s="135">
        <f t="shared" si="26"/>
        <v>0</v>
      </c>
      <c r="O121" s="135">
        <f t="shared" si="26"/>
        <v>0</v>
      </c>
      <c r="P121" s="135">
        <f t="shared" si="26"/>
        <v>0</v>
      </c>
      <c r="Q121" s="135">
        <f t="shared" si="26"/>
        <v>0</v>
      </c>
      <c r="R121" s="135">
        <f t="shared" si="26"/>
        <v>0</v>
      </c>
      <c r="S121" s="135">
        <f t="shared" si="26"/>
        <v>0</v>
      </c>
      <c r="T121" s="135">
        <f t="shared" si="26"/>
        <v>0</v>
      </c>
      <c r="U121" s="135">
        <f t="shared" si="26"/>
        <v>0</v>
      </c>
      <c r="V121" s="135">
        <f t="shared" si="26"/>
        <v>0</v>
      </c>
      <c r="W121" s="135">
        <f t="shared" si="26"/>
        <v>0</v>
      </c>
      <c r="X121" s="135">
        <f t="shared" si="26"/>
        <v>0</v>
      </c>
      <c r="Y121" s="135">
        <f t="shared" si="26"/>
        <v>0</v>
      </c>
      <c r="Z121" s="135">
        <f t="shared" si="26"/>
        <v>0</v>
      </c>
      <c r="AA121" s="135">
        <f t="shared" si="26"/>
        <v>0</v>
      </c>
      <c r="AB121" s="135">
        <f t="shared" si="26"/>
        <v>0</v>
      </c>
      <c r="AC121" s="135">
        <f t="shared" si="26"/>
        <v>0</v>
      </c>
      <c r="AD121" s="135">
        <f t="shared" si="26"/>
        <v>0</v>
      </c>
      <c r="AE121" s="135">
        <f t="shared" si="26"/>
        <v>0</v>
      </c>
      <c r="AF121" s="135">
        <f t="shared" si="26"/>
        <v>0</v>
      </c>
      <c r="AG121" s="135">
        <f t="shared" si="26"/>
        <v>0</v>
      </c>
      <c r="AH121" s="135">
        <f t="shared" si="26"/>
        <v>0</v>
      </c>
      <c r="AI121" s="135">
        <f t="shared" si="26"/>
        <v>0</v>
      </c>
      <c r="AJ121" s="135">
        <f t="shared" si="26"/>
        <v>0</v>
      </c>
      <c r="AK121" s="135">
        <f t="shared" si="26"/>
        <v>0</v>
      </c>
      <c r="AL121" s="135">
        <f t="shared" si="26"/>
        <v>0</v>
      </c>
      <c r="AM121" s="135">
        <f t="shared" si="26"/>
        <v>0</v>
      </c>
      <c r="AN121" s="135">
        <f t="shared" si="26"/>
        <v>0</v>
      </c>
      <c r="AO121" s="135">
        <f t="shared" si="26"/>
        <v>0</v>
      </c>
      <c r="AP121" s="135">
        <f t="shared" ref="AP121:BG121" si="32">AP105*$H121</f>
        <v>0</v>
      </c>
      <c r="AQ121" s="135">
        <f t="shared" si="32"/>
        <v>0</v>
      </c>
      <c r="AR121" s="135">
        <f t="shared" si="32"/>
        <v>0</v>
      </c>
      <c r="AS121" s="135">
        <f t="shared" si="32"/>
        <v>0</v>
      </c>
      <c r="AT121" s="135">
        <f t="shared" si="32"/>
        <v>0</v>
      </c>
      <c r="AU121" s="135">
        <f t="shared" si="32"/>
        <v>0</v>
      </c>
      <c r="AV121" s="135">
        <f t="shared" si="32"/>
        <v>0</v>
      </c>
      <c r="AW121" s="135">
        <f t="shared" si="32"/>
        <v>0</v>
      </c>
      <c r="AX121" s="135">
        <f t="shared" si="32"/>
        <v>0</v>
      </c>
      <c r="AY121" s="135">
        <f t="shared" si="32"/>
        <v>0</v>
      </c>
      <c r="AZ121" s="135">
        <f t="shared" si="32"/>
        <v>0</v>
      </c>
      <c r="BA121" s="135">
        <f t="shared" si="32"/>
        <v>0</v>
      </c>
      <c r="BB121" s="135">
        <f t="shared" si="32"/>
        <v>0</v>
      </c>
      <c r="BC121" s="135">
        <f t="shared" si="32"/>
        <v>0</v>
      </c>
      <c r="BD121" s="135">
        <f t="shared" si="32"/>
        <v>0</v>
      </c>
      <c r="BE121" s="135">
        <f t="shared" si="32"/>
        <v>0</v>
      </c>
      <c r="BF121" s="135">
        <f t="shared" si="32"/>
        <v>0</v>
      </c>
      <c r="BG121" s="135">
        <f t="shared" si="32"/>
        <v>0</v>
      </c>
    </row>
    <row r="122" spans="1:61" s="25" customFormat="1" ht="11.4" customHeight="1" x14ac:dyDescent="0.25">
      <c r="F122" s="148" t="s">
        <v>83</v>
      </c>
      <c r="G122" s="112"/>
      <c r="H122" s="112"/>
      <c r="I122" s="112"/>
      <c r="J122" s="164">
        <f>SUM(J110:J121)</f>
        <v>0</v>
      </c>
      <c r="K122" s="164">
        <f t="shared" ref="K122:BG122" si="33">SUM(K110:K121)</f>
        <v>0</v>
      </c>
      <c r="L122" s="164">
        <f t="shared" si="33"/>
        <v>12.936919367883556</v>
      </c>
      <c r="M122" s="164">
        <f t="shared" si="33"/>
        <v>20.405418176437959</v>
      </c>
      <c r="N122" s="164">
        <f t="shared" si="33"/>
        <v>29.883852166047806</v>
      </c>
      <c r="O122" s="164">
        <f t="shared" si="33"/>
        <v>45.172545091764484</v>
      </c>
      <c r="P122" s="164">
        <f t="shared" si="33"/>
        <v>64.474560388211813</v>
      </c>
      <c r="Q122" s="164">
        <f t="shared" si="33"/>
        <v>90.493127900101015</v>
      </c>
      <c r="R122" s="164">
        <f t="shared" si="33"/>
        <v>126.55422240044814</v>
      </c>
      <c r="S122" s="164">
        <f t="shared" si="33"/>
        <v>173.56889838924266</v>
      </c>
      <c r="T122" s="164">
        <f t="shared" si="33"/>
        <v>236.57521032895974</v>
      </c>
      <c r="U122" s="164">
        <f t="shared" si="33"/>
        <v>236.57521032895974</v>
      </c>
      <c r="V122" s="164">
        <f t="shared" si="33"/>
        <v>236.57521032895974</v>
      </c>
      <c r="W122" s="164">
        <f t="shared" si="33"/>
        <v>236.57521032895974</v>
      </c>
      <c r="X122" s="164">
        <f t="shared" si="33"/>
        <v>236.57521032895974</v>
      </c>
      <c r="Y122" s="164">
        <f t="shared" si="33"/>
        <v>236.57521032895974</v>
      </c>
      <c r="Z122" s="164">
        <f t="shared" si="33"/>
        <v>236.57521032895974</v>
      </c>
      <c r="AA122" s="164">
        <f t="shared" si="33"/>
        <v>236.57521032895974</v>
      </c>
      <c r="AB122" s="164">
        <f t="shared" si="33"/>
        <v>236.57521032895974</v>
      </c>
      <c r="AC122" s="164">
        <f t="shared" si="33"/>
        <v>236.57521032895974</v>
      </c>
      <c r="AD122" s="164">
        <f t="shared" si="33"/>
        <v>236.57521032895974</v>
      </c>
      <c r="AE122" s="164">
        <f t="shared" si="33"/>
        <v>0</v>
      </c>
      <c r="AF122" s="164">
        <f t="shared" si="33"/>
        <v>0</v>
      </c>
      <c r="AG122" s="164">
        <f t="shared" si="33"/>
        <v>0</v>
      </c>
      <c r="AH122" s="164">
        <f t="shared" si="33"/>
        <v>0</v>
      </c>
      <c r="AI122" s="164">
        <f t="shared" si="33"/>
        <v>0</v>
      </c>
      <c r="AJ122" s="164">
        <f t="shared" si="33"/>
        <v>0</v>
      </c>
      <c r="AK122" s="164">
        <f t="shared" si="33"/>
        <v>0</v>
      </c>
      <c r="AL122" s="164">
        <f t="shared" si="33"/>
        <v>0</v>
      </c>
      <c r="AM122" s="164">
        <f t="shared" si="33"/>
        <v>0</v>
      </c>
      <c r="AN122" s="164">
        <f t="shared" si="33"/>
        <v>0</v>
      </c>
      <c r="AO122" s="164">
        <f t="shared" si="33"/>
        <v>0</v>
      </c>
      <c r="AP122" s="164">
        <f t="shared" si="33"/>
        <v>0</v>
      </c>
      <c r="AQ122" s="164">
        <f t="shared" si="33"/>
        <v>0</v>
      </c>
      <c r="AR122" s="164">
        <f t="shared" si="33"/>
        <v>0</v>
      </c>
      <c r="AS122" s="164">
        <f t="shared" si="33"/>
        <v>0</v>
      </c>
      <c r="AT122" s="164">
        <f t="shared" si="33"/>
        <v>0</v>
      </c>
      <c r="AU122" s="164">
        <f t="shared" si="33"/>
        <v>0</v>
      </c>
      <c r="AV122" s="164">
        <f t="shared" si="33"/>
        <v>0</v>
      </c>
      <c r="AW122" s="164">
        <f t="shared" si="33"/>
        <v>0</v>
      </c>
      <c r="AX122" s="164">
        <f t="shared" si="33"/>
        <v>0</v>
      </c>
      <c r="AY122" s="164">
        <f t="shared" si="33"/>
        <v>0</v>
      </c>
      <c r="AZ122" s="164">
        <f t="shared" si="33"/>
        <v>0</v>
      </c>
      <c r="BA122" s="164">
        <f t="shared" si="33"/>
        <v>0</v>
      </c>
      <c r="BB122" s="164">
        <f t="shared" si="33"/>
        <v>0</v>
      </c>
      <c r="BC122" s="164">
        <f t="shared" si="33"/>
        <v>0</v>
      </c>
      <c r="BD122" s="164">
        <f t="shared" si="33"/>
        <v>0</v>
      </c>
      <c r="BE122" s="164">
        <f t="shared" si="33"/>
        <v>0</v>
      </c>
      <c r="BF122" s="164">
        <f t="shared" si="33"/>
        <v>0</v>
      </c>
      <c r="BG122" s="164">
        <f t="shared" si="33"/>
        <v>0</v>
      </c>
      <c r="BI122" s="50"/>
    </row>
    <row r="123" spans="1:61" ht="11.4" customHeight="1" x14ac:dyDescent="0.25">
      <c r="C123" s="22"/>
      <c r="D123" s="22"/>
      <c r="E123" s="22"/>
      <c r="F123" s="22"/>
      <c r="G123" s="22"/>
      <c r="H123" s="22"/>
      <c r="I123" s="22"/>
      <c r="J123" s="22"/>
    </row>
    <row r="124" spans="1:61" ht="11.4" customHeight="1" x14ac:dyDescent="0.25">
      <c r="A124" s="154" t="s">
        <v>102</v>
      </c>
      <c r="B124" s="140"/>
      <c r="C124" s="140"/>
      <c r="D124" s="154"/>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row>
  </sheetData>
  <mergeCells count="37">
    <mergeCell ref="G38:H38"/>
    <mergeCell ref="A19:D23"/>
    <mergeCell ref="A25:D29"/>
    <mergeCell ref="G35:H35"/>
    <mergeCell ref="G36:H36"/>
    <mergeCell ref="G37:H37"/>
    <mergeCell ref="G68:H68"/>
    <mergeCell ref="G39:H39"/>
    <mergeCell ref="G40:H40"/>
    <mergeCell ref="G41:H41"/>
    <mergeCell ref="G42:H42"/>
    <mergeCell ref="G43:H43"/>
    <mergeCell ref="G44:H44"/>
    <mergeCell ref="G45:H45"/>
    <mergeCell ref="G64:H64"/>
    <mergeCell ref="G65:H65"/>
    <mergeCell ref="G66:H66"/>
    <mergeCell ref="G67:H67"/>
    <mergeCell ref="G98:H98"/>
    <mergeCell ref="G69:H69"/>
    <mergeCell ref="G70:H70"/>
    <mergeCell ref="G71:H71"/>
    <mergeCell ref="G72:H72"/>
    <mergeCell ref="G73:H73"/>
    <mergeCell ref="G74:H74"/>
    <mergeCell ref="G93:H93"/>
    <mergeCell ref="G94:H94"/>
    <mergeCell ref="G95:H95"/>
    <mergeCell ref="G96:H96"/>
    <mergeCell ref="G97:H97"/>
    <mergeCell ref="G105:H105"/>
    <mergeCell ref="G99:H99"/>
    <mergeCell ref="G100:H100"/>
    <mergeCell ref="G101:H101"/>
    <mergeCell ref="G102:H102"/>
    <mergeCell ref="G103:H103"/>
    <mergeCell ref="G104:H104"/>
  </mergeCells>
  <conditionalFormatting sqref="I46">
    <cfRule type="cellIs" dxfId="73" priority="86" operator="notEqual">
      <formula>0</formula>
    </cfRule>
  </conditionalFormatting>
  <conditionalFormatting sqref="I60">
    <cfRule type="cellIs" dxfId="72" priority="80" operator="notEqual">
      <formula>0</formula>
    </cfRule>
  </conditionalFormatting>
  <conditionalFormatting sqref="J36:J37">
    <cfRule type="expression" dxfId="71" priority="11">
      <formula>#REF!</formula>
    </cfRule>
    <cfRule type="expression" dxfId="70" priority="12">
      <formula>ISTEXT(J36)</formula>
    </cfRule>
  </conditionalFormatting>
  <conditionalFormatting sqref="J39">
    <cfRule type="expression" dxfId="69" priority="9">
      <formula>#REF!</formula>
    </cfRule>
    <cfRule type="expression" dxfId="68" priority="10">
      <formula>ISTEXT(J39)</formula>
    </cfRule>
  </conditionalFormatting>
  <conditionalFormatting sqref="J50:J51 P50:BG51 J52:BG52 J53 P53:BG53 J54:BG59">
    <cfRule type="expression" dxfId="67" priority="81">
      <formula>#REF!</formula>
    </cfRule>
    <cfRule type="expression" dxfId="66" priority="82">
      <formula>ISTEXT(J50)</formula>
    </cfRule>
  </conditionalFormatting>
  <conditionalFormatting sqref="J65:J68">
    <cfRule type="expression" dxfId="65" priority="1">
      <formula>J65&lt;0</formula>
    </cfRule>
  </conditionalFormatting>
  <conditionalFormatting sqref="J79:J82 AE79:BG82 J83:BG88">
    <cfRule type="expression" dxfId="64" priority="77">
      <formula>#REF!</formula>
    </cfRule>
    <cfRule type="expression" dxfId="63" priority="78">
      <formula>ISTEXT(J79)</formula>
    </cfRule>
  </conditionalFormatting>
  <conditionalFormatting sqref="J94:J97">
    <cfRule type="expression" dxfId="62" priority="19">
      <formula>J94&lt;0</formula>
    </cfRule>
    <cfRule type="expression" dxfId="61" priority="20">
      <formula>#REF!</formula>
    </cfRule>
  </conditionalFormatting>
  <conditionalFormatting sqref="J38:V38 W38:BG39 J40:BG45">
    <cfRule type="expression" dxfId="60" priority="95">
      <formula>#REF!</formula>
    </cfRule>
    <cfRule type="expression" dxfId="59" priority="96">
      <formula>ISTEXT(J38)</formula>
    </cfRule>
  </conditionalFormatting>
  <conditionalFormatting sqref="J6:BG6">
    <cfRule type="cellIs" dxfId="58" priority="83" operator="equal">
      <formula>1</formula>
    </cfRule>
  </conditionalFormatting>
  <conditionalFormatting sqref="J64:BG64">
    <cfRule type="expression" dxfId="57" priority="99">
      <formula>#REF!=1</formula>
    </cfRule>
  </conditionalFormatting>
  <conditionalFormatting sqref="J65:BG74">
    <cfRule type="expression" dxfId="56" priority="2">
      <formula>#REF!</formula>
    </cfRule>
  </conditionalFormatting>
  <conditionalFormatting sqref="J78:BG78">
    <cfRule type="expression" dxfId="55" priority="79">
      <formula>#REF!=1</formula>
    </cfRule>
  </conditionalFormatting>
  <conditionalFormatting sqref="J98:BG105">
    <cfRule type="expression" dxfId="54" priority="87">
      <formula>J98&lt;0</formula>
    </cfRule>
    <cfRule type="expression" dxfId="53" priority="88">
      <formula>#REF!</formula>
    </cfRule>
  </conditionalFormatting>
  <conditionalFormatting sqref="J110:BG121">
    <cfRule type="expression" dxfId="52" priority="75">
      <formula>#REF!</formula>
    </cfRule>
    <cfRule type="expression" dxfId="51" priority="76">
      <formula>ISTEXT(J110)</formula>
    </cfRule>
  </conditionalFormatting>
  <conditionalFormatting sqref="K94:AD97">
    <cfRule type="expression" dxfId="50" priority="15">
      <formula>#REF!</formula>
    </cfRule>
  </conditionalFormatting>
  <conditionalFormatting sqref="P36:BG37 P39:V39">
    <cfRule type="expression" dxfId="49" priority="68">
      <formula>#REF!</formula>
    </cfRule>
    <cfRule type="expression" dxfId="48" priority="69">
      <formula>ISTEXT(P36)</formula>
    </cfRule>
  </conditionalFormatting>
  <conditionalFormatting sqref="U74:BG74">
    <cfRule type="expression" dxfId="47" priority="85">
      <formula>ISTEXT(U74)</formula>
    </cfRule>
  </conditionalFormatting>
  <conditionalFormatting sqref="AE94:BG97">
    <cfRule type="expression" dxfId="46" priority="45">
      <formula>AE94&lt;0</formula>
    </cfRule>
    <cfRule type="expression" dxfId="45" priority="46">
      <formula>#REF!</formula>
    </cfRule>
  </conditionalFormatting>
  <dataValidations count="7">
    <dataValidation type="custom" showErrorMessage="1" errorTitle="Invalid Assumption" error="Assumption must be a number." sqref="U72:BG74" xr:uid="{9DF67E73-B4BF-4652-B8A1-B1CEEC2F09FD}">
      <formula1>NOT(ISERROR(U72/1))</formula1>
    </dataValidation>
    <dataValidation type="decimal" operator="greaterThanOrEqual" allowBlank="1" showDropDown="1" showErrorMessage="1" errorTitle="Enter positive number only" error="Enter positive numbers only and specify in the drop down box  whether the input is a benefit or a cost" sqref="U94:BG105 J96:T105 J65:J68" xr:uid="{690E1CCD-16BD-49D8-829F-B495455B3A5B}">
      <formula1>0</formula1>
    </dataValidation>
    <dataValidation type="decimal" operator="greaterThanOrEqual" allowBlank="1" showDropDown="1" showErrorMessage="1" errorTitle="Invalid Assumption" error="Assumption must be a value greater than or equal to zero." sqref="J110:BG121 J36:BG45 J50:BG59 J94:T95 J79:BG88" xr:uid="{4C6837FD-3698-45E2-A1CE-075DAB325E82}">
      <formula1>0</formula1>
    </dataValidation>
    <dataValidation operator="greaterThanOrEqual" allowBlank="1" showDropDown="1" showErrorMessage="1" errorTitle="Invalid Assumption" error="Assumption must be a value greater than or equal to zero." sqref="K65:BG66 J69:T74 K67:AD68" xr:uid="{254C1B3B-7D2A-40AD-A2CE-D97E85636CF8}"/>
    <dataValidation showDropDown="1" showErrorMessage="1" errorTitle="Invalid Assumption" error="Assumption must be a number." sqref="AE67:BG71 U69:AD71" xr:uid="{C15FA93F-918A-46FF-8575-EB4551B4EEAA}"/>
    <dataValidation type="list" allowBlank="1" showInputMessage="1" showErrorMessage="1" sqref="I36:I45 I65:I74" xr:uid="{C8D8C543-1C58-4529-A762-8358A3967200}">
      <formula1>ConvertFromDates</formula1>
    </dataValidation>
    <dataValidation type="list" allowBlank="1" showInputMessage="1" showErrorMessage="1" sqref="G50:G59 G79:G88 G110:G121" xr:uid="{25412AB5-E13E-46D9-A75E-E30D5396FD50}">
      <formula1>ConvertToDates</formula1>
    </dataValidation>
  </dataValidations>
  <pageMargins left="0.39370078740157499" right="0.39370078740157499" top="0.59055118110236204" bottom="0.98425196850393704" header="0" footer="0.31496062992126"/>
  <pageSetup paperSize="9" orientation="landscape" r:id="rId1"/>
  <headerFooter>
    <oddFooter>&amp;L&amp;F
&amp;A
Printed: &amp;T on &amp;D&amp;CPage &amp;P of &amp;N_x000D_&amp;1#&amp;"Century Gothic"&amp;7&amp;K7F7F7F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e t t i n g s   x m l n s : x s i = " h t t p : / / w w w . w 3 . o r g / 2 0 0 1 / X M L S c h e m a - i n s t a n c e "   x m l n s : x s d = " h t t p : / / w w w . w 3 . o r g / 2 0 0 1 / X M L S c h e m a " >  
     < O p t i o n >  
         < O p t i o n T y p e > T o c I n c l u d e P r i n t e d P a g e N u m b e r s < / O p t i o n T y p e >  
         < U s e A p p l i c a t i o n S e t t i n g > t r u e < / U s e A p p l i c a t i o n S e t t i n g >  
         < V a l u e > f a l s e < / V a l u e >  
     < / O p t i o n >  
     < O p t i o n >  
         < O p t i o n T y p e > T o c P r o m p t F o r P a g e N u m b e r s < / O p t i o n T y p e >  
         < U s e A p p l i c a t i o n S e t t i n g > t r u e < / U s e A p p l i c a t i o n S e t t i n g >  
         < V a l u e > f a l s e < / V a l u e >  
     < / O p t i o n >  
     < O p t i o n >  
         < O p t i o n T y p e > T o c S h o w C u s t o m T o c E n t r i e s < / O p t i o n T y p e >  
         < U s e A p p l i c a t i o n S e t t i n g > t r u e < / U s e A p p l i c a t i o n S e t t i n g >  
         < V a l u e > f a l s e < / V a l u e >  
     < / O p t i o n >  
     < O p t i o n >  
         < O p t i o n T y p e > A u t o I n s e r t P r o j e c t S e c t i o n C o v e r s < / O p t i o n T y p e >  
         < U s e A p p l i c a t i o n S e t t i n g > f a l s e < / U s e A p p l i c a t i o n S e t t i n g >  
         < V a l u e > t r u e < / V a l u e >  
     < / O p t i o n >  
     < O p t i o n >  
         < O p t i o n T y p e > A u t o I n s e r t P r o j e c t S u b S e c t i o n C o v e r s < / O p t i o n T y p e >  
         < U s e A p p l i c a t i o n S e t t i n g > t r u e < / U s e A p p l i c a t i o n S e t t i n g >  
         < V a l u e > f a l s e < / V a l u e >  
     < / O p t i o n >  
     < O p t i o n >  
         < O p t i o n T y p e > A u t o I n s e r t M o d u l e S e c t i o n C o v e r s < / O p t i o n T y p e >  
         < U s e A p p l i c a t i o n S e t t i n g > f a l s e < / U s e A p p l i c a t i o n S e t t i n g >  
         < V a l u e > t r u e < / V a l u e >  
     < / O p t i o n >  
     < O p t i o n >  
         < O p t i o n T y p e > A u t o I n s e r t M o d u l e S u b S e c t i o n C o v e r s < / O p t i o n T y p e >  
         < U s e A p p l i c a t i o n S e t t i n g > t r u e < / U s e A p p l i c a t i o n S e t t i n g >  
         < V a l u e > f a l s e < / V a l u e >  
     < / O p t i o n >  
     < O p t i o n >  
         < O p t i o n T y p e > G r o u p L o o k u p s C o m p o n e n t s < / O p t i o n T y p e >  
         < U s e A p p l i c a t i o n S e t t i n g > f a l s e < / U s e A p p l i c a t i o n S e t t i n g >  
         < V a l u e > f a l s e < / V a l u e >  
     < / O p t i o n >  
     < O p t i o n >  
         < O p t i o n T y p e > S h e e t N a m e s B e s t P r a c t i c e S y n t a x < / O p t i o n T y p e >  
         < U s e A p p l i c a t i o n S e t t i n g > t r u e < / U s e A p p l i c a t i o n S e t t i n g >  
         < V a l u e > f a l s e < / V a l u e >  
     < / O p t i o n >  
     < O p t i o n >  
         < O p t i o n T y p e > S h e e t N a m e s A u t o U n d e r s c o r e < / O p t i o n T y p e >  
         < U s e A p p l i c a t i o n S e t t i n g > t r u e < / U s e A p p l i c a t i o n S e t t i n g >  
         < V a l u e > t r u e < / V a l u e >  
     < / O p t i o n >  
     < O p t i o n >  
         < O p t i o n T y p e > G r o u p C o m p o n e n t R o w s < / O p t i o n T y p e >  
         < U s e A p p l i c a t i o n S e t t i n g > t r u e < / U s e A p p l i c a t i o n S e t t i n g >  
         < V a l u e > t r u e < / V a l u e >  
     < / O p t i o n >  
     < O p t i o n >  
         < O p t i o n T y p e > A d d C o m p o n e n t H y p e r l i n k s < / O p t i o n T y p e >  
         < U s e A p p l i c a t i o n S e t t i n g > t r u e < / U s e A p p l i c a t i o n S e t t i n g >  
         < V a l u e > f a l s e < / V a l u e >  
     < / O p t i o n >  
     < O p t i o n >  
         < O p t i o n T y p e > D i s a b l e T h e m e C h a n g e P r o m p t < / O p t i o n T y p e >  
         < U s e A p p l i c a t i o n S e t t i n g > f a l s e < / U s e A p p l i c a t i o n S e t t i n g >  
         < V a l u e > f a l s e < / V a l u e >  
     < / O p t i o n >  
     < I g n o r e C e l l C o n t e n t > f a l s e < / I g n o r e C e l l C o n t e n t >  
     < A u t o F o n t C o l o r S t y l e T y p e s > 0 , 1 , 2 , 5 , 6 , 7 , 8 , 9 , 1 0 , 1 1 , 1 2 , 1 3 , 1 4 , 1 5 , 1 6 , 1 7 , 1 8 , 1 9 , 2 0 , 2 1 , 2 3 , 2 4 , 2 5 , 3 3 < / A u t o F o n t C o l o r S t y l e T y p e s >  
     < B a s e S h e e t T y p e C o l o r >  
         < B a s e S h e e t T y p e > C o v e r < / 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B a s e S h e e t T y p e C o l o r >  
         < B a s e S h e e t T y p e > C o n t e n t s < / 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B a s e S h e e t T y p e C o l o r >  
         < B a s e S h e e t T y p e > S e c t i o n C o v e r < / 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B a s e S h e e t T y p e C o l o r >  
         < B a s e S h e e t T y p e > S u b S e c t i o n C o v e r < / 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B a s e S h e e t T y p e C o l o r >  
         < B a s e S h e e t T y p e > B l a n k A s s u m p t i o n s < / 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B a s e S h e e t T y p e C o l o r >  
         < B a s e S h e e t T y p e > T i m e S e r i e s A s s u m p t i o n s < / 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B a s e S h e e t T y p e C o l o r >  
         < B a s e S h e e t T y p e > B l a n k O u t p u t s < / 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B a s e S h e e t T y p e C o l o r >  
         < B a s e S h e e t T y p e > T i m e S e r i e s O u t p u t s < / 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B a s e S h e e t T y p e C o l o r >  
         < B a s e S h e e t T y p e > L o o k u p s < / 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B a s e S h e e t T y p e C o l o r >  
         < B a s e S h e e t T y p e > S c h e m a t i c s < / 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B a s e S h e e t T y p e C o l o r >  
         < B a s e S h e e t T y p e > C h a r t < / 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B a s e S h e e t T y p e C o l o r >  
         < B a s e S h e e t T y p e > O v e r v i e w < / 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R e q u i r e d C o l o r >  
         < R e q u i r e d C o l o r T y p e > C o n s t a n t < / R e q u i r e d C o l o r T y p e >  
         < C o l o r T y p e > T h e m e C o l o r P a t c h < / C o l o r T y p e >  
         < C o l o r N u m b e r > 5 < / C o l o r N u m b e r >  
         < C o l o r P a t c h R g b > 6 5 6 7 7 1 2 < / C o l o r P a t c h R g b >  
         < T i n t A n d S h a d e > - 0 . 4 9 9 9 8 4 7 < / T i n t A n d S h a d e >  
     < / R e q u i r e d C o l o r >  
     < R e q u i r e d C o l o r >  
         < R e q u i r e d C o l o r T y p e > F o r m u l a < / R e q u i r e d C o l o r T y p e >  
         < C o l o r T y p e > T h e m e C o l o r P a t c h < / C o l o r T y p e >  
         < C o l o r N u m b e r > 2 < / C o l o r N u m b e r >  
         < C o l o r P a t c h R g b > 4 2 1 0 7 5 2 < / C o l o r P a t c h R g b >  
         < T i n t A n d S h a d e > 0 . 2 4 9 9 7 7 1 < / T i n t A n d S h a d e >  
     < / R e q u i r e d C o l o r >  
     < R e q u i r e d C o l o r >  
         < R e q u i r e d C o l o r T y p e > M i x e d C e l l < / R e q u i r e d C o l o r T y p e >  
         < C o l o r T y p e > T h e m e C o l o r P a t c h < / C o l o r T y p e >  
         < C o l o r N u m b e r > 1 0 < / C o l o r N u m b e r >  
         < C o l o r P a t c h R g b > 2 3 1 5 8 3 1 < / C o l o r P a t c h R g b >  
         < T i n t A n d S h a d e > - 0 . 4 9 9 9 8 4 7 < / T i n t A n d S h a d e >  
     < / R e q u i r e d C o l o r >  
     < R e q u i r e d C o l o r >  
         < R e q u i r e d C o l o r T y p e > C h e c k < / R e q u i r e d C o l o r T y p e >  
         < C o l o r T y p e > C o l o r I n d e x < / C o l o r T y p e >  
         < C o l o r N u m b e r > 5 1 < / C o l o r N u m b e r >  
         < C o l o r P a t c h R g b > 4 2 0 4 7 4 7 < / C o l o r P a t c h R g b >  
         < T i n t A n d S h a d e > 0 < / T i n t A n d S h a d e >  
     < / R e q u i r e d C o l o r >  
     < R e q u i r e d C o l o r >  
         < R e q u i r e d C o l o r T y p e > H y p e r l i n k < / R e q u i r e d C o l o r T y p e >  
         < C o l o r T y p e > T h e m e C o l o r P a t c h < / C o l o r T y p e >  
         < C o l o r N u m b e r > 1 2 < / C o l o r N u m b e r >  
         < C o l o r P a t c h R g b > 7 4 9 1 4 7 7 < / C o l o r P a t c h R g b >  
         < T i n t A n d S h a d e > 0 < / T i n t A n d S h a d e >  
     < / R e q u i r e d C o l o r >  
     < R e q u i r e d C o l o r >  
         < R e q u i r e d C o l o r T y p e > W o r k I n P r o g r e s s < / R e q u i r e d C o l o r T y p e >  
         < C o l o r T y p e > C o l o r I n d e x < / C o l o r T y p e >  
         < C o l o r N u m b e r > 5 5 < / C o l o r N u m b e r >  
         < C o l o r P a t c h R g b > 7 9 2 9 8 5 5 < / C o l o r P a t c h R g b >  
         < T i n t A n d S h a d e > 0 < / T i n t A n d S h a d e >  
     < / R e q u i r e d C o l o r >  
     < R e q u i r e d C o l o r >  
         < R e q u i r e d C o l o r T y p e > C o l o r A < / R e q u i r e d C o l o r T y p e >  
         < C o l o r T y p e > C o l o r I n d e x < / C o l o r T y p e >  
         < C o l o r N u m b e r > 1 1 < / C o l o r N u m b e r >  
         < C o l o r P a t c h R g b > 1 5 1 3 2 3 9 0 < / C o l o r P a t c h R g b >  
         < T i n t A n d S h a d e > 0 < / T i n t A n d S h a d e >  
     < / R e q u i r e d C o l o r >  
     < R e q u i r e d C o l o r >  
         < R e q u i r e d C o l o r T y p e > C o l o r B < / R e q u i r e d C o l o r T y p e >  
         < C o l o r T y p e > C o l o r I n d e x < / C o l o r T y p e >  
         < C o l o r N u m b e r > 5 6 < / C o l o r N u m b e r >  
         < C o l o r P a t c h R g b > 1 6 7 7 7 2 1 5 < / C o l o r P a t c h R g b >  
         < T i n t A n d S h a d e > 0 < / T i n t A n d S h a d e >  
     < / R e q u i r e d C o l o r >  
     < S h e e t T i t l e R o w >  
         < T y p e > S h e e t T i t l e < / T y p e >  
         < I n c l u d e > t r u e < / I n c l u d e >  
         < S e t t i n g > V i s i b l e < / S e t t i n g >  
         < C o l u m n N u m b e r > 2 < / C o l u m n N u m b e r >  
     < / S h e e t T i t l e R o w >  
     < S h e e t T i t l e R o w >  
         < T y p e > M o d e l N a m e < / T y p e >  
         < I n c l u d e > t r u e < / I n c l u d e >  
         < S e t t i n g > V i s i b l e < / S e t t i n g >  
         < C o l u m n N u m b e r > 2 < / C o l u m n N u m b e r >  
     < / S h e e t T i t l e R o w >  
     < S h e e t T i t l e R o w >  
         < T y p e > T o c H y p e r l i n k < / T y p e >  
         < I n c l u d e > f a l s e < / I n c l u d e >  
         < S e t t i n g > V i s i b l e < / S e t t i n g >  
         < C o l u m n N u m b e r > 2 < / C o l u m n N u m b e r >  
     < / S h e e t T i t l e R o w >  
     < S h e e t T i t l e R o w >  
         < T y p e > N a v i g a t i o n H y p e r l i n k s < / T y p e >  
         < I n c l u d e > f a l s e < / I n c l u d e >  
         < S e t t i n g > V i s i b l e < / S e t t i n g >  
         < C o l u m n N u m b e r > 1 < / C o l u m n N u m b e r >  
     < / S h e e t T i t l e R o w >  
     < I s s u e s R e g i s t e r S o r t B y / >  
     < I s s u e s R e g i s t e r C o l o r >  
         < T y p e > H e a d e r F o n t < / T y p e >  
         < C o l o r T y p e > C u s t o m < / C o l o r T y p e >  
         < C o l o r N u m b e r > 1 6 7 7 7 2 1 5 < / C o l o r N u m b e r >  
         < C o l o r P a t c h R g b > 0 < / C o l o r P a t c h R g b >  
         < T i n t A n d S h a d e > 0 < / T i n t A n d S h a d e >  
     < / I s s u e s R e g i s t e r C o l o r >  
     < I s s u e s R e g i s t e r C o l o r >  
         < T y p e > H e a d e r F i l l < / T y p e >  
         < C o l o r T y p e > T h e m e C o l o r < / C o l o r T y p e >  
         < C o l o r N u m b e r > 5 < / C o l o r N u m b e r >  
         < C o l o r P a t c h R g b > 0 < / C o l o r P a t c h R g b >  
         < T i n t A n d S h a d e > 0 < / T i n t A n d S h a d e >  
     < / I s s u e s R e g i s t e r C o l o r >  
     < I s s u e s R e g i s t e r C o l o r >  
         < T y p e > O p e n I s s u e s F o n t < / T y p e >  
         < C o l o r T y p e > N o n e O r A u t o m a t i c < / C o l o r T y p e >  
         < C o l o r N u m b e r > 0 < / C o l o r N u m b e r >  
         < C o l o r P a t c h R g b > 0 < / C o l o r P a t c h R g b >  
         < T i n t A n d S h a d e > 0 < / T i n t A n d S h a d e >  
     < / I s s u e s R e g i s t e r C o l o r >  
     < I s s u e s R e g i s t e r C o l o r >  
         < T y p e > O p e n I s s u e s F i l l < / T y p e >  
         < C o l o r T y p e > N o n e O r A u t o m a t i c < / C o l o r T y p e >  
         < C o l o r N u m b e r > 0 < / C o l o r N u m b e r >  
         < C o l o r P a t c h R g b > 0 < / C o l o r P a t c h R g b >  
         < T i n t A n d S h a d e > 0 < / T i n t A n d S h a d e >  
     < / I s s u e s R e g i s t e r C o l o r >  
     < I s s u e s R e g i s t e r C o l o r >  
         < T y p e > C l o s e d I s s u e s F o n t < / T y p e >  
         < C o l o r T y p e > C u s t o m < / C o l o r T y p e >  
         < C o l o r N u m b e r > 6 7 1 0 8 8 6 < / C o l o r N u m b e r >  
         < C o l o r P a t c h R g b > 0 < / C o l o r P a t c h R g b >  
         < T i n t A n d S h a d e > 0 < / T i n t A n d S h a d e >  
     < / I s s u e s R e g i s t e r C o l o r >  
     < I s s u e s R e g i s t e r C o l o r >  
         < T y p e > C l o s e d I s s u e s F i l l < / T y p e >  
         < C o l o r T y p e > C u s t o m < / C o l o r T y p e >  
         < C o l o r N u m b e r > 1 5 5 9 2 9 4 1 < / C o l o r N u m b e r >  
         < C o l o r P a t c h R g b > 0 < / C o l o r P a t c h R g b >  
         < T i n t A n d S h a d e > 0 < / T i n t A n d S h a d e >  
     < / I s s u e s R e g i s t e r C o l o r >  
     < I s s u e s R e g i s t e r C o l o r >  
         < T y p e > R e d u n d a n t I s s u e s F o n t < / T y p e >  
         < C o l o r T y p e > C u s t o m < / C o l o r T y p e >  
         < C o l o r N u m b e r > 1 6 7 7 7 2 1 5 < / C o l o r N u m b e r >  
         < C o l o r P a t c h R g b > 0 < / C o l o r P a t c h R g b >  
         < T i n t A n d S h a d e > 0 < / T i n t A n d S h a d e >  
     < / I s s u e s R e g i s t e r C o l o r >  
     < I s s u e s R e g i s t e r C o l o r >  
         < T y p e > R e d u n d a n t I s s u e s F i l l < / T y p e >  
         < C o l o r T y p e > C u s t o m < / C o l o r T y p e >  
         < C o l o r N u m b e r > 4 2 0 4 7 4 7 < / C o l o r N u m b e r >  
         < C o l o r P a t c h R g b > 0 < / C o l o r P a t c h R g b >  
         < T i n t A n d S h a d e > 0 < / T i n t A n d S h a d e >  
     < / I s s u e s R e g i s t e r C o l o r >  
     < I s s u e s R e g i s t e r C o l o r >  
         < T y p e > I s s u e s B o r d e r < / T y p e >  
         < C o l o r T y p e > C u s t o m < / C o l o r T y p e >  
         < C o l o r N u m b e r > 1 3 2 2 4 3 9 3 < / C o l o r N u m b e r >  
         < C o l o r P a t c h R g b > 0 < / C o l o r P a t c h R g b >  
         < T i n t A n d S h a d e > 0 < / T i n t A n d S h a d e >  
     < / I s s u e s R e g i s t e r C o l o r >  
 < / W o r k b o o k S e t t i n g 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26092BDB0EB54683F161AC1502A92A" ma:contentTypeVersion="16" ma:contentTypeDescription="Create a new document." ma:contentTypeScope="" ma:versionID="efc483e43bb16b0c70a04bf2fc68aea4">
  <xsd:schema xmlns:xsd="http://www.w3.org/2001/XMLSchema" xmlns:xs="http://www.w3.org/2001/XMLSchema" xmlns:p="http://schemas.microsoft.com/office/2006/metadata/properties" xmlns:ns2="d668db9c-bb18-4bed-8851-b5721f14e6b4" xmlns:ns3="facbff88-6fe3-477c-bd78-371714a63d39" targetNamespace="http://schemas.microsoft.com/office/2006/metadata/properties" ma:root="true" ma:fieldsID="9d579cff7c15c4b7bb8bfca9c5975d21" ns2:_="" ns3:_="">
    <xsd:import namespace="d668db9c-bb18-4bed-8851-b5721f14e6b4"/>
    <xsd:import namespace="facbff88-6fe3-477c-bd78-371714a63d3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68db9c-bb18-4bed-8851-b5721f14e6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9e67b6b-74cb-4963-8df3-8bbebf53230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cbff88-6fe3-477c-bd78-371714a63d3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9a79716-25b4-414f-9205-0a0877a8c924}" ma:internalName="TaxCatchAll" ma:showField="CatchAllData" ma:web="facbff88-6fe3-477c-bd78-371714a63d3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668db9c-bb18-4bed-8851-b5721f14e6b4">
      <Terms xmlns="http://schemas.microsoft.com/office/infopath/2007/PartnerControls"/>
    </lcf76f155ced4ddcb4097134ff3c332f>
    <TaxCatchAll xmlns="facbff88-6fe3-477c-bd78-371714a63d39" xsi:nil="true"/>
  </documentManagement>
</p:properties>
</file>

<file path=customXml/itemProps1.xml><?xml version="1.0" encoding="utf-8"?>
<ds:datastoreItem xmlns:ds="http://schemas.openxmlformats.org/officeDocument/2006/customXml" ds:itemID="{ACD8184F-9616-46AC-95F9-90F8FB98A194}">
  <ds:schemaRefs>
    <ds:schemaRef ds:uri="http://www.w3.org/2001/XMLSchema"/>
  </ds:schemaRefs>
</ds:datastoreItem>
</file>

<file path=customXml/itemProps2.xml><?xml version="1.0" encoding="utf-8"?>
<ds:datastoreItem xmlns:ds="http://schemas.openxmlformats.org/officeDocument/2006/customXml" ds:itemID="{B74E3C47-A7A7-481F-9D53-D67DD77E378E}">
  <ds:schemaRefs>
    <ds:schemaRef ds:uri="http://schemas.microsoft.com/sharepoint/v3/contenttype/forms"/>
  </ds:schemaRefs>
</ds:datastoreItem>
</file>

<file path=customXml/itemProps3.xml><?xml version="1.0" encoding="utf-8"?>
<ds:datastoreItem xmlns:ds="http://schemas.openxmlformats.org/officeDocument/2006/customXml" ds:itemID="{1B6B8210-71A6-42CA-8AD5-3CC5C183D9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68db9c-bb18-4bed-8851-b5721f14e6b4"/>
    <ds:schemaRef ds:uri="facbff88-6fe3-477c-bd78-371714a63d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4C4EC67-5F64-4247-A80E-59EBE5DD09D7}">
  <ds:schemaRefs>
    <ds:schemaRef ds:uri="http://www.w3.org/XML/1998/namespace"/>
    <ds:schemaRef ds:uri="http://purl.org/dc/terms/"/>
    <ds:schemaRef ds:uri="http://purl.org/dc/dcmityp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facbff88-6fe3-477c-bd78-371714a63d39"/>
    <ds:schemaRef ds:uri="d668db9c-bb18-4bed-8851-b5721f14e6b4"/>
  </ds:schemaRefs>
</ds:datastoreItem>
</file>

<file path=docMetadata/LabelInfo.xml><?xml version="1.0" encoding="utf-8"?>
<clbl:labelList xmlns:clbl="http://schemas.microsoft.com/office/2020/mipLabelMetadata">
  <clbl:label id="{25a695a3-ddbc-4fff-bbf7-686c31f786d3}" enabled="1" method="Privileged" siteId="{a394e41c-cf8d-458e-ac1b-ddae1aa1562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Outputs-&gt;</vt:lpstr>
      <vt:lpstr>Output</vt:lpstr>
      <vt:lpstr>Assumptions-&gt;</vt:lpstr>
      <vt:lpstr>General</vt:lpstr>
      <vt:lpstr>Analysis-&gt;</vt:lpstr>
      <vt:lpstr>BaseCase_Analysis</vt:lpstr>
      <vt:lpstr>Option1_Analysis</vt:lpstr>
      <vt:lpstr>Option2_Analysis</vt:lpstr>
      <vt:lpstr>Option3_Analysis</vt:lpstr>
      <vt:lpstr>Do Nothing Risk</vt:lpstr>
    </vt:vector>
  </TitlesOfParts>
  <Manager/>
  <Company>AusNet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 AusNet - Demand Driven Augmentation in the LV Network &amp; Flexible Services Economic Model - 1Dec2025</dc:title>
  <dc:subject/>
  <dc:creator>AusNet</dc:creator>
  <cp:keywords/>
  <dc:description/>
  <cp:lastModifiedBy>James Bleed</cp:lastModifiedBy>
  <cp:revision/>
  <dcterms:created xsi:type="dcterms:W3CDTF">2010-09-23T23:16:46Z</dcterms:created>
  <dcterms:modified xsi:type="dcterms:W3CDTF">2025-12-01T06:17:52Z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XRCK">
    <vt:lpwstr>53|9526821,1|0,52|4616993,51|4204747,49|6697881,55|7929855,11|15132390,56|16777215</vt:lpwstr>
  </property>
  <property fmtid="{D5CDD505-2E9C-101B-9397-08002B2CF9AE}" pid="3" name="TBXBSCK">
    <vt:lpwstr>CO-4142|-4142/COC-4142|-4142/CS1-4142|-4142/S1S2-4142|-4142/S2BAR6|-4142/BATAR6|-4142/TABO-4142|-4142/BOTO-4142|-4142/TOLU-4142|-4142/LUMS-4142|-4142/MSCH-4142|-4142/CH</vt:lpwstr>
  </property>
  <property fmtid="{D5CDD505-2E9C-101B-9397-08002B2CF9AE}" pid="4" name="_dlc_policyId">
    <vt:lpwstr/>
  </property>
  <property fmtid="{D5CDD505-2E9C-101B-9397-08002B2CF9AE}" pid="5" name="Divisions">
    <vt:lpwstr>2402;#Finance|632a2ed2-6219-4d44-b972-66bbf0044835</vt:lpwstr>
  </property>
  <property fmtid="{D5CDD505-2E9C-101B-9397-08002B2CF9AE}" pid="6" name="ContentTypeId">
    <vt:lpwstr>0x0101000B26092BDB0EB54683F161AC1502A92A</vt:lpwstr>
  </property>
  <property fmtid="{D5CDD505-2E9C-101B-9397-08002B2CF9AE}" pid="7" name="Policy ID">
    <vt:lpwstr>13906;#PMR 20-01D|5cae8d14-45f8-4350-aaa1-92448d60390b</vt:lpwstr>
  </property>
  <property fmtid="{D5CDD505-2E9C-101B-9397-08002B2CF9AE}" pid="8" name="ItemRetentionFormula">
    <vt:lpwstr/>
  </property>
  <property fmtid="{D5CDD505-2E9C-101B-9397-08002B2CF9AE}" pid="9" name="_dlc_DocIdItemGuid">
    <vt:lpwstr>674b7665-1455-4467-9723-1fd4bf3064ad</vt:lpwstr>
  </property>
  <property fmtid="{D5CDD505-2E9C-101B-9397-08002B2CF9AE}" pid="10" name="MODLUI">
    <vt:i4>6</vt:i4>
  </property>
  <property fmtid="{D5CDD505-2E9C-101B-9397-08002B2CF9AE}" pid="11" name="MODIRC">
    <vt:lpwstr>4|16777215|0|0,3|5|0|0,0|0|0|0,0|0|0|0,4|6710886|0|0,4|15592941|0|0,4|16777215|0|0,4|4204747|0|0,4|13224393|0|0</vt:lpwstr>
  </property>
  <property fmtid="{D5CDD505-2E9C-101B-9397-08002B2CF9AE}" pid="12" name="MODIRS">
    <vt:lpwstr>+None</vt:lpwstr>
  </property>
  <property fmtid="{D5CDD505-2E9C-101B-9397-08002B2CF9AE}" pid="13" name="CustomUiType">
    <vt:lpwstr>2</vt:lpwstr>
  </property>
  <property fmtid="{D5CDD505-2E9C-101B-9397-08002B2CF9AE}" pid="14" name="MediaServiceImageTags">
    <vt:lpwstr/>
  </property>
</Properties>
</file>