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filterPrivacy="1" defaultThemeVersion="166925"/>
  <xr:revisionPtr revIDLastSave="0" documentId="13_ncr:1_{230C2025-E71A-4F7A-872B-E23E6F4D89C7}" xr6:coauthVersionLast="47" xr6:coauthVersionMax="47" xr10:uidLastSave="{00000000-0000-0000-0000-000000000000}"/>
  <bookViews>
    <workbookView xWindow="28680" yWindow="-1755" windowWidth="29040" windowHeight="15720" xr2:uid="{25FFD81A-6766-4E58-BE5C-5D43115B3603}"/>
  </bookViews>
  <sheets>
    <sheet name="Cover" sheetId="6" r:id="rId1"/>
    <sheet name="GSL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20" i="2" l="1"/>
  <c r="R19" i="2"/>
  <c r="R18" i="2"/>
  <c r="R17" i="2"/>
  <c r="R16" i="2"/>
  <c r="H26" i="2"/>
  <c r="H20" i="2"/>
  <c r="H19" i="2"/>
  <c r="H18" i="2"/>
  <c r="H17" i="2"/>
  <c r="H16" i="2"/>
  <c r="H15" i="2"/>
  <c r="H14" i="2"/>
  <c r="H13" i="2"/>
  <c r="H11" i="2"/>
  <c r="D6" i="6" l="1" a="1"/>
  <c r="D6" i="6" s="1"/>
  <c r="S26" i="2" l="1"/>
  <c r="S20" i="2"/>
  <c r="S16" i="2"/>
  <c r="S14" i="2"/>
  <c r="S11" i="2"/>
  <c r="S10" i="2"/>
  <c r="S9" i="2"/>
  <c r="S19" i="2"/>
  <c r="S18" i="2"/>
  <c r="S17" i="2"/>
  <c r="S15" i="2"/>
  <c r="S5" i="2" l="1"/>
  <c r="S13" i="2"/>
  <c r="Y26" i="2" l="1"/>
  <c r="I26" i="2"/>
  <c r="J26" i="2" s="1"/>
  <c r="K26" i="2" s="1"/>
  <c r="L26" i="2" s="1"/>
  <c r="M26" i="2" s="1"/>
  <c r="Z26" i="2"/>
  <c r="Z20" i="2"/>
  <c r="Y20" i="2"/>
  <c r="I20" i="2"/>
  <c r="G20" i="2"/>
  <c r="Y19" i="2"/>
  <c r="I19" i="2"/>
  <c r="J19" i="2" s="1"/>
  <c r="K19" i="2" s="1"/>
  <c r="G19" i="2"/>
  <c r="Z19" i="2"/>
  <c r="Y18" i="2"/>
  <c r="T18" i="2"/>
  <c r="U18" i="2" s="1"/>
  <c r="V18" i="2" s="1"/>
  <c r="W18" i="2" s="1"/>
  <c r="X18" i="2" s="1"/>
  <c r="I18" i="2"/>
  <c r="G18" i="2"/>
  <c r="Z18" i="2"/>
  <c r="Z17" i="2"/>
  <c r="Y17" i="2"/>
  <c r="I17" i="2"/>
  <c r="G17" i="2"/>
  <c r="Y16" i="2"/>
  <c r="I16" i="2"/>
  <c r="J16" i="2" s="1"/>
  <c r="K16" i="2" s="1"/>
  <c r="L16" i="2" s="1"/>
  <c r="G16" i="2"/>
  <c r="Z16" i="2"/>
  <c r="Z15" i="2"/>
  <c r="Y15" i="2"/>
  <c r="T15" i="2"/>
  <c r="U15" i="2" s="1"/>
  <c r="V15" i="2" s="1"/>
  <c r="W15" i="2" s="1"/>
  <c r="X15" i="2" s="1"/>
  <c r="I15" i="2"/>
  <c r="Z14" i="2"/>
  <c r="Y14" i="2"/>
  <c r="I14" i="2"/>
  <c r="J14" i="2" s="1"/>
  <c r="AA14" i="2"/>
  <c r="Y13" i="2"/>
  <c r="I13" i="2"/>
  <c r="J13" i="2" s="1"/>
  <c r="K13" i="2" s="1"/>
  <c r="L13" i="2" s="1"/>
  <c r="M13" i="2" s="1"/>
  <c r="N13" i="2" s="1"/>
  <c r="Z13" i="2"/>
  <c r="Z11" i="2"/>
  <c r="Y11" i="2"/>
  <c r="T11" i="2"/>
  <c r="U11" i="2" s="1"/>
  <c r="V11" i="2" s="1"/>
  <c r="W11" i="2" s="1"/>
  <c r="X11" i="2" s="1"/>
  <c r="I11" i="2"/>
  <c r="Y10" i="2"/>
  <c r="I10" i="2"/>
  <c r="J10" i="2" s="1"/>
  <c r="K10" i="2" s="1"/>
  <c r="AA10" i="2"/>
  <c r="Z10" i="2"/>
  <c r="Z9" i="2"/>
  <c r="Y9" i="2"/>
  <c r="T9" i="2"/>
  <c r="U9" i="2" s="1"/>
  <c r="V9" i="2" s="1"/>
  <c r="W9" i="2" s="1"/>
  <c r="X9" i="2" s="1"/>
  <c r="Y5" i="2"/>
  <c r="I5" i="2"/>
  <c r="J5" i="2" s="1"/>
  <c r="K5" i="2" s="1"/>
  <c r="L5" i="2" s="1"/>
  <c r="Z5" i="2"/>
  <c r="AA17" i="2" l="1"/>
  <c r="AB13" i="2"/>
  <c r="AA19" i="2"/>
  <c r="AA15" i="2"/>
  <c r="AA13" i="2"/>
  <c r="AC15" i="2"/>
  <c r="AB17" i="2"/>
  <c r="Y27" i="2"/>
  <c r="AA20" i="2"/>
  <c r="AB10" i="2"/>
  <c r="AB19" i="2"/>
  <c r="AB14" i="2"/>
  <c r="T20" i="2"/>
  <c r="U20" i="2" s="1"/>
  <c r="V20" i="2" s="1"/>
  <c r="W20" i="2" s="1"/>
  <c r="X20" i="2" s="1"/>
  <c r="AA11" i="2"/>
  <c r="T17" i="2"/>
  <c r="U17" i="2" s="1"/>
  <c r="V17" i="2" s="1"/>
  <c r="W17" i="2" s="1"/>
  <c r="X17" i="2" s="1"/>
  <c r="AA16" i="2"/>
  <c r="AA5" i="2"/>
  <c r="AA26" i="2"/>
  <c r="Z27" i="2"/>
  <c r="AA18" i="2"/>
  <c r="AB26" i="2"/>
  <c r="L10" i="2"/>
  <c r="M5" i="2"/>
  <c r="L19" i="2"/>
  <c r="K14" i="2"/>
  <c r="M16" i="2"/>
  <c r="AC5" i="2"/>
  <c r="T5" i="2"/>
  <c r="J17" i="2"/>
  <c r="AB5" i="2"/>
  <c r="AB16" i="2"/>
  <c r="AB11" i="2"/>
  <c r="AB18" i="2"/>
  <c r="N26" i="2"/>
  <c r="J11" i="2"/>
  <c r="AC11" i="2"/>
  <c r="AC18" i="2"/>
  <c r="AC26" i="2"/>
  <c r="T26" i="2"/>
  <c r="AA9" i="2"/>
  <c r="AB9" i="2"/>
  <c r="AC13" i="2"/>
  <c r="T13" i="2"/>
  <c r="AB15" i="2"/>
  <c r="AC20" i="2"/>
  <c r="J20" i="2"/>
  <c r="J15" i="2"/>
  <c r="J18" i="2"/>
  <c r="I9" i="2" l="1"/>
  <c r="AC9" i="2" s="1"/>
  <c r="T10" i="2"/>
  <c r="AC10" i="2"/>
  <c r="AC17" i="2"/>
  <c r="AB20" i="2"/>
  <c r="AB27" i="2" s="1"/>
  <c r="T14" i="2"/>
  <c r="AC14" i="2"/>
  <c r="AA27" i="2"/>
  <c r="T19" i="2"/>
  <c r="AC19" i="2"/>
  <c r="N5" i="2"/>
  <c r="K20" i="2"/>
  <c r="AD20" i="2"/>
  <c r="K17" i="2"/>
  <c r="AD17" i="2"/>
  <c r="AD26" i="2"/>
  <c r="U26" i="2"/>
  <c r="AD13" i="2"/>
  <c r="U13" i="2"/>
  <c r="U5" i="2"/>
  <c r="AD5" i="2"/>
  <c r="L14" i="2"/>
  <c r="AC16" i="2"/>
  <c r="T16" i="2"/>
  <c r="AD15" i="2"/>
  <c r="K15" i="2"/>
  <c r="AD11" i="2"/>
  <c r="K11" i="2"/>
  <c r="M10" i="2"/>
  <c r="AD18" i="2"/>
  <c r="K18" i="2"/>
  <c r="N16" i="2"/>
  <c r="M19" i="2"/>
  <c r="AC27" i="2" l="1"/>
  <c r="J9" i="2"/>
  <c r="AD9" i="2" s="1"/>
  <c r="U14" i="2"/>
  <c r="AD14" i="2"/>
  <c r="U19" i="2"/>
  <c r="AD19" i="2"/>
  <c r="U10" i="2"/>
  <c r="AD10" i="2"/>
  <c r="AE20" i="2"/>
  <c r="L20" i="2"/>
  <c r="N19" i="2"/>
  <c r="AE15" i="2"/>
  <c r="L15" i="2"/>
  <c r="V5" i="2"/>
  <c r="AE5" i="2"/>
  <c r="V13" i="2"/>
  <c r="AE13" i="2"/>
  <c r="AE11" i="2"/>
  <c r="L11" i="2"/>
  <c r="M14" i="2"/>
  <c r="AE17" i="2"/>
  <c r="L17" i="2"/>
  <c r="V26" i="2"/>
  <c r="AE26" i="2"/>
  <c r="AE18" i="2"/>
  <c r="L18" i="2"/>
  <c r="N10" i="2"/>
  <c r="U16" i="2"/>
  <c r="AD16" i="2"/>
  <c r="K9" i="2" l="1"/>
  <c r="L9" i="2" s="1"/>
  <c r="AD27" i="2"/>
  <c r="V19" i="2"/>
  <c r="AE19" i="2"/>
  <c r="V10" i="2"/>
  <c r="AE10" i="2"/>
  <c r="V14" i="2"/>
  <c r="AE14" i="2"/>
  <c r="AE16" i="2"/>
  <c r="V16" i="2"/>
  <c r="AF15" i="2"/>
  <c r="M15" i="2"/>
  <c r="AF17" i="2"/>
  <c r="M17" i="2"/>
  <c r="AF13" i="2"/>
  <c r="W13" i="2"/>
  <c r="M18" i="2"/>
  <c r="AF18" i="2"/>
  <c r="AF20" i="2"/>
  <c r="M20" i="2"/>
  <c r="AF26" i="2"/>
  <c r="W26" i="2"/>
  <c r="W5" i="2"/>
  <c r="AF5" i="2"/>
  <c r="N14" i="2"/>
  <c r="AF11" i="2"/>
  <c r="M11" i="2"/>
  <c r="AE9" i="2" l="1"/>
  <c r="AE27" i="2" s="1"/>
  <c r="W14" i="2"/>
  <c r="AF14" i="2"/>
  <c r="W10" i="2"/>
  <c r="AF10" i="2"/>
  <c r="W19" i="2"/>
  <c r="AF19" i="2"/>
  <c r="AG17" i="2"/>
  <c r="N17" i="2"/>
  <c r="AH17" i="2" s="1"/>
  <c r="N15" i="2"/>
  <c r="AH15" i="2" s="1"/>
  <c r="AG15" i="2"/>
  <c r="AG20" i="2"/>
  <c r="N20" i="2"/>
  <c r="AH20" i="2" s="1"/>
  <c r="AF9" i="2"/>
  <c r="M9" i="2"/>
  <c r="X5" i="2"/>
  <c r="AH5" i="2" s="1"/>
  <c r="AG5" i="2"/>
  <c r="AG18" i="2"/>
  <c r="N18" i="2"/>
  <c r="AH18" i="2" s="1"/>
  <c r="W16" i="2"/>
  <c r="AF16" i="2"/>
  <c r="AG11" i="2"/>
  <c r="N11" i="2"/>
  <c r="AH11" i="2" s="1"/>
  <c r="X26" i="2"/>
  <c r="AH26" i="2" s="1"/>
  <c r="AG26" i="2"/>
  <c r="X13" i="2"/>
  <c r="AH13" i="2" s="1"/>
  <c r="AG13" i="2"/>
  <c r="AF27" i="2" l="1"/>
  <c r="X19" i="2"/>
  <c r="AH19" i="2" s="1"/>
  <c r="AG19" i="2"/>
  <c r="X10" i="2"/>
  <c r="AH10" i="2" s="1"/>
  <c r="AG10" i="2"/>
  <c r="X14" i="2"/>
  <c r="AH14" i="2" s="1"/>
  <c r="AG14" i="2"/>
  <c r="X16" i="2"/>
  <c r="AH16" i="2" s="1"/>
  <c r="AG16" i="2"/>
  <c r="N9" i="2"/>
  <c r="AH9" i="2" s="1"/>
  <c r="AG9" i="2"/>
  <c r="AH27" i="2" l="1"/>
  <c r="AG27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<sst xmlns="http://schemas.openxmlformats.org/spreadsheetml/2006/main" count="109" uniqueCount="66">
  <si>
    <t>Distributor</t>
  </si>
  <si>
    <t>Category</t>
  </si>
  <si>
    <t>Measure</t>
  </si>
  <si>
    <t>Appointments</t>
  </si>
  <si>
    <t>Customer arranged appointments Central - number</t>
  </si>
  <si>
    <t>Appointments not met within 15 minutes of agreed time</t>
  </si>
  <si>
    <t>Appointments - GSL payments</t>
  </si>
  <si>
    <t>Connections</t>
  </si>
  <si>
    <t>Connections Made</t>
  </si>
  <si>
    <t>Connections not made by agreed date</t>
  </si>
  <si>
    <t>Connections - GSL payments - 1-4 day delay</t>
  </si>
  <si>
    <t>Connections - GSL payments - 5+ day delay</t>
  </si>
  <si>
    <t>Reliability of supply</t>
  </si>
  <si>
    <t>Street lights</t>
  </si>
  <si>
    <t>Street lights "out" during period</t>
  </si>
  <si>
    <t>Street lights not repaired by "fix by" date</t>
  </si>
  <si>
    <t>Street lights not repaired in 2 business days</t>
  </si>
  <si>
    <t>Street lights - number of business days to repair</t>
  </si>
  <si>
    <t>Street lights - GSL payments</t>
  </si>
  <si>
    <t>GSL Rate FY22act</t>
  </si>
  <si>
    <t>GSL Rate FY23act</t>
  </si>
  <si>
    <t>GSL Rate FY24fct</t>
  </si>
  <si>
    <t>GSL Rate FY25fct</t>
  </si>
  <si>
    <t>GSL Rate FY26fct</t>
  </si>
  <si>
    <t>GSL Rate FY27fct</t>
  </si>
  <si>
    <t>GSL Rate FY28fct</t>
  </si>
  <si>
    <t>GSL Rate FY29fct</t>
  </si>
  <si>
    <t>GSL Rate FY30fct</t>
  </si>
  <si>
    <t>GSL Rate FY31fct</t>
  </si>
  <si>
    <t>Single interruption Payment Rural - 18 hours</t>
  </si>
  <si>
    <t>Low reliability payments - 18 hours</t>
  </si>
  <si>
    <t>Low reliability payments - 30 hours</t>
  </si>
  <si>
    <t>Low reliability payments - 60 hours</t>
  </si>
  <si>
    <t>Low reliability payments - 24 momentary events</t>
  </si>
  <si>
    <t>Low reliability payments - 36 momentary events</t>
  </si>
  <si>
    <t>Low reliability payments - 8 events</t>
  </si>
  <si>
    <t>Low reliability payments - 12 events</t>
  </si>
  <si>
    <t>Low reliability payments - 20 events</t>
  </si>
  <si>
    <t>MED - 12 hours:</t>
  </si>
  <si>
    <t>GSL Value FY22act</t>
  </si>
  <si>
    <t>GSL Value FY23act</t>
  </si>
  <si>
    <t>GSL Value FY24fct</t>
  </si>
  <si>
    <t>GSL Value FY25fct</t>
  </si>
  <si>
    <t>GSL Value FY26fct</t>
  </si>
  <si>
    <t>GSL Value FY27fct</t>
  </si>
  <si>
    <t>GSL Value FY28fct</t>
  </si>
  <si>
    <t>GSL Value FY29fct</t>
  </si>
  <si>
    <t>GSL Value FY30fct</t>
  </si>
  <si>
    <t>GSL Value FY31fct</t>
  </si>
  <si>
    <t>GSL Amount FY22act</t>
  </si>
  <si>
    <t>GSL Amount FY23act</t>
  </si>
  <si>
    <t>GSL Amount FY24fct</t>
  </si>
  <si>
    <t>GSL Amount FY25fct</t>
  </si>
  <si>
    <t>GSL Amount FY26fct</t>
  </si>
  <si>
    <t>GSL Amount FY27fct</t>
  </si>
  <si>
    <t>GSL Amount FY28fct</t>
  </si>
  <si>
    <t>GSL Amount FY29fct</t>
  </si>
  <si>
    <t>GSL Amount FY30fct</t>
  </si>
  <si>
    <t>GSL Amount FY31fct</t>
  </si>
  <si>
    <t>FY27 increase</t>
  </si>
  <si>
    <t>CitiPower GSL forecast ($nominal)</t>
  </si>
  <si>
    <t>CitiPower</t>
  </si>
  <si>
    <t>Total GSL Annual RIN 6.9 ($nominal)</t>
  </si>
  <si>
    <t>Model number:</t>
  </si>
  <si>
    <t>GSL</t>
  </si>
  <si>
    <t>Revised regulatory proposal 2026-31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</si>
</sst>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$&quot;#,##0"/>
    <numFmt numFmtId="165" formatCode="#,##0.0"/>
    <numFmt numFmtId="166" formatCode="dd\ mmmm\ yyyy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u/>
      <sz val="11"/>
      <color theme="1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11"/>
      <color theme="4" tint="-0.249977111117893"/>
      <name val="Calibri"/>
      <family val="2"/>
    </font>
    <font>
      <b/>
      <sz val="11"/>
      <color theme="0"/>
      <name val="Calibri"/>
      <family val="2"/>
    </font>
    <font>
      <sz val="10"/>
      <color theme="1"/>
      <name val="Calibri"/>
      <family val="2"/>
    </font>
    <font>
      <b/>
      <sz val="18"/>
      <color rgb="FF00215B"/>
      <name val="Arial"/>
      <family val="2"/>
    </font>
    <font>
      <sz val="11"/>
      <color rgb="FF00215B"/>
      <name val="Calibri"/>
      <family val="2"/>
      <scheme val="minor"/>
    </font>
    <font>
      <b/>
      <sz val="12"/>
      <color rgb="FF00215B"/>
      <name val="Arial"/>
      <family val="2"/>
    </font>
    <font>
      <b/>
      <sz val="11"/>
      <color rgb="FF00215B"/>
      <name val="Arial"/>
      <family val="2"/>
    </font>
    <font>
      <sz val="11"/>
      <color rgb="FF00215B"/>
      <name val="Arial"/>
      <family val="2"/>
    </font>
    <font>
      <sz val="10"/>
      <color rgb="FF00215B"/>
      <name val="Arial"/>
      <family val="2"/>
    </font>
    <font>
      <sz val="9"/>
      <color rgb="FF00215B"/>
      <name val="Arial"/>
      <family val="2"/>
    </font>
    <font>
      <sz val="8"/>
      <color rgb="FF00215B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00215B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1" fillId="0" borderId="0"/>
    <xf numFmtId="0" fontId="7" fillId="0" borderId="0"/>
  </cellStyleXfs>
  <cellXfs count="59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9" fontId="5" fillId="7" borderId="0" xfId="0" applyNumberFormat="1" applyFont="1" applyFill="1" applyAlignment="1">
      <alignment horizontal="center"/>
    </xf>
    <xf numFmtId="0" fontId="3" fillId="0" borderId="0" xfId="0" applyFont="1" applyAlignment="1">
      <alignment wrapText="1"/>
    </xf>
    <xf numFmtId="0" fontId="3" fillId="0" borderId="0" xfId="0" applyFont="1" applyAlignment="1">
      <alignment horizontal="left" indent="1"/>
    </xf>
    <xf numFmtId="0" fontId="4" fillId="0" borderId="4" xfId="0" applyFont="1" applyBorder="1"/>
    <xf numFmtId="0" fontId="4" fillId="4" borderId="4" xfId="0" applyFont="1" applyFill="1" applyBorder="1"/>
    <xf numFmtId="0" fontId="4" fillId="4" borderId="7" xfId="0" applyFont="1" applyFill="1" applyBorder="1"/>
    <xf numFmtId="0" fontId="4" fillId="4" borderId="8" xfId="0" applyFont="1" applyFill="1" applyBorder="1"/>
    <xf numFmtId="164" fontId="4" fillId="0" borderId="7" xfId="0" applyNumberFormat="1" applyFont="1" applyBorder="1" applyAlignment="1">
      <alignment horizontal="center"/>
    </xf>
    <xf numFmtId="164" fontId="4" fillId="0" borderId="4" xfId="0" applyNumberFormat="1" applyFont="1" applyBorder="1" applyAlignment="1">
      <alignment horizontal="center"/>
    </xf>
    <xf numFmtId="164" fontId="4" fillId="0" borderId="8" xfId="0" applyNumberFormat="1" applyFont="1" applyBorder="1" applyAlignment="1">
      <alignment horizontal="center"/>
    </xf>
    <xf numFmtId="0" fontId="4" fillId="0" borderId="0" xfId="0" applyFont="1"/>
    <xf numFmtId="0" fontId="6" fillId="2" borderId="1" xfId="0" applyFont="1" applyFill="1" applyBorder="1" applyAlignment="1">
      <alignment wrapText="1"/>
    </xf>
    <xf numFmtId="0" fontId="6" fillId="2" borderId="2" xfId="0" applyFont="1" applyFill="1" applyBorder="1" applyAlignment="1">
      <alignment wrapText="1"/>
    </xf>
    <xf numFmtId="0" fontId="6" fillId="2" borderId="1" xfId="0" applyFont="1" applyFill="1" applyBorder="1" applyAlignment="1">
      <alignment horizontal="center" wrapText="1"/>
    </xf>
    <xf numFmtId="0" fontId="6" fillId="2" borderId="2" xfId="0" applyFont="1" applyFill="1" applyBorder="1" applyAlignment="1">
      <alignment horizontal="center" wrapText="1"/>
    </xf>
    <xf numFmtId="0" fontId="6" fillId="2" borderId="5" xfId="0" applyFont="1" applyFill="1" applyBorder="1" applyAlignment="1">
      <alignment horizontal="center" wrapText="1"/>
    </xf>
    <xf numFmtId="0" fontId="6" fillId="5" borderId="1" xfId="0" applyFont="1" applyFill="1" applyBorder="1" applyAlignment="1">
      <alignment horizontal="center" wrapText="1"/>
    </xf>
    <xf numFmtId="0" fontId="6" fillId="5" borderId="2" xfId="0" applyFont="1" applyFill="1" applyBorder="1" applyAlignment="1">
      <alignment horizontal="center" wrapText="1"/>
    </xf>
    <xf numFmtId="0" fontId="6" fillId="5" borderId="5" xfId="0" applyFont="1" applyFill="1" applyBorder="1" applyAlignment="1">
      <alignment horizontal="center" wrapText="1"/>
    </xf>
    <xf numFmtId="0" fontId="6" fillId="6" borderId="1" xfId="0" applyFont="1" applyFill="1" applyBorder="1" applyAlignment="1">
      <alignment horizontal="center" wrapText="1"/>
    </xf>
    <xf numFmtId="0" fontId="6" fillId="6" borderId="2" xfId="0" applyFont="1" applyFill="1" applyBorder="1" applyAlignment="1">
      <alignment horizontal="center" wrapText="1"/>
    </xf>
    <xf numFmtId="0" fontId="6" fillId="6" borderId="5" xfId="0" applyFont="1" applyFill="1" applyBorder="1" applyAlignment="1">
      <alignment horizontal="center" wrapText="1"/>
    </xf>
    <xf numFmtId="164" fontId="3" fillId="4" borderId="6" xfId="0" applyNumberFormat="1" applyFont="1" applyFill="1" applyBorder="1" applyAlignment="1">
      <alignment horizontal="center"/>
    </xf>
    <xf numFmtId="164" fontId="3" fillId="4" borderId="0" xfId="0" applyNumberFormat="1" applyFont="1" applyFill="1" applyAlignment="1">
      <alignment horizontal="center"/>
    </xf>
    <xf numFmtId="164" fontId="3" fillId="4" borderId="3" xfId="0" applyNumberFormat="1" applyFont="1" applyFill="1" applyBorder="1" applyAlignment="1">
      <alignment horizontal="center"/>
    </xf>
    <xf numFmtId="3" fontId="3" fillId="4" borderId="6" xfId="0" applyNumberFormat="1" applyFont="1" applyFill="1" applyBorder="1" applyAlignment="1">
      <alignment horizontal="center"/>
    </xf>
    <xf numFmtId="3" fontId="3" fillId="4" borderId="0" xfId="0" applyNumberFormat="1" applyFont="1" applyFill="1" applyAlignment="1">
      <alignment horizontal="center"/>
    </xf>
    <xf numFmtId="3" fontId="3" fillId="4" borderId="3" xfId="0" applyNumberFormat="1" applyFont="1" applyFill="1" applyBorder="1" applyAlignment="1">
      <alignment horizontal="center"/>
    </xf>
    <xf numFmtId="164" fontId="3" fillId="7" borderId="6" xfId="0" applyNumberFormat="1" applyFont="1" applyFill="1" applyBorder="1" applyAlignment="1">
      <alignment horizontal="center"/>
    </xf>
    <xf numFmtId="164" fontId="3" fillId="7" borderId="0" xfId="0" applyNumberFormat="1" applyFont="1" applyFill="1" applyAlignment="1">
      <alignment horizontal="center"/>
    </xf>
    <xf numFmtId="164" fontId="3" fillId="0" borderId="0" xfId="0" applyNumberFormat="1" applyFont="1" applyAlignment="1">
      <alignment horizontal="center"/>
    </xf>
    <xf numFmtId="164" fontId="3" fillId="0" borderId="3" xfId="0" applyNumberFormat="1" applyFont="1" applyBorder="1" applyAlignment="1">
      <alignment horizontal="center"/>
    </xf>
    <xf numFmtId="3" fontId="3" fillId="7" borderId="6" xfId="0" applyNumberFormat="1" applyFont="1" applyFill="1" applyBorder="1" applyAlignment="1">
      <alignment horizontal="center"/>
    </xf>
    <xf numFmtId="3" fontId="3" fillId="7" borderId="0" xfId="0" applyNumberFormat="1" applyFont="1" applyFill="1" applyAlignment="1">
      <alignment horizontal="center"/>
    </xf>
    <xf numFmtId="3" fontId="3" fillId="0" borderId="0" xfId="0" applyNumberFormat="1" applyFont="1" applyAlignment="1">
      <alignment horizontal="center"/>
    </xf>
    <xf numFmtId="3" fontId="3" fillId="0" borderId="3" xfId="0" applyNumberFormat="1" applyFont="1" applyBorder="1" applyAlignment="1">
      <alignment horizontal="center"/>
    </xf>
    <xf numFmtId="3" fontId="3" fillId="0" borderId="6" xfId="0" applyNumberFormat="1" applyFont="1" applyBorder="1" applyAlignment="1">
      <alignment horizontal="center"/>
    </xf>
    <xf numFmtId="164" fontId="3" fillId="0" borderId="6" xfId="0" applyNumberFormat="1" applyFont="1" applyBorder="1" applyAlignment="1">
      <alignment horizontal="center"/>
    </xf>
    <xf numFmtId="164" fontId="3" fillId="3" borderId="0" xfId="0" applyNumberFormat="1" applyFont="1" applyFill="1" applyAlignment="1">
      <alignment horizontal="center"/>
    </xf>
    <xf numFmtId="165" fontId="3" fillId="4" borderId="6" xfId="0" applyNumberFormat="1" applyFont="1" applyFill="1" applyBorder="1" applyAlignment="1">
      <alignment horizontal="center"/>
    </xf>
    <xf numFmtId="165" fontId="3" fillId="4" borderId="0" xfId="0" applyNumberFormat="1" applyFont="1" applyFill="1" applyAlignment="1">
      <alignment horizontal="center"/>
    </xf>
    <xf numFmtId="165" fontId="3" fillId="4" borderId="3" xfId="0" applyNumberFormat="1" applyFont="1" applyFill="1" applyBorder="1" applyAlignment="1">
      <alignment horizontal="center"/>
    </xf>
    <xf numFmtId="0" fontId="1" fillId="8" borderId="0" xfId="2" applyFill="1"/>
    <xf numFmtId="0" fontId="1" fillId="0" borderId="0" xfId="2"/>
    <xf numFmtId="0" fontId="7" fillId="0" borderId="0" xfId="3"/>
    <xf numFmtId="0" fontId="8" fillId="0" borderId="0" xfId="2" applyFont="1"/>
    <xf numFmtId="0" fontId="9" fillId="0" borderId="0" xfId="2" applyFont="1"/>
    <xf numFmtId="0" fontId="10" fillId="0" borderId="0" xfId="2" applyFont="1"/>
    <xf numFmtId="0" fontId="11" fillId="0" borderId="0" xfId="2" applyFont="1"/>
    <xf numFmtId="0" fontId="12" fillId="0" borderId="0" xfId="2" applyFont="1"/>
    <xf numFmtId="2" fontId="12" fillId="0" borderId="0" xfId="2" applyNumberFormat="1" applyFont="1" applyAlignment="1">
      <alignment horizontal="left"/>
    </xf>
    <xf numFmtId="0" fontId="13" fillId="0" borderId="0" xfId="2" applyFont="1"/>
    <xf numFmtId="166" fontId="14" fillId="0" borderId="0" xfId="2" applyNumberFormat="1" applyFont="1" applyAlignment="1">
      <alignment horizontal="left"/>
    </xf>
    <xf numFmtId="0" fontId="15" fillId="0" borderId="0" xfId="2" applyFont="1"/>
  </cellXfs>
  <cellStyles count="4">
    <cellStyle name="Normal" xfId="0" builtinId="0"/>
    <cellStyle name="Normal 2" xfId="3" xr:uid="{9F3CE313-0E37-4519-AE69-D29069026D80}"/>
    <cellStyle name="Normal 3" xfId="2" xr:uid="{FCA005D4-EADF-4EAF-83A4-5164C1FA1226}"/>
    <cellStyle name="Percent 2" xfId="1" xr:uid="{8763C8B7-CEDD-4C47-9D66-08D7F7C7B051}"/>
  </cellStyles>
  <dxfs count="2">
    <dxf>
      <font>
        <color theme="5"/>
      </font>
    </dxf>
    <dxf>
      <font>
        <color theme="5"/>
      </font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671421</xdr:colOff>
      <xdr:row>0</xdr:row>
      <xdr:rowOff>180975</xdr:rowOff>
    </xdr:from>
    <xdr:ext cx="1044200" cy="433386"/>
    <xdr:pic>
      <xdr:nvPicPr>
        <xdr:cNvPr id="2" name="Picture 1">
          <a:extLst>
            <a:ext uri="{FF2B5EF4-FFF2-40B4-BE49-F238E27FC236}">
              <a16:creationId xmlns:a16="http://schemas.microsoft.com/office/drawing/2014/main" id="{FBAFE619-F72E-4B84-9A7E-365795AC63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37246" y="177800"/>
          <a:ext cx="1044200" cy="43338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62ABEE-787C-454A-8131-BE5ACB698ADF}">
  <sheetPr>
    <tabColor theme="1" tint="0.34998626667073579"/>
  </sheetPr>
  <dimension ref="A1:K43"/>
  <sheetViews>
    <sheetView showGridLines="0" tabSelected="1" workbookViewId="0">
      <selection activeCell="E14" sqref="E14"/>
    </sheetView>
  </sheetViews>
  <sheetFormatPr defaultColWidth="0" defaultRowHeight="12.95" customHeight="1" zeroHeight="1" x14ac:dyDescent="0.2"/>
  <cols>
    <col min="1" max="1" width="12.85546875" style="49" customWidth="1"/>
    <col min="2" max="2" width="2.5703125" style="49" customWidth="1"/>
    <col min="3" max="3" width="16.85546875" style="49" customWidth="1"/>
    <col min="4" max="11" width="10.5703125" style="49" customWidth="1"/>
    <col min="12" max="16384" width="10.5703125" style="49" hidden="1"/>
  </cols>
  <sheetData>
    <row r="1" spans="1:11" ht="15" x14ac:dyDescent="0.25">
      <c r="A1" s="47"/>
      <c r="B1" s="48"/>
      <c r="C1" s="48"/>
      <c r="D1" s="48"/>
      <c r="E1" s="48"/>
      <c r="F1" s="48"/>
      <c r="G1" s="48"/>
      <c r="H1" s="48"/>
      <c r="I1" s="48"/>
      <c r="J1" s="48"/>
      <c r="K1" s="48"/>
    </row>
    <row r="2" spans="1:11" ht="23.25" x14ac:dyDescent="0.35">
      <c r="A2" s="47"/>
      <c r="B2" s="48"/>
      <c r="C2" s="50" t="s">
        <v>61</v>
      </c>
      <c r="D2" s="51"/>
      <c r="E2" s="51"/>
      <c r="F2" s="48"/>
      <c r="G2" s="48"/>
      <c r="H2" s="48"/>
      <c r="I2" s="48"/>
      <c r="J2" s="48"/>
      <c r="K2" s="48"/>
    </row>
    <row r="3" spans="1:11" ht="15.75" x14ac:dyDescent="0.25">
      <c r="A3" s="47"/>
      <c r="B3" s="48"/>
      <c r="C3" s="52" t="s">
        <v>65</v>
      </c>
      <c r="D3" s="51"/>
      <c r="E3" s="51"/>
      <c r="F3" s="48"/>
      <c r="G3" s="48"/>
      <c r="H3" s="48"/>
      <c r="I3" s="48"/>
      <c r="J3" s="48"/>
      <c r="K3" s="48"/>
    </row>
    <row r="4" spans="1:11" ht="15" x14ac:dyDescent="0.25">
      <c r="A4" s="47"/>
      <c r="B4" s="48"/>
      <c r="C4" s="48"/>
      <c r="D4" s="51"/>
      <c r="E4" s="51"/>
      <c r="F4" s="48"/>
      <c r="G4" s="48"/>
      <c r="H4" s="48"/>
      <c r="I4" s="48"/>
      <c r="J4" s="48"/>
      <c r="K4" s="48"/>
    </row>
    <row r="5" spans="1:11" ht="15" x14ac:dyDescent="0.25">
      <c r="A5" s="47"/>
      <c r="B5" s="48"/>
      <c r="C5" s="53" t="s">
        <v>64</v>
      </c>
      <c r="D5" s="48"/>
      <c r="E5" s="48"/>
      <c r="F5" s="48"/>
      <c r="G5" s="48"/>
      <c r="H5" s="48"/>
      <c r="I5" s="48"/>
      <c r="J5" s="48"/>
      <c r="K5" s="48"/>
    </row>
    <row r="6" spans="1:11" ht="15" x14ac:dyDescent="0.25">
      <c r="A6" s="47"/>
      <c r="B6" s="48"/>
      <c r="C6" s="54" t="s">
        <v>63</v>
      </c>
      <c r="D6" s="55" t="str" cm="1">
        <f t="array" aca="1" ref="D6" ca="1">LEFT(_xlfn.TEXTAFTER(CELL("filename")," MOD "),FIND(" - ",_xlfn.TEXTAFTER(CELL("filename")," MOD "),1)-1)</f>
        <v>4.03</v>
      </c>
      <c r="E6" s="54"/>
      <c r="F6" s="48"/>
      <c r="G6" s="48"/>
      <c r="H6" s="48"/>
      <c r="I6" s="48"/>
      <c r="J6" s="48"/>
      <c r="K6" s="48"/>
    </row>
    <row r="7" spans="1:11" ht="15" x14ac:dyDescent="0.25">
      <c r="A7" s="47"/>
      <c r="B7" s="48"/>
      <c r="C7" s="48"/>
      <c r="D7" s="48"/>
      <c r="E7" s="48"/>
      <c r="F7" s="56"/>
      <c r="G7" s="56"/>
      <c r="H7" s="56"/>
      <c r="I7" s="48"/>
      <c r="J7" s="56"/>
      <c r="K7" s="56"/>
    </row>
    <row r="8" spans="1:11" ht="15" x14ac:dyDescent="0.25">
      <c r="A8" s="47"/>
      <c r="B8" s="48"/>
      <c r="C8" s="57">
        <v>45992</v>
      </c>
      <c r="D8" s="48"/>
      <c r="E8" s="48"/>
      <c r="F8" s="56"/>
      <c r="G8" s="56"/>
      <c r="H8" s="56"/>
      <c r="I8" s="48"/>
      <c r="J8" s="56"/>
      <c r="K8" s="56"/>
    </row>
    <row r="9" spans="1:11" ht="15" x14ac:dyDescent="0.25">
      <c r="A9" s="47"/>
      <c r="B9" s="48"/>
      <c r="C9" s="58"/>
      <c r="D9" s="58"/>
      <c r="E9" s="48"/>
      <c r="F9" s="56"/>
      <c r="G9" s="56"/>
      <c r="H9" s="56"/>
      <c r="I9" s="56"/>
      <c r="J9" s="56"/>
      <c r="K9" s="56"/>
    </row>
    <row r="10" spans="1:11" ht="15" x14ac:dyDescent="0.25">
      <c r="A10" s="47"/>
      <c r="B10" s="48"/>
      <c r="C10" s="58"/>
      <c r="D10" s="58"/>
      <c r="E10" s="48"/>
      <c r="F10" s="56"/>
      <c r="G10" s="56"/>
      <c r="H10" s="56"/>
      <c r="I10" s="56"/>
      <c r="J10" s="56"/>
      <c r="K10" s="56"/>
    </row>
    <row r="11" spans="1:11" ht="15" x14ac:dyDescent="0.25">
      <c r="A11" s="47"/>
      <c r="B11" s="48"/>
      <c r="C11" s="58"/>
      <c r="D11" s="58"/>
      <c r="E11" s="48"/>
      <c r="F11" s="56"/>
      <c r="G11" s="56"/>
      <c r="H11" s="56"/>
      <c r="I11" s="56"/>
      <c r="J11" s="56"/>
      <c r="K11" s="56"/>
    </row>
    <row r="12" spans="1:11" ht="15" x14ac:dyDescent="0.25">
      <c r="A12" s="47"/>
      <c r="B12" s="48"/>
      <c r="C12" s="58"/>
      <c r="D12" s="58"/>
      <c r="E12" s="48"/>
      <c r="F12" s="56"/>
      <c r="G12" s="56"/>
      <c r="H12" s="56"/>
      <c r="I12" s="56"/>
      <c r="J12" s="56"/>
      <c r="K12" s="56"/>
    </row>
    <row r="13" spans="1:11" ht="15" x14ac:dyDescent="0.25">
      <c r="A13" s="47"/>
      <c r="B13" s="48"/>
      <c r="C13" s="58"/>
      <c r="D13" s="58"/>
      <c r="E13" s="48"/>
      <c r="F13" s="56"/>
      <c r="G13" s="56"/>
      <c r="H13" s="56"/>
      <c r="I13" s="56"/>
      <c r="J13" s="56"/>
      <c r="K13" s="56"/>
    </row>
    <row r="14" spans="1:11" ht="15" x14ac:dyDescent="0.25">
      <c r="A14" s="47"/>
      <c r="B14" s="48"/>
      <c r="C14" s="56"/>
      <c r="D14" s="56"/>
      <c r="E14" s="56"/>
      <c r="F14" s="56"/>
      <c r="G14" s="56"/>
      <c r="H14" s="56"/>
      <c r="I14" s="56"/>
      <c r="J14" s="56"/>
      <c r="K14" s="56"/>
    </row>
    <row r="15" spans="1:11" ht="15" x14ac:dyDescent="0.25">
      <c r="A15" s="47"/>
      <c r="B15" s="48"/>
      <c r="C15" s="53"/>
      <c r="D15" s="56"/>
      <c r="E15" s="56"/>
      <c r="F15" s="56"/>
      <c r="G15" s="56"/>
      <c r="H15" s="56"/>
      <c r="I15" s="56"/>
      <c r="J15" s="56"/>
      <c r="K15" s="56"/>
    </row>
    <row r="16" spans="1:11" ht="15" x14ac:dyDescent="0.25">
      <c r="A16" s="47"/>
      <c r="B16" s="48"/>
      <c r="C16" s="53"/>
      <c r="D16" s="56"/>
      <c r="E16" s="56"/>
      <c r="F16" s="56"/>
      <c r="G16" s="56"/>
      <c r="H16" s="56"/>
      <c r="I16" s="56"/>
      <c r="J16" s="56"/>
      <c r="K16" s="56"/>
    </row>
    <row r="17" spans="1:11" ht="15" x14ac:dyDescent="0.25">
      <c r="A17" s="47"/>
      <c r="B17" s="48"/>
      <c r="C17" s="56"/>
      <c r="D17" s="56"/>
      <c r="E17" s="56"/>
      <c r="F17" s="56"/>
      <c r="G17" s="56"/>
      <c r="H17" s="56"/>
      <c r="I17" s="56"/>
      <c r="J17" s="56"/>
      <c r="K17" s="56"/>
    </row>
    <row r="18" spans="1:11" ht="15" x14ac:dyDescent="0.25">
      <c r="A18" s="47"/>
      <c r="B18" s="48"/>
      <c r="C18" s="56"/>
      <c r="D18" s="56"/>
      <c r="E18" s="56"/>
      <c r="F18" s="56"/>
      <c r="G18" s="56"/>
      <c r="H18" s="56"/>
      <c r="I18" s="56"/>
      <c r="J18" s="56"/>
      <c r="K18" s="56"/>
    </row>
    <row r="19" spans="1:11" ht="15" x14ac:dyDescent="0.25">
      <c r="A19" s="47"/>
      <c r="B19" s="48"/>
      <c r="C19" s="56"/>
      <c r="D19" s="56"/>
      <c r="E19" s="56"/>
      <c r="F19" s="56"/>
      <c r="H19" s="56"/>
      <c r="I19" s="56"/>
      <c r="J19" s="56"/>
      <c r="K19" s="56"/>
    </row>
    <row r="20" spans="1:11" ht="15" x14ac:dyDescent="0.25">
      <c r="A20" s="47"/>
      <c r="B20" s="48"/>
      <c r="C20" s="56"/>
      <c r="D20" s="56"/>
      <c r="E20" s="56"/>
      <c r="F20" s="56"/>
      <c r="G20" s="56"/>
      <c r="H20" s="56"/>
      <c r="I20" s="56"/>
      <c r="J20" s="56"/>
      <c r="K20" s="56"/>
    </row>
    <row r="21" spans="1:11" ht="15" x14ac:dyDescent="0.25">
      <c r="A21" s="47"/>
      <c r="B21" s="48"/>
      <c r="C21" s="56"/>
      <c r="D21" s="56"/>
      <c r="E21" s="56"/>
      <c r="F21" s="56"/>
      <c r="G21" s="56"/>
      <c r="H21" s="56"/>
      <c r="I21" s="56"/>
      <c r="J21" s="56"/>
      <c r="K21" s="56"/>
    </row>
    <row r="22" spans="1:11" ht="15" x14ac:dyDescent="0.25">
      <c r="A22" s="47"/>
      <c r="B22" s="48"/>
      <c r="C22" s="56"/>
      <c r="D22" s="56"/>
      <c r="E22" s="56"/>
      <c r="F22" s="56"/>
      <c r="G22" s="56"/>
      <c r="H22" s="56"/>
      <c r="I22" s="56"/>
      <c r="J22" s="56"/>
      <c r="K22" s="56"/>
    </row>
    <row r="23" spans="1:11" ht="15" x14ac:dyDescent="0.25">
      <c r="A23" s="47"/>
      <c r="B23" s="48"/>
      <c r="C23" s="56"/>
      <c r="D23" s="56"/>
      <c r="E23" s="56"/>
      <c r="F23" s="56"/>
      <c r="G23" s="56"/>
      <c r="H23" s="56"/>
      <c r="I23" s="56"/>
      <c r="J23" s="56"/>
      <c r="K23" s="56"/>
    </row>
    <row r="24" spans="1:11" ht="15" x14ac:dyDescent="0.25">
      <c r="A24" s="47"/>
      <c r="B24" s="48"/>
      <c r="C24" s="56"/>
      <c r="D24" s="56"/>
      <c r="E24" s="56"/>
      <c r="F24" s="56"/>
      <c r="G24" s="56"/>
      <c r="H24" s="56"/>
      <c r="I24" s="56"/>
      <c r="J24" s="56"/>
      <c r="K24" s="56"/>
    </row>
    <row r="25" spans="1:11" ht="15" x14ac:dyDescent="0.25">
      <c r="A25" s="47"/>
      <c r="B25" s="48"/>
      <c r="C25" s="56"/>
      <c r="D25" s="56"/>
      <c r="E25" s="56"/>
      <c r="F25" s="56"/>
      <c r="G25" s="56"/>
      <c r="H25" s="56"/>
      <c r="I25" s="56"/>
      <c r="J25" s="56"/>
      <c r="K25" s="56"/>
    </row>
    <row r="26" spans="1:11" ht="15" x14ac:dyDescent="0.25">
      <c r="A26" s="47"/>
      <c r="B26" s="48"/>
      <c r="C26" s="56"/>
      <c r="D26" s="56"/>
      <c r="E26" s="56"/>
      <c r="F26" s="56"/>
      <c r="G26" s="56"/>
      <c r="H26" s="56"/>
      <c r="I26" s="56"/>
      <c r="J26" s="56"/>
      <c r="K26" s="56"/>
    </row>
    <row r="27" spans="1:11" ht="15" x14ac:dyDescent="0.25">
      <c r="A27" s="47"/>
      <c r="B27" s="48"/>
      <c r="C27" s="56"/>
      <c r="D27" s="56"/>
      <c r="E27" s="56"/>
      <c r="F27" s="56"/>
      <c r="G27" s="56"/>
      <c r="H27" s="56"/>
      <c r="I27" s="56"/>
      <c r="J27" s="56"/>
      <c r="K27" s="56"/>
    </row>
    <row r="28" spans="1:11" ht="15" x14ac:dyDescent="0.25">
      <c r="A28" s="47"/>
      <c r="B28" s="48"/>
      <c r="C28" s="56"/>
      <c r="D28" s="56"/>
      <c r="E28" s="56"/>
      <c r="F28" s="56"/>
      <c r="G28" s="56"/>
      <c r="H28" s="56"/>
      <c r="I28" s="56"/>
      <c r="J28" s="56"/>
      <c r="K28" s="56"/>
    </row>
    <row r="29" spans="1:11" ht="15" x14ac:dyDescent="0.25">
      <c r="A29" s="47"/>
      <c r="B29" s="48"/>
      <c r="C29" s="56"/>
      <c r="D29" s="56"/>
      <c r="E29" s="56"/>
      <c r="F29" s="56"/>
      <c r="G29" s="56"/>
      <c r="H29" s="56"/>
      <c r="I29" s="56"/>
      <c r="J29" s="56"/>
      <c r="K29" s="56"/>
    </row>
    <row r="30" spans="1:11" ht="15" x14ac:dyDescent="0.25">
      <c r="A30" s="47"/>
      <c r="B30" s="48"/>
      <c r="C30" s="56"/>
      <c r="D30" s="48"/>
      <c r="E30" s="56"/>
      <c r="F30" s="56"/>
      <c r="G30" s="56"/>
      <c r="H30" s="56"/>
      <c r="I30" s="56"/>
      <c r="J30" s="56"/>
      <c r="K30" s="56"/>
    </row>
    <row r="31" spans="1:11" ht="15" x14ac:dyDescent="0.25">
      <c r="A31" s="47"/>
      <c r="B31" s="48"/>
      <c r="C31" s="48"/>
      <c r="D31" s="48"/>
      <c r="E31" s="48"/>
      <c r="F31" s="48"/>
      <c r="G31" s="48"/>
      <c r="H31" s="48"/>
      <c r="I31" s="48"/>
      <c r="J31" s="48"/>
      <c r="K31" s="48"/>
    </row>
    <row r="32" spans="1:11" ht="15" x14ac:dyDescent="0.25">
      <c r="A32" s="47"/>
      <c r="B32" s="48"/>
      <c r="C32" s="48"/>
      <c r="D32" s="48"/>
      <c r="E32" s="48"/>
      <c r="F32" s="48"/>
      <c r="G32" s="48"/>
      <c r="H32" s="48"/>
      <c r="I32" s="48"/>
      <c r="J32" s="48"/>
      <c r="K32" s="48"/>
    </row>
    <row r="33" spans="1:11" ht="15" x14ac:dyDescent="0.25">
      <c r="A33" s="47"/>
      <c r="B33" s="48"/>
      <c r="C33" s="48"/>
      <c r="D33" s="48"/>
      <c r="E33" s="48"/>
      <c r="F33" s="48"/>
      <c r="G33" s="48"/>
      <c r="H33" s="48"/>
      <c r="I33" s="48"/>
      <c r="J33" s="48"/>
      <c r="K33" s="48"/>
    </row>
    <row r="34" spans="1:11" ht="15" x14ac:dyDescent="0.25">
      <c r="A34" s="47"/>
      <c r="B34" s="48"/>
      <c r="C34" s="48"/>
      <c r="D34" s="48"/>
      <c r="E34" s="48"/>
      <c r="F34" s="48"/>
      <c r="G34" s="48"/>
      <c r="H34" s="48"/>
      <c r="I34" s="48"/>
      <c r="J34" s="48"/>
      <c r="K34" s="48"/>
    </row>
    <row r="35" spans="1:11" ht="15" x14ac:dyDescent="0.25">
      <c r="A35" s="47"/>
      <c r="B35" s="48"/>
      <c r="C35" s="48"/>
      <c r="D35" s="48"/>
      <c r="E35" s="48"/>
      <c r="F35" s="48"/>
      <c r="G35" s="48"/>
      <c r="H35" s="48"/>
      <c r="I35" s="48"/>
      <c r="J35" s="48"/>
      <c r="K35" s="48"/>
    </row>
    <row r="36" spans="1:11" ht="15" x14ac:dyDescent="0.25">
      <c r="A36" s="47"/>
      <c r="B36" s="48"/>
      <c r="C36" s="48"/>
      <c r="D36" s="48"/>
      <c r="E36" s="48"/>
      <c r="F36" s="48"/>
      <c r="G36" s="48"/>
      <c r="H36" s="48"/>
      <c r="I36" s="48"/>
      <c r="J36" s="48"/>
      <c r="K36" s="48"/>
    </row>
    <row r="37" spans="1:11" ht="15" x14ac:dyDescent="0.25">
      <c r="A37" s="47"/>
      <c r="B37" s="48"/>
      <c r="C37" s="48"/>
      <c r="D37" s="48"/>
      <c r="E37" s="48"/>
      <c r="F37" s="48"/>
      <c r="G37" s="48"/>
      <c r="H37" s="48"/>
      <c r="I37" s="48"/>
      <c r="J37" s="48"/>
      <c r="K37" s="48"/>
    </row>
    <row r="38" spans="1:11" ht="15" x14ac:dyDescent="0.25">
      <c r="A38" s="47"/>
      <c r="B38" s="48"/>
      <c r="C38" s="48"/>
      <c r="D38" s="48"/>
      <c r="E38" s="48"/>
      <c r="F38" s="48"/>
      <c r="G38" s="48"/>
      <c r="H38" s="48"/>
      <c r="I38" s="48"/>
      <c r="J38" s="48"/>
      <c r="K38" s="48"/>
    </row>
    <row r="39" spans="1:11" ht="15" x14ac:dyDescent="0.25">
      <c r="A39" s="47"/>
      <c r="B39" s="48"/>
      <c r="C39" s="48"/>
      <c r="D39" s="48"/>
      <c r="E39" s="48"/>
      <c r="F39" s="48"/>
      <c r="G39" s="48"/>
      <c r="H39" s="48"/>
      <c r="I39" s="48"/>
      <c r="J39" s="48"/>
      <c r="K39" s="48"/>
    </row>
    <row r="40" spans="1:11" ht="15" x14ac:dyDescent="0.25">
      <c r="A40" s="47"/>
      <c r="B40" s="48"/>
      <c r="C40" s="48"/>
      <c r="D40" s="48"/>
      <c r="E40" s="48"/>
      <c r="F40" s="48"/>
      <c r="G40" s="48"/>
      <c r="H40" s="48"/>
      <c r="I40" s="48"/>
      <c r="J40" s="48"/>
      <c r="K40" s="48"/>
    </row>
    <row r="41" spans="1:11" ht="15" x14ac:dyDescent="0.25">
      <c r="A41" s="47"/>
      <c r="B41" s="48"/>
      <c r="C41" s="48"/>
      <c r="D41" s="48"/>
      <c r="E41" s="48"/>
      <c r="F41" s="48"/>
      <c r="G41" s="48"/>
      <c r="H41" s="48"/>
      <c r="I41" s="48"/>
      <c r="J41" s="48"/>
      <c r="K41" s="48"/>
    </row>
    <row r="42" spans="1:11" ht="15" x14ac:dyDescent="0.25">
      <c r="A42" s="47"/>
      <c r="B42" s="48"/>
      <c r="C42" s="48"/>
      <c r="D42" s="48"/>
      <c r="E42" s="48"/>
      <c r="F42" s="48"/>
      <c r="G42" s="48"/>
      <c r="H42" s="48"/>
      <c r="I42" s="48"/>
      <c r="J42" s="48"/>
      <c r="K42" s="48"/>
    </row>
    <row r="43" spans="1:11" ht="15" x14ac:dyDescent="0.25">
      <c r="A43" s="47"/>
      <c r="B43" s="48"/>
      <c r="C43" s="48"/>
      <c r="D43" s="48"/>
      <c r="E43" s="48"/>
      <c r="F43" s="48"/>
      <c r="G43" s="48"/>
      <c r="H43" s="48"/>
      <c r="I43" s="48"/>
      <c r="J43" s="48"/>
      <c r="K43" s="48"/>
    </row>
  </sheetData>
  <conditionalFormatting sqref="C5">
    <cfRule type="expression" dxfId="1" priority="1">
      <formula>LEFT(C5,1)="&lt;"</formula>
    </cfRule>
  </conditionalFormatting>
  <conditionalFormatting sqref="D6">
    <cfRule type="expression" dxfId="0" priority="2">
      <formula>LEFT(D6,1)="&lt;"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F28F20-6E47-41AE-9861-1C35FBD5DDC5}">
  <dimension ref="B1:AH27"/>
  <sheetViews>
    <sheetView showGridLines="0" zoomScale="85" zoomScaleNormal="85" workbookViewId="0">
      <pane xSplit="4" ySplit="3" topLeftCell="E4" activePane="bottomRight" state="frozen"/>
      <selection pane="topRight" activeCell="E1" sqref="E1"/>
      <selection pane="bottomLeft" activeCell="A4" sqref="A4"/>
      <selection pane="bottomRight" activeCell="G5" sqref="G5"/>
    </sheetView>
  </sheetViews>
  <sheetFormatPr defaultColWidth="8.7109375" defaultRowHeight="15" x14ac:dyDescent="0.25"/>
  <cols>
    <col min="1" max="1" width="4.140625" style="2" customWidth="1"/>
    <col min="2" max="2" width="10" style="2" bestFit="1" customWidth="1"/>
    <col min="3" max="3" width="22.5703125" style="2" customWidth="1"/>
    <col min="4" max="4" width="51.140625" style="2" bestFit="1" customWidth="1"/>
    <col min="5" max="24" width="9" style="3" customWidth="1"/>
    <col min="25" max="34" width="11.5703125" style="3" customWidth="1"/>
    <col min="35" max="16384" width="8.7109375" style="2"/>
  </cols>
  <sheetData>
    <row r="1" spans="2:34" x14ac:dyDescent="0.25">
      <c r="B1" s="1" t="s">
        <v>60</v>
      </c>
      <c r="H1" s="4" t="s">
        <v>59</v>
      </c>
      <c r="J1" s="5">
        <v>0</v>
      </c>
    </row>
    <row r="3" spans="2:34" s="6" customFormat="1" ht="45" x14ac:dyDescent="0.25">
      <c r="B3" s="16" t="s">
        <v>0</v>
      </c>
      <c r="C3" s="17" t="s">
        <v>1</v>
      </c>
      <c r="D3" s="17" t="s">
        <v>2</v>
      </c>
      <c r="E3" s="18" t="s">
        <v>19</v>
      </c>
      <c r="F3" s="19" t="s">
        <v>20</v>
      </c>
      <c r="G3" s="19" t="s">
        <v>21</v>
      </c>
      <c r="H3" s="19" t="s">
        <v>22</v>
      </c>
      <c r="I3" s="19" t="s">
        <v>23</v>
      </c>
      <c r="J3" s="18" t="s">
        <v>24</v>
      </c>
      <c r="K3" s="19" t="s">
        <v>25</v>
      </c>
      <c r="L3" s="19" t="s">
        <v>26</v>
      </c>
      <c r="M3" s="19" t="s">
        <v>27</v>
      </c>
      <c r="N3" s="20" t="s">
        <v>28</v>
      </c>
      <c r="O3" s="21" t="s">
        <v>39</v>
      </c>
      <c r="P3" s="22" t="s">
        <v>40</v>
      </c>
      <c r="Q3" s="22" t="s">
        <v>41</v>
      </c>
      <c r="R3" s="22" t="s">
        <v>42</v>
      </c>
      <c r="S3" s="23" t="s">
        <v>43</v>
      </c>
      <c r="T3" s="21" t="s">
        <v>44</v>
      </c>
      <c r="U3" s="22" t="s">
        <v>45</v>
      </c>
      <c r="V3" s="22" t="s">
        <v>46</v>
      </c>
      <c r="W3" s="22" t="s">
        <v>47</v>
      </c>
      <c r="X3" s="23" t="s">
        <v>48</v>
      </c>
      <c r="Y3" s="24" t="s">
        <v>49</v>
      </c>
      <c r="Z3" s="25" t="s">
        <v>50</v>
      </c>
      <c r="AA3" s="25" t="s">
        <v>51</v>
      </c>
      <c r="AB3" s="25" t="s">
        <v>52</v>
      </c>
      <c r="AC3" s="26" t="s">
        <v>53</v>
      </c>
      <c r="AD3" s="24" t="s">
        <v>54</v>
      </c>
      <c r="AE3" s="25" t="s">
        <v>55</v>
      </c>
      <c r="AF3" s="25" t="s">
        <v>56</v>
      </c>
      <c r="AG3" s="25" t="s">
        <v>57</v>
      </c>
      <c r="AH3" s="26" t="s">
        <v>58</v>
      </c>
    </row>
    <row r="4" spans="2:34" x14ac:dyDescent="0.25">
      <c r="B4" s="2" t="s">
        <v>61</v>
      </c>
      <c r="C4" s="2" t="s">
        <v>3</v>
      </c>
      <c r="D4" s="2" t="s">
        <v>4</v>
      </c>
      <c r="E4" s="27"/>
      <c r="F4" s="28"/>
      <c r="G4" s="28"/>
      <c r="H4" s="28"/>
      <c r="I4" s="28"/>
      <c r="J4" s="27"/>
      <c r="K4" s="28"/>
      <c r="L4" s="28"/>
      <c r="M4" s="28"/>
      <c r="N4" s="29"/>
      <c r="O4" s="30"/>
      <c r="P4" s="31"/>
      <c r="Q4" s="31"/>
      <c r="R4" s="31"/>
      <c r="S4" s="32"/>
      <c r="T4" s="30"/>
      <c r="U4" s="31"/>
      <c r="V4" s="31"/>
      <c r="W4" s="31"/>
      <c r="X4" s="32"/>
      <c r="Y4" s="27"/>
      <c r="Z4" s="28"/>
      <c r="AA4" s="28"/>
      <c r="AB4" s="28"/>
      <c r="AC4" s="29"/>
      <c r="AD4" s="27"/>
      <c r="AE4" s="28"/>
      <c r="AF4" s="28"/>
      <c r="AG4" s="28"/>
      <c r="AH4" s="29"/>
    </row>
    <row r="5" spans="2:34" x14ac:dyDescent="0.25">
      <c r="B5" s="2" t="s">
        <v>61</v>
      </c>
      <c r="C5" s="2" t="s">
        <v>3</v>
      </c>
      <c r="D5" s="7" t="s">
        <v>5</v>
      </c>
      <c r="E5" s="33">
        <v>35</v>
      </c>
      <c r="F5" s="34">
        <v>35</v>
      </c>
      <c r="G5" s="34">
        <v>35</v>
      </c>
      <c r="H5" s="34">
        <v>35</v>
      </c>
      <c r="I5" s="35">
        <f t="shared" ref="I5" si="0">$E5</f>
        <v>35</v>
      </c>
      <c r="J5" s="33">
        <f>I5*(1+J$1)</f>
        <v>35</v>
      </c>
      <c r="K5" s="35">
        <f>J5</f>
        <v>35</v>
      </c>
      <c r="L5" s="35">
        <f t="shared" ref="L5:N5" si="1">K5</f>
        <v>35</v>
      </c>
      <c r="M5" s="35">
        <f t="shared" si="1"/>
        <v>35</v>
      </c>
      <c r="N5" s="36">
        <f t="shared" si="1"/>
        <v>35</v>
      </c>
      <c r="O5" s="37">
        <v>170</v>
      </c>
      <c r="P5" s="38">
        <v>82</v>
      </c>
      <c r="Q5" s="38">
        <v>40</v>
      </c>
      <c r="R5" s="38">
        <v>12</v>
      </c>
      <c r="S5" s="40">
        <f>AVERAGE($O5:R5)</f>
        <v>76</v>
      </c>
      <c r="T5" s="41">
        <f t="shared" ref="T5:X5" si="2">S5</f>
        <v>76</v>
      </c>
      <c r="U5" s="39">
        <f t="shared" si="2"/>
        <v>76</v>
      </c>
      <c r="V5" s="39">
        <f t="shared" si="2"/>
        <v>76</v>
      </c>
      <c r="W5" s="39">
        <f t="shared" si="2"/>
        <v>76</v>
      </c>
      <c r="X5" s="40">
        <f t="shared" si="2"/>
        <v>76</v>
      </c>
      <c r="Y5" s="42">
        <f t="shared" ref="Y5:AH5" si="3">E5*O5</f>
        <v>5950</v>
      </c>
      <c r="Z5" s="35">
        <f t="shared" si="3"/>
        <v>2870</v>
      </c>
      <c r="AA5" s="35">
        <f t="shared" si="3"/>
        <v>1400</v>
      </c>
      <c r="AB5" s="35">
        <f t="shared" si="3"/>
        <v>420</v>
      </c>
      <c r="AC5" s="36">
        <f t="shared" si="3"/>
        <v>2660</v>
      </c>
      <c r="AD5" s="42">
        <f t="shared" si="3"/>
        <v>2660</v>
      </c>
      <c r="AE5" s="35">
        <f t="shared" si="3"/>
        <v>2660</v>
      </c>
      <c r="AF5" s="35">
        <f t="shared" si="3"/>
        <v>2660</v>
      </c>
      <c r="AG5" s="35">
        <f t="shared" si="3"/>
        <v>2660</v>
      </c>
      <c r="AH5" s="36">
        <f t="shared" si="3"/>
        <v>2660</v>
      </c>
    </row>
    <row r="6" spans="2:34" x14ac:dyDescent="0.25">
      <c r="B6" s="2" t="s">
        <v>61</v>
      </c>
      <c r="C6" s="2" t="s">
        <v>3</v>
      </c>
      <c r="D6" s="2" t="s">
        <v>6</v>
      </c>
      <c r="E6" s="27"/>
      <c r="F6" s="28"/>
      <c r="G6" s="28"/>
      <c r="H6" s="28"/>
      <c r="I6" s="28"/>
      <c r="J6" s="27"/>
      <c r="K6" s="28"/>
      <c r="L6" s="28"/>
      <c r="M6" s="28"/>
      <c r="N6" s="29"/>
      <c r="O6" s="30"/>
      <c r="P6" s="31"/>
      <c r="Q6" s="31"/>
      <c r="R6" s="31"/>
      <c r="S6" s="32"/>
      <c r="T6" s="30"/>
      <c r="U6" s="31"/>
      <c r="V6" s="31"/>
      <c r="W6" s="31"/>
      <c r="X6" s="32"/>
      <c r="Y6" s="27"/>
      <c r="Z6" s="28"/>
      <c r="AA6" s="28"/>
      <c r="AB6" s="28"/>
      <c r="AC6" s="29"/>
      <c r="AD6" s="27"/>
      <c r="AE6" s="28"/>
      <c r="AF6" s="28"/>
      <c r="AG6" s="28"/>
      <c r="AH6" s="29"/>
    </row>
    <row r="7" spans="2:34" x14ac:dyDescent="0.25">
      <c r="B7" s="2" t="s">
        <v>61</v>
      </c>
      <c r="C7" s="2" t="s">
        <v>7</v>
      </c>
      <c r="D7" s="2" t="s">
        <v>8</v>
      </c>
      <c r="E7" s="27"/>
      <c r="F7" s="28"/>
      <c r="G7" s="28"/>
      <c r="H7" s="28"/>
      <c r="I7" s="28"/>
      <c r="J7" s="27"/>
      <c r="K7" s="28"/>
      <c r="L7" s="28"/>
      <c r="M7" s="28"/>
      <c r="N7" s="29"/>
      <c r="O7" s="30"/>
      <c r="P7" s="31"/>
      <c r="Q7" s="31"/>
      <c r="R7" s="31"/>
      <c r="S7" s="32"/>
      <c r="T7" s="30"/>
      <c r="U7" s="31"/>
      <c r="V7" s="31"/>
      <c r="W7" s="31"/>
      <c r="X7" s="32"/>
      <c r="Y7" s="27"/>
      <c r="Z7" s="28"/>
      <c r="AA7" s="28"/>
      <c r="AB7" s="28"/>
      <c r="AC7" s="29"/>
      <c r="AD7" s="27"/>
      <c r="AE7" s="28"/>
      <c r="AF7" s="28"/>
      <c r="AG7" s="28"/>
      <c r="AH7" s="29"/>
    </row>
    <row r="8" spans="2:34" x14ac:dyDescent="0.25">
      <c r="B8" s="2" t="s">
        <v>61</v>
      </c>
      <c r="C8" s="2" t="s">
        <v>7</v>
      </c>
      <c r="D8" s="2" t="s">
        <v>9</v>
      </c>
      <c r="E8" s="27"/>
      <c r="F8" s="28"/>
      <c r="G8" s="28"/>
      <c r="H8" s="28"/>
      <c r="I8" s="28"/>
      <c r="J8" s="27"/>
      <c r="K8" s="28"/>
      <c r="L8" s="28"/>
      <c r="M8" s="28"/>
      <c r="N8" s="29"/>
      <c r="O8" s="30"/>
      <c r="P8" s="31"/>
      <c r="Q8" s="31"/>
      <c r="R8" s="31"/>
      <c r="S8" s="32"/>
      <c r="T8" s="30"/>
      <c r="U8" s="31"/>
      <c r="V8" s="31"/>
      <c r="W8" s="31"/>
      <c r="X8" s="32"/>
      <c r="Y8" s="27"/>
      <c r="Z8" s="28"/>
      <c r="AA8" s="28"/>
      <c r="AB8" s="28"/>
      <c r="AC8" s="29"/>
      <c r="AD8" s="27"/>
      <c r="AE8" s="28"/>
      <c r="AF8" s="28"/>
      <c r="AG8" s="28"/>
      <c r="AH8" s="29"/>
    </row>
    <row r="9" spans="2:34" x14ac:dyDescent="0.25">
      <c r="B9" s="2" t="s">
        <v>61</v>
      </c>
      <c r="C9" s="2" t="s">
        <v>7</v>
      </c>
      <c r="D9" s="7" t="s">
        <v>10</v>
      </c>
      <c r="E9" s="33">
        <v>194.28571428571428</v>
      </c>
      <c r="F9" s="34">
        <v>130.90909090909091</v>
      </c>
      <c r="G9" s="34">
        <v>200</v>
      </c>
      <c r="H9" s="34">
        <v>100</v>
      </c>
      <c r="I9" s="43">
        <f>AVERAGE($E9:H9)</f>
        <v>156.2987012987013</v>
      </c>
      <c r="J9" s="33">
        <f t="shared" ref="J9:J11" si="4">I9*(1+J$1)</f>
        <v>156.2987012987013</v>
      </c>
      <c r="K9" s="35">
        <f t="shared" ref="K9:N11" si="5">J9</f>
        <v>156.2987012987013</v>
      </c>
      <c r="L9" s="35">
        <f t="shared" si="5"/>
        <v>156.2987012987013</v>
      </c>
      <c r="M9" s="35">
        <f t="shared" si="5"/>
        <v>156.2987012987013</v>
      </c>
      <c r="N9" s="36">
        <f t="shared" si="5"/>
        <v>156.2987012987013</v>
      </c>
      <c r="O9" s="37">
        <v>7</v>
      </c>
      <c r="P9" s="38">
        <v>11</v>
      </c>
      <c r="Q9" s="38">
        <v>6</v>
      </c>
      <c r="R9" s="38">
        <v>4</v>
      </c>
      <c r="S9" s="40">
        <f>AVERAGE($O9:R9)</f>
        <v>7</v>
      </c>
      <c r="T9" s="41">
        <f t="shared" ref="T9:X11" si="6">S9</f>
        <v>7</v>
      </c>
      <c r="U9" s="39">
        <f t="shared" si="6"/>
        <v>7</v>
      </c>
      <c r="V9" s="39">
        <f t="shared" si="6"/>
        <v>7</v>
      </c>
      <c r="W9" s="39">
        <f t="shared" si="6"/>
        <v>7</v>
      </c>
      <c r="X9" s="40">
        <f t="shared" si="6"/>
        <v>7</v>
      </c>
      <c r="Y9" s="42">
        <f t="shared" ref="Y9:AH11" si="7">E9*O9</f>
        <v>1360</v>
      </c>
      <c r="Z9" s="35">
        <f t="shared" si="7"/>
        <v>1440</v>
      </c>
      <c r="AA9" s="35">
        <f t="shared" si="7"/>
        <v>1200</v>
      </c>
      <c r="AB9" s="35">
        <f t="shared" si="7"/>
        <v>400</v>
      </c>
      <c r="AC9" s="36">
        <f t="shared" si="7"/>
        <v>1094.090909090909</v>
      </c>
      <c r="AD9" s="42">
        <f t="shared" si="7"/>
        <v>1094.090909090909</v>
      </c>
      <c r="AE9" s="35">
        <f t="shared" si="7"/>
        <v>1094.090909090909</v>
      </c>
      <c r="AF9" s="35">
        <f t="shared" si="7"/>
        <v>1094.090909090909</v>
      </c>
      <c r="AG9" s="35">
        <f t="shared" si="7"/>
        <v>1094.090909090909</v>
      </c>
      <c r="AH9" s="36">
        <f t="shared" si="7"/>
        <v>1094.090909090909</v>
      </c>
    </row>
    <row r="10" spans="2:34" x14ac:dyDescent="0.25">
      <c r="B10" s="2" t="s">
        <v>61</v>
      </c>
      <c r="C10" s="2" t="s">
        <v>7</v>
      </c>
      <c r="D10" s="7" t="s">
        <v>11</v>
      </c>
      <c r="E10" s="33">
        <v>400</v>
      </c>
      <c r="F10" s="34">
        <v>400</v>
      </c>
      <c r="G10" s="34">
        <v>400</v>
      </c>
      <c r="H10" s="34">
        <v>400</v>
      </c>
      <c r="I10" s="35">
        <f t="shared" ref="I10:I11" si="8">$E10</f>
        <v>400</v>
      </c>
      <c r="J10" s="33">
        <f t="shared" si="4"/>
        <v>400</v>
      </c>
      <c r="K10" s="35">
        <f t="shared" si="5"/>
        <v>400</v>
      </c>
      <c r="L10" s="35">
        <f t="shared" si="5"/>
        <v>400</v>
      </c>
      <c r="M10" s="35">
        <f t="shared" si="5"/>
        <v>400</v>
      </c>
      <c r="N10" s="36">
        <f t="shared" si="5"/>
        <v>400</v>
      </c>
      <c r="O10" s="37">
        <v>13</v>
      </c>
      <c r="P10" s="38">
        <v>8</v>
      </c>
      <c r="Q10" s="38">
        <v>2</v>
      </c>
      <c r="R10" s="38">
        <v>6</v>
      </c>
      <c r="S10" s="40">
        <f>AVERAGE($O10:R10)</f>
        <v>7.25</v>
      </c>
      <c r="T10" s="41">
        <f t="shared" si="6"/>
        <v>7.25</v>
      </c>
      <c r="U10" s="39">
        <f t="shared" si="6"/>
        <v>7.25</v>
      </c>
      <c r="V10" s="39">
        <f t="shared" si="6"/>
        <v>7.25</v>
      </c>
      <c r="W10" s="39">
        <f t="shared" si="6"/>
        <v>7.25</v>
      </c>
      <c r="X10" s="40">
        <f t="shared" si="6"/>
        <v>7.25</v>
      </c>
      <c r="Y10" s="42">
        <f t="shared" si="7"/>
        <v>5200</v>
      </c>
      <c r="Z10" s="35">
        <f t="shared" si="7"/>
        <v>3200</v>
      </c>
      <c r="AA10" s="35">
        <f t="shared" si="7"/>
        <v>800</v>
      </c>
      <c r="AB10" s="35">
        <f t="shared" si="7"/>
        <v>2400</v>
      </c>
      <c r="AC10" s="36">
        <f t="shared" si="7"/>
        <v>2900</v>
      </c>
      <c r="AD10" s="42">
        <f t="shared" si="7"/>
        <v>2900</v>
      </c>
      <c r="AE10" s="35">
        <f t="shared" si="7"/>
        <v>2900</v>
      </c>
      <c r="AF10" s="35">
        <f t="shared" si="7"/>
        <v>2900</v>
      </c>
      <c r="AG10" s="35">
        <f t="shared" si="7"/>
        <v>2900</v>
      </c>
      <c r="AH10" s="36">
        <f t="shared" si="7"/>
        <v>2900</v>
      </c>
    </row>
    <row r="11" spans="2:34" x14ac:dyDescent="0.25">
      <c r="B11" s="2" t="s">
        <v>61</v>
      </c>
      <c r="C11" s="2" t="s">
        <v>12</v>
      </c>
      <c r="D11" s="2" t="s">
        <v>38</v>
      </c>
      <c r="E11" s="33">
        <v>90</v>
      </c>
      <c r="F11" s="34">
        <v>90</v>
      </c>
      <c r="G11" s="34">
        <v>90</v>
      </c>
      <c r="H11" s="34">
        <f>$E11</f>
        <v>90</v>
      </c>
      <c r="I11" s="35">
        <f t="shared" si="8"/>
        <v>90</v>
      </c>
      <c r="J11" s="33">
        <f t="shared" si="4"/>
        <v>90</v>
      </c>
      <c r="K11" s="35">
        <f t="shared" si="5"/>
        <v>90</v>
      </c>
      <c r="L11" s="35">
        <f t="shared" si="5"/>
        <v>90</v>
      </c>
      <c r="M11" s="35">
        <f t="shared" si="5"/>
        <v>90</v>
      </c>
      <c r="N11" s="36">
        <f t="shared" si="5"/>
        <v>90</v>
      </c>
      <c r="O11" s="37">
        <v>402</v>
      </c>
      <c r="P11" s="38">
        <v>15</v>
      </c>
      <c r="Q11" s="38">
        <v>110</v>
      </c>
      <c r="R11" s="38"/>
      <c r="S11" s="40">
        <f>AVERAGE($O11:R11)</f>
        <v>175.66666666666666</v>
      </c>
      <c r="T11" s="41">
        <f t="shared" si="6"/>
        <v>175.66666666666666</v>
      </c>
      <c r="U11" s="39">
        <f t="shared" si="6"/>
        <v>175.66666666666666</v>
      </c>
      <c r="V11" s="39">
        <f t="shared" si="6"/>
        <v>175.66666666666666</v>
      </c>
      <c r="W11" s="39">
        <f t="shared" si="6"/>
        <v>175.66666666666666</v>
      </c>
      <c r="X11" s="40">
        <f t="shared" si="6"/>
        <v>175.66666666666666</v>
      </c>
      <c r="Y11" s="42">
        <f t="shared" si="7"/>
        <v>36180</v>
      </c>
      <c r="Z11" s="35">
        <f t="shared" si="7"/>
        <v>1350</v>
      </c>
      <c r="AA11" s="35">
        <f t="shared" si="7"/>
        <v>9900</v>
      </c>
      <c r="AB11" s="35">
        <f t="shared" si="7"/>
        <v>0</v>
      </c>
      <c r="AC11" s="36">
        <f t="shared" si="7"/>
        <v>15810</v>
      </c>
      <c r="AD11" s="42">
        <f t="shared" si="7"/>
        <v>15810</v>
      </c>
      <c r="AE11" s="35">
        <f t="shared" si="7"/>
        <v>15810</v>
      </c>
      <c r="AF11" s="35">
        <f t="shared" si="7"/>
        <v>15810</v>
      </c>
      <c r="AG11" s="35">
        <f t="shared" si="7"/>
        <v>15810</v>
      </c>
      <c r="AH11" s="36">
        <f t="shared" si="7"/>
        <v>15810</v>
      </c>
    </row>
    <row r="12" spans="2:34" x14ac:dyDescent="0.25">
      <c r="B12" s="2" t="s">
        <v>61</v>
      </c>
      <c r="C12" s="2" t="s">
        <v>12</v>
      </c>
      <c r="D12" s="2" t="s">
        <v>29</v>
      </c>
      <c r="E12" s="27"/>
      <c r="F12" s="28"/>
      <c r="G12" s="28"/>
      <c r="H12" s="28"/>
      <c r="I12" s="28"/>
      <c r="J12" s="27"/>
      <c r="K12" s="28"/>
      <c r="L12" s="28"/>
      <c r="M12" s="28"/>
      <c r="N12" s="29"/>
      <c r="O12" s="30"/>
      <c r="P12" s="31"/>
      <c r="Q12" s="31"/>
      <c r="R12" s="31"/>
      <c r="S12" s="32"/>
      <c r="T12" s="30"/>
      <c r="U12" s="31"/>
      <c r="V12" s="31"/>
      <c r="W12" s="31"/>
      <c r="X12" s="32"/>
      <c r="Y12" s="27"/>
      <c r="Z12" s="28"/>
      <c r="AA12" s="28"/>
      <c r="AB12" s="28"/>
      <c r="AC12" s="29"/>
      <c r="AD12" s="27"/>
      <c r="AE12" s="28"/>
      <c r="AF12" s="28"/>
      <c r="AG12" s="28"/>
      <c r="AH12" s="29"/>
    </row>
    <row r="13" spans="2:34" x14ac:dyDescent="0.25">
      <c r="B13" s="2" t="s">
        <v>61</v>
      </c>
      <c r="C13" s="2" t="s">
        <v>12</v>
      </c>
      <c r="D13" s="2" t="s">
        <v>30</v>
      </c>
      <c r="E13" s="33">
        <v>130</v>
      </c>
      <c r="F13" s="34">
        <v>130</v>
      </c>
      <c r="G13" s="34">
        <v>130</v>
      </c>
      <c r="H13" s="34">
        <f t="shared" ref="H13:H20" si="9">$E13</f>
        <v>130</v>
      </c>
      <c r="I13" s="35">
        <f t="shared" ref="G13:I20" si="10">$E13</f>
        <v>130</v>
      </c>
      <c r="J13" s="33">
        <f t="shared" ref="J13:J20" si="11">I13*(1+J$1)</f>
        <v>130</v>
      </c>
      <c r="K13" s="35">
        <f t="shared" ref="K13:N20" si="12">J13</f>
        <v>130</v>
      </c>
      <c r="L13" s="35">
        <f t="shared" si="12"/>
        <v>130</v>
      </c>
      <c r="M13" s="35">
        <f t="shared" si="12"/>
        <v>130</v>
      </c>
      <c r="N13" s="36">
        <f t="shared" si="12"/>
        <v>130</v>
      </c>
      <c r="O13" s="37">
        <v>193</v>
      </c>
      <c r="P13" s="38">
        <v>100</v>
      </c>
      <c r="Q13" s="38">
        <v>108</v>
      </c>
      <c r="R13" s="38">
        <v>323</v>
      </c>
      <c r="S13" s="40">
        <f>AVERAGE($O13:R13)</f>
        <v>181</v>
      </c>
      <c r="T13" s="41">
        <f t="shared" ref="T13:X20" si="13">S13</f>
        <v>181</v>
      </c>
      <c r="U13" s="39">
        <f t="shared" si="13"/>
        <v>181</v>
      </c>
      <c r="V13" s="39">
        <f t="shared" si="13"/>
        <v>181</v>
      </c>
      <c r="W13" s="39">
        <f t="shared" si="13"/>
        <v>181</v>
      </c>
      <c r="X13" s="40">
        <f t="shared" si="13"/>
        <v>181</v>
      </c>
      <c r="Y13" s="42">
        <f t="shared" ref="Y13:AH20" si="14">E13*O13</f>
        <v>25090</v>
      </c>
      <c r="Z13" s="35">
        <f t="shared" si="14"/>
        <v>13000</v>
      </c>
      <c r="AA13" s="35">
        <f t="shared" si="14"/>
        <v>14040</v>
      </c>
      <c r="AB13" s="35">
        <f t="shared" si="14"/>
        <v>41990</v>
      </c>
      <c r="AC13" s="36">
        <f t="shared" si="14"/>
        <v>23530</v>
      </c>
      <c r="AD13" s="42">
        <f t="shared" si="14"/>
        <v>23530</v>
      </c>
      <c r="AE13" s="35">
        <f t="shared" si="14"/>
        <v>23530</v>
      </c>
      <c r="AF13" s="35">
        <f t="shared" si="14"/>
        <v>23530</v>
      </c>
      <c r="AG13" s="35">
        <f t="shared" si="14"/>
        <v>23530</v>
      </c>
      <c r="AH13" s="36">
        <f t="shared" si="14"/>
        <v>23530</v>
      </c>
    </row>
    <row r="14" spans="2:34" x14ac:dyDescent="0.25">
      <c r="B14" s="2" t="s">
        <v>61</v>
      </c>
      <c r="C14" s="2" t="s">
        <v>12</v>
      </c>
      <c r="D14" s="2" t="s">
        <v>31</v>
      </c>
      <c r="E14" s="33">
        <v>190</v>
      </c>
      <c r="F14" s="34">
        <v>190</v>
      </c>
      <c r="G14" s="34">
        <v>190</v>
      </c>
      <c r="H14" s="34">
        <f t="shared" si="9"/>
        <v>190</v>
      </c>
      <c r="I14" s="35">
        <f t="shared" si="10"/>
        <v>190</v>
      </c>
      <c r="J14" s="33">
        <f t="shared" si="11"/>
        <v>190</v>
      </c>
      <c r="K14" s="35">
        <f t="shared" si="12"/>
        <v>190</v>
      </c>
      <c r="L14" s="35">
        <f t="shared" si="12"/>
        <v>190</v>
      </c>
      <c r="M14" s="35">
        <f t="shared" si="12"/>
        <v>190</v>
      </c>
      <c r="N14" s="36">
        <f t="shared" si="12"/>
        <v>190</v>
      </c>
      <c r="O14" s="37">
        <v>71</v>
      </c>
      <c r="P14" s="38">
        <v>7</v>
      </c>
      <c r="Q14" s="38">
        <v>52</v>
      </c>
      <c r="R14" s="38">
        <v>109</v>
      </c>
      <c r="S14" s="40">
        <f>AVERAGE($O14:R14)</f>
        <v>59.75</v>
      </c>
      <c r="T14" s="41">
        <f t="shared" si="13"/>
        <v>59.75</v>
      </c>
      <c r="U14" s="39">
        <f t="shared" si="13"/>
        <v>59.75</v>
      </c>
      <c r="V14" s="39">
        <f t="shared" si="13"/>
        <v>59.75</v>
      </c>
      <c r="W14" s="39">
        <f t="shared" si="13"/>
        <v>59.75</v>
      </c>
      <c r="X14" s="40">
        <f t="shared" si="13"/>
        <v>59.75</v>
      </c>
      <c r="Y14" s="42">
        <f t="shared" si="14"/>
        <v>13490</v>
      </c>
      <c r="Z14" s="35">
        <f t="shared" si="14"/>
        <v>1330</v>
      </c>
      <c r="AA14" s="35">
        <f t="shared" si="14"/>
        <v>9880</v>
      </c>
      <c r="AB14" s="35">
        <f t="shared" si="14"/>
        <v>20710</v>
      </c>
      <c r="AC14" s="36">
        <f t="shared" si="14"/>
        <v>11352.5</v>
      </c>
      <c r="AD14" s="42">
        <f t="shared" si="14"/>
        <v>11352.5</v>
      </c>
      <c r="AE14" s="35">
        <f t="shared" si="14"/>
        <v>11352.5</v>
      </c>
      <c r="AF14" s="35">
        <f t="shared" si="14"/>
        <v>11352.5</v>
      </c>
      <c r="AG14" s="35">
        <f t="shared" si="14"/>
        <v>11352.5</v>
      </c>
      <c r="AH14" s="36">
        <f t="shared" si="14"/>
        <v>11352.5</v>
      </c>
    </row>
    <row r="15" spans="2:34" x14ac:dyDescent="0.25">
      <c r="B15" s="2" t="s">
        <v>61</v>
      </c>
      <c r="C15" s="2" t="s">
        <v>12</v>
      </c>
      <c r="D15" s="2" t="s">
        <v>32</v>
      </c>
      <c r="E15" s="33">
        <v>380</v>
      </c>
      <c r="F15" s="34">
        <v>380</v>
      </c>
      <c r="G15" s="34">
        <v>380</v>
      </c>
      <c r="H15" s="34">
        <f t="shared" si="9"/>
        <v>380</v>
      </c>
      <c r="I15" s="35">
        <f t="shared" si="10"/>
        <v>380</v>
      </c>
      <c r="J15" s="33">
        <f t="shared" si="11"/>
        <v>380</v>
      </c>
      <c r="K15" s="35">
        <f t="shared" si="12"/>
        <v>380</v>
      </c>
      <c r="L15" s="35">
        <f t="shared" si="12"/>
        <v>380</v>
      </c>
      <c r="M15" s="35">
        <f t="shared" si="12"/>
        <v>380</v>
      </c>
      <c r="N15" s="36">
        <f t="shared" si="12"/>
        <v>380</v>
      </c>
      <c r="O15" s="37">
        <v>2</v>
      </c>
      <c r="P15" s="38">
        <v>2</v>
      </c>
      <c r="Q15" s="38">
        <v>3</v>
      </c>
      <c r="R15" s="38">
        <v>25</v>
      </c>
      <c r="S15" s="40">
        <f>AVERAGE($O15:R15)</f>
        <v>8</v>
      </c>
      <c r="T15" s="41">
        <f t="shared" si="13"/>
        <v>8</v>
      </c>
      <c r="U15" s="39">
        <f t="shared" si="13"/>
        <v>8</v>
      </c>
      <c r="V15" s="39">
        <f t="shared" si="13"/>
        <v>8</v>
      </c>
      <c r="W15" s="39">
        <f t="shared" si="13"/>
        <v>8</v>
      </c>
      <c r="X15" s="40">
        <f t="shared" si="13"/>
        <v>8</v>
      </c>
      <c r="Y15" s="42">
        <f t="shared" si="14"/>
        <v>760</v>
      </c>
      <c r="Z15" s="35">
        <f t="shared" si="14"/>
        <v>760</v>
      </c>
      <c r="AA15" s="35">
        <f t="shared" si="14"/>
        <v>1140</v>
      </c>
      <c r="AB15" s="35">
        <f t="shared" si="14"/>
        <v>9500</v>
      </c>
      <c r="AC15" s="36">
        <f t="shared" si="14"/>
        <v>3040</v>
      </c>
      <c r="AD15" s="42">
        <f t="shared" si="14"/>
        <v>3040</v>
      </c>
      <c r="AE15" s="35">
        <f t="shared" si="14"/>
        <v>3040</v>
      </c>
      <c r="AF15" s="35">
        <f t="shared" si="14"/>
        <v>3040</v>
      </c>
      <c r="AG15" s="35">
        <f t="shared" si="14"/>
        <v>3040</v>
      </c>
      <c r="AH15" s="36">
        <f t="shared" si="14"/>
        <v>3040</v>
      </c>
    </row>
    <row r="16" spans="2:34" x14ac:dyDescent="0.25">
      <c r="B16" s="2" t="s">
        <v>61</v>
      </c>
      <c r="C16" s="2" t="s">
        <v>12</v>
      </c>
      <c r="D16" s="2" t="s">
        <v>33</v>
      </c>
      <c r="E16" s="33">
        <v>40</v>
      </c>
      <c r="F16" s="34">
        <v>40</v>
      </c>
      <c r="G16" s="34">
        <f t="shared" si="10"/>
        <v>40</v>
      </c>
      <c r="H16" s="34">
        <f t="shared" si="9"/>
        <v>40</v>
      </c>
      <c r="I16" s="35">
        <f t="shared" si="10"/>
        <v>40</v>
      </c>
      <c r="J16" s="33">
        <f t="shared" si="11"/>
        <v>40</v>
      </c>
      <c r="K16" s="35">
        <f t="shared" si="12"/>
        <v>40</v>
      </c>
      <c r="L16" s="35">
        <f t="shared" si="12"/>
        <v>40</v>
      </c>
      <c r="M16" s="35">
        <f t="shared" si="12"/>
        <v>40</v>
      </c>
      <c r="N16" s="36">
        <f t="shared" si="12"/>
        <v>40</v>
      </c>
      <c r="O16" s="37">
        <v>1</v>
      </c>
      <c r="P16" s="38">
        <v>0</v>
      </c>
      <c r="Q16" s="38">
        <v>0</v>
      </c>
      <c r="R16" s="38">
        <f>AVERAGE($O16:Q16)</f>
        <v>0.33333333333333331</v>
      </c>
      <c r="S16" s="40">
        <f>AVERAGE($O16:R16)</f>
        <v>0.33333333333333331</v>
      </c>
      <c r="T16" s="41">
        <f t="shared" si="13"/>
        <v>0.33333333333333331</v>
      </c>
      <c r="U16" s="39">
        <f t="shared" si="13"/>
        <v>0.33333333333333331</v>
      </c>
      <c r="V16" s="39">
        <f t="shared" si="13"/>
        <v>0.33333333333333331</v>
      </c>
      <c r="W16" s="39">
        <f t="shared" si="13"/>
        <v>0.33333333333333331</v>
      </c>
      <c r="X16" s="40">
        <f t="shared" si="13"/>
        <v>0.33333333333333331</v>
      </c>
      <c r="Y16" s="42">
        <f t="shared" si="14"/>
        <v>40</v>
      </c>
      <c r="Z16" s="35">
        <f t="shared" si="14"/>
        <v>0</v>
      </c>
      <c r="AA16" s="35">
        <f t="shared" si="14"/>
        <v>0</v>
      </c>
      <c r="AB16" s="35">
        <f t="shared" si="14"/>
        <v>13.333333333333332</v>
      </c>
      <c r="AC16" s="36">
        <f t="shared" si="14"/>
        <v>13.333333333333332</v>
      </c>
      <c r="AD16" s="42">
        <f t="shared" si="14"/>
        <v>13.333333333333332</v>
      </c>
      <c r="AE16" s="35">
        <f t="shared" si="14"/>
        <v>13.333333333333332</v>
      </c>
      <c r="AF16" s="35">
        <f t="shared" si="14"/>
        <v>13.333333333333332</v>
      </c>
      <c r="AG16" s="35">
        <f t="shared" si="14"/>
        <v>13.333333333333332</v>
      </c>
      <c r="AH16" s="36">
        <f t="shared" si="14"/>
        <v>13.333333333333332</v>
      </c>
    </row>
    <row r="17" spans="2:34" x14ac:dyDescent="0.25">
      <c r="B17" s="2" t="s">
        <v>61</v>
      </c>
      <c r="C17" s="2" t="s">
        <v>12</v>
      </c>
      <c r="D17" s="2" t="s">
        <v>34</v>
      </c>
      <c r="E17" s="33">
        <v>50</v>
      </c>
      <c r="F17" s="34">
        <v>50</v>
      </c>
      <c r="G17" s="34">
        <f t="shared" si="10"/>
        <v>50</v>
      </c>
      <c r="H17" s="34">
        <f t="shared" si="9"/>
        <v>50</v>
      </c>
      <c r="I17" s="35">
        <f t="shared" si="10"/>
        <v>50</v>
      </c>
      <c r="J17" s="33">
        <f t="shared" si="11"/>
        <v>50</v>
      </c>
      <c r="K17" s="35">
        <f t="shared" si="12"/>
        <v>50</v>
      </c>
      <c r="L17" s="35">
        <f t="shared" si="12"/>
        <v>50</v>
      </c>
      <c r="M17" s="35">
        <f t="shared" si="12"/>
        <v>50</v>
      </c>
      <c r="N17" s="36">
        <f t="shared" si="12"/>
        <v>50</v>
      </c>
      <c r="O17" s="37">
        <v>0</v>
      </c>
      <c r="P17" s="38">
        <v>0</v>
      </c>
      <c r="Q17" s="38">
        <v>0</v>
      </c>
      <c r="R17" s="38">
        <f>AVERAGE($O17:Q17)</f>
        <v>0</v>
      </c>
      <c r="S17" s="40">
        <f>AVERAGE($O17:R17)</f>
        <v>0</v>
      </c>
      <c r="T17" s="41">
        <f t="shared" si="13"/>
        <v>0</v>
      </c>
      <c r="U17" s="39">
        <f t="shared" si="13"/>
        <v>0</v>
      </c>
      <c r="V17" s="39">
        <f t="shared" si="13"/>
        <v>0</v>
      </c>
      <c r="W17" s="39">
        <f t="shared" si="13"/>
        <v>0</v>
      </c>
      <c r="X17" s="40">
        <f t="shared" si="13"/>
        <v>0</v>
      </c>
      <c r="Y17" s="42">
        <f t="shared" si="14"/>
        <v>0</v>
      </c>
      <c r="Z17" s="35">
        <f t="shared" si="14"/>
        <v>0</v>
      </c>
      <c r="AA17" s="35">
        <f t="shared" si="14"/>
        <v>0</v>
      </c>
      <c r="AB17" s="35">
        <f t="shared" si="14"/>
        <v>0</v>
      </c>
      <c r="AC17" s="36">
        <f t="shared" si="14"/>
        <v>0</v>
      </c>
      <c r="AD17" s="42">
        <f t="shared" si="14"/>
        <v>0</v>
      </c>
      <c r="AE17" s="35">
        <f t="shared" si="14"/>
        <v>0</v>
      </c>
      <c r="AF17" s="35">
        <f t="shared" si="14"/>
        <v>0</v>
      </c>
      <c r="AG17" s="35">
        <f t="shared" si="14"/>
        <v>0</v>
      </c>
      <c r="AH17" s="36">
        <f t="shared" si="14"/>
        <v>0</v>
      </c>
    </row>
    <row r="18" spans="2:34" x14ac:dyDescent="0.25">
      <c r="B18" s="2" t="s">
        <v>61</v>
      </c>
      <c r="C18" s="2" t="s">
        <v>12</v>
      </c>
      <c r="D18" s="2" t="s">
        <v>35</v>
      </c>
      <c r="E18" s="33">
        <v>130</v>
      </c>
      <c r="F18" s="34">
        <v>130</v>
      </c>
      <c r="G18" s="34">
        <f t="shared" si="10"/>
        <v>130</v>
      </c>
      <c r="H18" s="34">
        <f t="shared" si="9"/>
        <v>130</v>
      </c>
      <c r="I18" s="35">
        <f t="shared" si="10"/>
        <v>130</v>
      </c>
      <c r="J18" s="33">
        <f t="shared" si="11"/>
        <v>130</v>
      </c>
      <c r="K18" s="35">
        <f t="shared" si="12"/>
        <v>130</v>
      </c>
      <c r="L18" s="35">
        <f t="shared" si="12"/>
        <v>130</v>
      </c>
      <c r="M18" s="35">
        <f t="shared" si="12"/>
        <v>130</v>
      </c>
      <c r="N18" s="36">
        <f t="shared" si="12"/>
        <v>130</v>
      </c>
      <c r="O18" s="37">
        <v>0</v>
      </c>
      <c r="P18" s="38">
        <v>0</v>
      </c>
      <c r="Q18" s="38">
        <v>0</v>
      </c>
      <c r="R18" s="38">
        <f>AVERAGE($O18:Q18)</f>
        <v>0</v>
      </c>
      <c r="S18" s="40">
        <f>AVERAGE($O18:R18)</f>
        <v>0</v>
      </c>
      <c r="T18" s="41">
        <f t="shared" si="13"/>
        <v>0</v>
      </c>
      <c r="U18" s="39">
        <f t="shared" si="13"/>
        <v>0</v>
      </c>
      <c r="V18" s="39">
        <f t="shared" si="13"/>
        <v>0</v>
      </c>
      <c r="W18" s="39">
        <f t="shared" si="13"/>
        <v>0</v>
      </c>
      <c r="X18" s="40">
        <f t="shared" si="13"/>
        <v>0</v>
      </c>
      <c r="Y18" s="42">
        <f t="shared" si="14"/>
        <v>0</v>
      </c>
      <c r="Z18" s="35">
        <f t="shared" si="14"/>
        <v>0</v>
      </c>
      <c r="AA18" s="35">
        <f t="shared" si="14"/>
        <v>0</v>
      </c>
      <c r="AB18" s="35">
        <f t="shared" si="14"/>
        <v>0</v>
      </c>
      <c r="AC18" s="36">
        <f t="shared" si="14"/>
        <v>0</v>
      </c>
      <c r="AD18" s="42">
        <f t="shared" si="14"/>
        <v>0</v>
      </c>
      <c r="AE18" s="35">
        <f t="shared" si="14"/>
        <v>0</v>
      </c>
      <c r="AF18" s="35">
        <f t="shared" si="14"/>
        <v>0</v>
      </c>
      <c r="AG18" s="35">
        <f t="shared" si="14"/>
        <v>0</v>
      </c>
      <c r="AH18" s="36">
        <f t="shared" si="14"/>
        <v>0</v>
      </c>
    </row>
    <row r="19" spans="2:34" x14ac:dyDescent="0.25">
      <c r="B19" s="2" t="s">
        <v>61</v>
      </c>
      <c r="C19" s="2" t="s">
        <v>12</v>
      </c>
      <c r="D19" s="2" t="s">
        <v>36</v>
      </c>
      <c r="E19" s="33">
        <v>190</v>
      </c>
      <c r="F19" s="34">
        <v>190</v>
      </c>
      <c r="G19" s="34">
        <f t="shared" si="10"/>
        <v>190</v>
      </c>
      <c r="H19" s="34">
        <f t="shared" si="9"/>
        <v>190</v>
      </c>
      <c r="I19" s="35">
        <f t="shared" si="10"/>
        <v>190</v>
      </c>
      <c r="J19" s="33">
        <f t="shared" si="11"/>
        <v>190</v>
      </c>
      <c r="K19" s="35">
        <f t="shared" si="12"/>
        <v>190</v>
      </c>
      <c r="L19" s="35">
        <f t="shared" si="12"/>
        <v>190</v>
      </c>
      <c r="M19" s="35">
        <f t="shared" si="12"/>
        <v>190</v>
      </c>
      <c r="N19" s="36">
        <f t="shared" si="12"/>
        <v>190</v>
      </c>
      <c r="O19" s="37">
        <v>0</v>
      </c>
      <c r="P19" s="38">
        <v>0</v>
      </c>
      <c r="Q19" s="38">
        <v>0</v>
      </c>
      <c r="R19" s="38">
        <f>AVERAGE($O19:Q19)</f>
        <v>0</v>
      </c>
      <c r="S19" s="40">
        <f>AVERAGE($O19:R19)</f>
        <v>0</v>
      </c>
      <c r="T19" s="41">
        <f t="shared" si="13"/>
        <v>0</v>
      </c>
      <c r="U19" s="39">
        <f t="shared" si="13"/>
        <v>0</v>
      </c>
      <c r="V19" s="39">
        <f t="shared" si="13"/>
        <v>0</v>
      </c>
      <c r="W19" s="39">
        <f t="shared" si="13"/>
        <v>0</v>
      </c>
      <c r="X19" s="40">
        <f t="shared" si="13"/>
        <v>0</v>
      </c>
      <c r="Y19" s="42">
        <f t="shared" si="14"/>
        <v>0</v>
      </c>
      <c r="Z19" s="35">
        <f t="shared" si="14"/>
        <v>0</v>
      </c>
      <c r="AA19" s="35">
        <f t="shared" si="14"/>
        <v>0</v>
      </c>
      <c r="AB19" s="35">
        <f t="shared" si="14"/>
        <v>0</v>
      </c>
      <c r="AC19" s="36">
        <f t="shared" si="14"/>
        <v>0</v>
      </c>
      <c r="AD19" s="42">
        <f t="shared" si="14"/>
        <v>0</v>
      </c>
      <c r="AE19" s="35">
        <f t="shared" si="14"/>
        <v>0</v>
      </c>
      <c r="AF19" s="35">
        <f t="shared" si="14"/>
        <v>0</v>
      </c>
      <c r="AG19" s="35">
        <f t="shared" si="14"/>
        <v>0</v>
      </c>
      <c r="AH19" s="36">
        <f t="shared" si="14"/>
        <v>0</v>
      </c>
    </row>
    <row r="20" spans="2:34" x14ac:dyDescent="0.25">
      <c r="B20" s="2" t="s">
        <v>61</v>
      </c>
      <c r="C20" s="2" t="s">
        <v>12</v>
      </c>
      <c r="D20" s="2" t="s">
        <v>37</v>
      </c>
      <c r="E20" s="33">
        <v>380</v>
      </c>
      <c r="F20" s="34">
        <v>380</v>
      </c>
      <c r="G20" s="34">
        <f t="shared" si="10"/>
        <v>380</v>
      </c>
      <c r="H20" s="34">
        <f t="shared" si="9"/>
        <v>380</v>
      </c>
      <c r="I20" s="35">
        <f t="shared" si="10"/>
        <v>380</v>
      </c>
      <c r="J20" s="33">
        <f t="shared" si="11"/>
        <v>380</v>
      </c>
      <c r="K20" s="35">
        <f t="shared" si="12"/>
        <v>380</v>
      </c>
      <c r="L20" s="35">
        <f t="shared" si="12"/>
        <v>380</v>
      </c>
      <c r="M20" s="35">
        <f t="shared" si="12"/>
        <v>380</v>
      </c>
      <c r="N20" s="36">
        <f t="shared" si="12"/>
        <v>380</v>
      </c>
      <c r="O20" s="37">
        <v>0</v>
      </c>
      <c r="P20" s="38">
        <v>0</v>
      </c>
      <c r="Q20" s="38">
        <v>0</v>
      </c>
      <c r="R20" s="38">
        <f>AVERAGE($O20:Q20)</f>
        <v>0</v>
      </c>
      <c r="S20" s="40">
        <f>AVERAGE($O20:R20)</f>
        <v>0</v>
      </c>
      <c r="T20" s="41">
        <f t="shared" si="13"/>
        <v>0</v>
      </c>
      <c r="U20" s="39">
        <f t="shared" si="13"/>
        <v>0</v>
      </c>
      <c r="V20" s="39">
        <f t="shared" si="13"/>
        <v>0</v>
      </c>
      <c r="W20" s="39">
        <f t="shared" si="13"/>
        <v>0</v>
      </c>
      <c r="X20" s="40">
        <f t="shared" si="13"/>
        <v>0</v>
      </c>
      <c r="Y20" s="42">
        <f t="shared" si="14"/>
        <v>0</v>
      </c>
      <c r="Z20" s="35">
        <f t="shared" si="14"/>
        <v>0</v>
      </c>
      <c r="AA20" s="35">
        <f t="shared" si="14"/>
        <v>0</v>
      </c>
      <c r="AB20" s="35">
        <f t="shared" si="14"/>
        <v>0</v>
      </c>
      <c r="AC20" s="36">
        <f t="shared" si="14"/>
        <v>0</v>
      </c>
      <c r="AD20" s="42">
        <f t="shared" si="14"/>
        <v>0</v>
      </c>
      <c r="AE20" s="35">
        <f t="shared" si="14"/>
        <v>0</v>
      </c>
      <c r="AF20" s="35">
        <f t="shared" si="14"/>
        <v>0</v>
      </c>
      <c r="AG20" s="35">
        <f t="shared" si="14"/>
        <v>0</v>
      </c>
      <c r="AH20" s="36">
        <f t="shared" si="14"/>
        <v>0</v>
      </c>
    </row>
    <row r="21" spans="2:34" x14ac:dyDescent="0.25">
      <c r="B21" s="2" t="s">
        <v>61</v>
      </c>
      <c r="C21" s="2" t="s">
        <v>13</v>
      </c>
      <c r="D21" s="2" t="s">
        <v>13</v>
      </c>
      <c r="E21" s="27"/>
      <c r="F21" s="28"/>
      <c r="G21" s="28"/>
      <c r="H21" s="28"/>
      <c r="I21" s="28"/>
      <c r="J21" s="27"/>
      <c r="K21" s="28"/>
      <c r="L21" s="28"/>
      <c r="M21" s="28"/>
      <c r="N21" s="29"/>
      <c r="O21" s="30"/>
      <c r="P21" s="31"/>
      <c r="Q21" s="31"/>
      <c r="R21" s="31"/>
      <c r="S21" s="32"/>
      <c r="T21" s="30"/>
      <c r="U21" s="31"/>
      <c r="V21" s="31"/>
      <c r="W21" s="31"/>
      <c r="X21" s="32"/>
      <c r="Y21" s="27"/>
      <c r="Z21" s="28"/>
      <c r="AA21" s="28"/>
      <c r="AB21" s="28"/>
      <c r="AC21" s="29"/>
      <c r="AD21" s="27"/>
      <c r="AE21" s="28"/>
      <c r="AF21" s="28"/>
      <c r="AG21" s="28"/>
      <c r="AH21" s="29"/>
    </row>
    <row r="22" spans="2:34" x14ac:dyDescent="0.25">
      <c r="B22" s="2" t="s">
        <v>61</v>
      </c>
      <c r="C22" s="2" t="s">
        <v>13</v>
      </c>
      <c r="D22" s="2" t="s">
        <v>14</v>
      </c>
      <c r="E22" s="27"/>
      <c r="F22" s="28"/>
      <c r="G22" s="28"/>
      <c r="H22" s="28"/>
      <c r="I22" s="28"/>
      <c r="J22" s="27"/>
      <c r="K22" s="28"/>
      <c r="L22" s="28"/>
      <c r="M22" s="28"/>
      <c r="N22" s="29"/>
      <c r="O22" s="30"/>
      <c r="P22" s="31"/>
      <c r="Q22" s="31"/>
      <c r="R22" s="31"/>
      <c r="S22" s="32"/>
      <c r="T22" s="30"/>
      <c r="U22" s="31"/>
      <c r="V22" s="31"/>
      <c r="W22" s="31"/>
      <c r="X22" s="32"/>
      <c r="Y22" s="27"/>
      <c r="Z22" s="28"/>
      <c r="AA22" s="28"/>
      <c r="AB22" s="28"/>
      <c r="AC22" s="29"/>
      <c r="AD22" s="27"/>
      <c r="AE22" s="28"/>
      <c r="AF22" s="28"/>
      <c r="AG22" s="28"/>
      <c r="AH22" s="29"/>
    </row>
    <row r="23" spans="2:34" x14ac:dyDescent="0.25">
      <c r="B23" s="2" t="s">
        <v>61</v>
      </c>
      <c r="C23" s="2" t="s">
        <v>13</v>
      </c>
      <c r="D23" s="2" t="s">
        <v>15</v>
      </c>
      <c r="E23" s="27"/>
      <c r="F23" s="28"/>
      <c r="G23" s="28"/>
      <c r="H23" s="28"/>
      <c r="I23" s="28"/>
      <c r="J23" s="27"/>
      <c r="K23" s="28"/>
      <c r="L23" s="28"/>
      <c r="M23" s="28"/>
      <c r="N23" s="29"/>
      <c r="O23" s="30"/>
      <c r="P23" s="31"/>
      <c r="Q23" s="31"/>
      <c r="R23" s="31"/>
      <c r="S23" s="32"/>
      <c r="T23" s="30"/>
      <c r="U23" s="31"/>
      <c r="V23" s="31"/>
      <c r="W23" s="31"/>
      <c r="X23" s="32"/>
      <c r="Y23" s="27"/>
      <c r="Z23" s="28"/>
      <c r="AA23" s="28"/>
      <c r="AB23" s="28"/>
      <c r="AC23" s="29"/>
      <c r="AD23" s="27"/>
      <c r="AE23" s="28"/>
      <c r="AF23" s="28"/>
      <c r="AG23" s="28"/>
      <c r="AH23" s="29"/>
    </row>
    <row r="24" spans="2:34" x14ac:dyDescent="0.25">
      <c r="B24" s="2" t="s">
        <v>61</v>
      </c>
      <c r="C24" s="2" t="s">
        <v>13</v>
      </c>
      <c r="D24" s="2" t="s">
        <v>16</v>
      </c>
      <c r="E24" s="27"/>
      <c r="F24" s="28"/>
      <c r="G24" s="28"/>
      <c r="H24" s="28"/>
      <c r="I24" s="28"/>
      <c r="J24" s="27"/>
      <c r="K24" s="28"/>
      <c r="L24" s="28"/>
      <c r="M24" s="28"/>
      <c r="N24" s="29"/>
      <c r="O24" s="30"/>
      <c r="P24" s="31"/>
      <c r="Q24" s="31"/>
      <c r="R24" s="31"/>
      <c r="S24" s="32"/>
      <c r="T24" s="30"/>
      <c r="U24" s="31"/>
      <c r="V24" s="31"/>
      <c r="W24" s="31"/>
      <c r="X24" s="32"/>
      <c r="Y24" s="27"/>
      <c r="Z24" s="28"/>
      <c r="AA24" s="28"/>
      <c r="AB24" s="28"/>
      <c r="AC24" s="29"/>
      <c r="AD24" s="27"/>
      <c r="AE24" s="28"/>
      <c r="AF24" s="28"/>
      <c r="AG24" s="28"/>
      <c r="AH24" s="29"/>
    </row>
    <row r="25" spans="2:34" x14ac:dyDescent="0.25">
      <c r="B25" s="2" t="s">
        <v>61</v>
      </c>
      <c r="C25" s="2" t="s">
        <v>13</v>
      </c>
      <c r="D25" s="2" t="s">
        <v>17</v>
      </c>
      <c r="E25" s="27"/>
      <c r="F25" s="28"/>
      <c r="G25" s="28"/>
      <c r="H25" s="28"/>
      <c r="I25" s="28"/>
      <c r="J25" s="27"/>
      <c r="K25" s="28"/>
      <c r="L25" s="28"/>
      <c r="M25" s="28"/>
      <c r="N25" s="29"/>
      <c r="O25" s="44"/>
      <c r="P25" s="45"/>
      <c r="Q25" s="45"/>
      <c r="R25" s="45"/>
      <c r="S25" s="46"/>
      <c r="T25" s="44"/>
      <c r="U25" s="45"/>
      <c r="V25" s="45"/>
      <c r="W25" s="45"/>
      <c r="X25" s="46"/>
      <c r="Y25" s="27"/>
      <c r="Z25" s="28"/>
      <c r="AA25" s="28"/>
      <c r="AB25" s="28"/>
      <c r="AC25" s="29"/>
      <c r="AD25" s="27"/>
      <c r="AE25" s="28"/>
      <c r="AF25" s="28"/>
      <c r="AG25" s="28"/>
      <c r="AH25" s="29"/>
    </row>
    <row r="26" spans="2:34" x14ac:dyDescent="0.25">
      <c r="B26" s="2" t="s">
        <v>61</v>
      </c>
      <c r="C26" s="2" t="s">
        <v>13</v>
      </c>
      <c r="D26" s="2" t="s">
        <v>18</v>
      </c>
      <c r="E26" s="33">
        <v>25</v>
      </c>
      <c r="F26" s="34">
        <v>25</v>
      </c>
      <c r="G26" s="34">
        <v>25</v>
      </c>
      <c r="H26" s="34">
        <f>$E26</f>
        <v>25</v>
      </c>
      <c r="I26" s="35">
        <f t="shared" ref="I26" si="15">$E26</f>
        <v>25</v>
      </c>
      <c r="J26" s="33">
        <f>I26*(1+J$1)</f>
        <v>25</v>
      </c>
      <c r="K26" s="35">
        <f>J26</f>
        <v>25</v>
      </c>
      <c r="L26" s="35">
        <f t="shared" ref="L26:N26" si="16">K26</f>
        <v>25</v>
      </c>
      <c r="M26" s="35">
        <f t="shared" si="16"/>
        <v>25</v>
      </c>
      <c r="N26" s="36">
        <f t="shared" si="16"/>
        <v>25</v>
      </c>
      <c r="O26" s="37">
        <v>8</v>
      </c>
      <c r="P26" s="38">
        <v>5</v>
      </c>
      <c r="Q26" s="38">
        <v>4</v>
      </c>
      <c r="R26" s="38">
        <v>7</v>
      </c>
      <c r="S26" s="40">
        <f>AVERAGE($O26:R26)</f>
        <v>6</v>
      </c>
      <c r="T26" s="41">
        <f t="shared" ref="T26:X26" si="17">S26</f>
        <v>6</v>
      </c>
      <c r="U26" s="39">
        <f t="shared" si="17"/>
        <v>6</v>
      </c>
      <c r="V26" s="39">
        <f t="shared" si="17"/>
        <v>6</v>
      </c>
      <c r="W26" s="39">
        <f t="shared" si="17"/>
        <v>6</v>
      </c>
      <c r="X26" s="40">
        <f t="shared" si="17"/>
        <v>6</v>
      </c>
      <c r="Y26" s="42">
        <f t="shared" ref="Y26:AH26" si="18">E26*O26</f>
        <v>200</v>
      </c>
      <c r="Z26" s="35">
        <f t="shared" si="18"/>
        <v>125</v>
      </c>
      <c r="AA26" s="35">
        <f t="shared" si="18"/>
        <v>100</v>
      </c>
      <c r="AB26" s="35">
        <f t="shared" si="18"/>
        <v>175</v>
      </c>
      <c r="AC26" s="36">
        <f t="shared" si="18"/>
        <v>150</v>
      </c>
      <c r="AD26" s="42">
        <f t="shared" si="18"/>
        <v>150</v>
      </c>
      <c r="AE26" s="35">
        <f t="shared" si="18"/>
        <v>150</v>
      </c>
      <c r="AF26" s="35">
        <f t="shared" si="18"/>
        <v>150</v>
      </c>
      <c r="AG26" s="35">
        <f t="shared" si="18"/>
        <v>150</v>
      </c>
      <c r="AH26" s="36">
        <f t="shared" si="18"/>
        <v>150</v>
      </c>
    </row>
    <row r="27" spans="2:34" s="15" customFormat="1" x14ac:dyDescent="0.25">
      <c r="B27" s="8" t="s">
        <v>62</v>
      </c>
      <c r="C27" s="8"/>
      <c r="D27" s="9"/>
      <c r="E27" s="10"/>
      <c r="F27" s="9"/>
      <c r="G27" s="9"/>
      <c r="H27" s="9"/>
      <c r="I27" s="9"/>
      <c r="J27" s="10"/>
      <c r="K27" s="9"/>
      <c r="L27" s="9"/>
      <c r="M27" s="9"/>
      <c r="N27" s="11"/>
      <c r="O27" s="10"/>
      <c r="P27" s="9"/>
      <c r="Q27" s="9"/>
      <c r="R27" s="9"/>
      <c r="S27" s="11"/>
      <c r="T27" s="10"/>
      <c r="U27" s="9"/>
      <c r="V27" s="9"/>
      <c r="W27" s="9"/>
      <c r="X27" s="11"/>
      <c r="Y27" s="12">
        <f>SUM(Y4:Y26)</f>
        <v>88270</v>
      </c>
      <c r="Z27" s="13">
        <f t="shared" ref="Z27:AH27" si="19">SUM(Z4:Z26)</f>
        <v>24075</v>
      </c>
      <c r="AA27" s="13">
        <f t="shared" si="19"/>
        <v>38460</v>
      </c>
      <c r="AB27" s="13">
        <f t="shared" si="19"/>
        <v>75608.333333333328</v>
      </c>
      <c r="AC27" s="14">
        <f t="shared" si="19"/>
        <v>60549.924242424247</v>
      </c>
      <c r="AD27" s="12">
        <f t="shared" si="19"/>
        <v>60549.924242424247</v>
      </c>
      <c r="AE27" s="13">
        <f t="shared" si="19"/>
        <v>60549.924242424247</v>
      </c>
      <c r="AF27" s="13">
        <f t="shared" si="19"/>
        <v>60549.924242424247</v>
      </c>
      <c r="AG27" s="13">
        <f t="shared" si="19"/>
        <v>60549.924242424247</v>
      </c>
      <c r="AH27" s="14">
        <f t="shared" si="19"/>
        <v>60549.924242424247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Cover</vt:lpstr>
      <vt:lpstr>GSL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2025-11-22T02:17:57Z</dcterms:created>
  <dcterms:modified xsi:type="dcterms:W3CDTF">2025-11-27T23:31:38Z</dcterms:modified>
</cp:coreProperties>
</file>