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nlineeportal.sharepoint.com/sites/Teams_EDPR2026-2031/Shared Documents/General/4000 Submissions/4200 - Revised Proposal/05 - Final Revised Proposal Attachments - Public/"/>
    </mc:Choice>
  </mc:AlternateContent>
  <xr:revisionPtr revIDLastSave="2" documentId="8_{DBDD524A-749D-4AA0-A40C-14ABA2929BD5}" xr6:coauthVersionLast="47" xr6:coauthVersionMax="47" xr10:uidLastSave="{D0838071-93EF-4B24-ABE9-7F619BE0A80E}"/>
  <bookViews>
    <workbookView xWindow="-120" yWindow="-120" windowWidth="29040" windowHeight="17520" activeTab="4" xr2:uid="{7A3CF875-DD68-424D-81AB-DB1888B81624}"/>
  </bookViews>
  <sheets>
    <sheet name="Cover Page" sheetId="5" r:id="rId1"/>
    <sheet name="Outcomes" sheetId="6" r:id="rId2"/>
    <sheet name="Inputs" sheetId="2" r:id="rId3"/>
    <sheet name="Annual Preformance Data" sheetId="4" r:id="rId4"/>
    <sheet name="Historic Data" sheetId="3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2" l="1"/>
  <c r="J18" i="2"/>
  <c r="N39" i="3" l="1"/>
  <c r="F38" i="3" l="1"/>
  <c r="E39" i="3" s="1"/>
  <c r="H40" i="2" l="1"/>
  <c r="H39" i="2"/>
  <c r="I38" i="3" l="1"/>
  <c r="H39" i="3" s="1"/>
  <c r="L38" i="3" l="1"/>
  <c r="K39" i="3" s="1"/>
  <c r="Z10" i="4"/>
  <c r="D9" i="6" s="1"/>
  <c r="D17" i="4"/>
  <c r="E10" i="4" s="1"/>
  <c r="D6" i="6" s="1"/>
  <c r="R17" i="4"/>
  <c r="S10" i="4" s="1"/>
  <c r="D8" i="6" s="1"/>
  <c r="K17" i="4"/>
  <c r="L10" i="4" s="1"/>
  <c r="D7" i="6" s="1"/>
  <c r="D34" i="4"/>
  <c r="E27" i="4" s="1"/>
  <c r="E6" i="6" s="1"/>
  <c r="Y34" i="4"/>
  <c r="Z27" i="4" s="1"/>
  <c r="E9" i="6" s="1"/>
  <c r="Y51" i="4"/>
  <c r="R51" i="4"/>
  <c r="K51" i="4"/>
  <c r="L44" i="4" s="1"/>
  <c r="D51" i="4"/>
  <c r="E44" i="4" s="1"/>
  <c r="F6" i="6" s="1"/>
  <c r="D67" i="4"/>
  <c r="E60" i="4" s="1"/>
  <c r="K67" i="4"/>
  <c r="L60" i="4" s="1"/>
  <c r="R67" i="4"/>
  <c r="S60" i="4" s="1"/>
  <c r="Y67" i="4"/>
  <c r="Z60" i="4" s="1"/>
  <c r="Y83" i="4"/>
  <c r="Z76" i="4" s="1"/>
  <c r="R83" i="4"/>
  <c r="S76" i="4" s="1"/>
  <c r="K83" i="4"/>
  <c r="L76" i="4" s="1"/>
  <c r="D83" i="4"/>
  <c r="E76" i="4" s="1"/>
  <c r="Z44" i="4"/>
  <c r="S44" i="4"/>
  <c r="R34" i="4"/>
  <c r="S27" i="4" s="1"/>
  <c r="E8" i="6" s="1"/>
  <c r="K34" i="4"/>
  <c r="L27" i="4" s="1"/>
  <c r="H47" i="2" l="1"/>
  <c r="H46" i="2"/>
  <c r="H45" i="2"/>
  <c r="H44" i="2"/>
  <c r="H9" i="6" l="1"/>
  <c r="H8" i="6"/>
  <c r="H7" i="6"/>
  <c r="H6" i="6"/>
  <c r="G9" i="6"/>
  <c r="G8" i="6"/>
  <c r="G7" i="6"/>
  <c r="G6" i="6"/>
  <c r="F7" i="6"/>
  <c r="F8" i="6"/>
  <c r="F9" i="6"/>
  <c r="E7" i="6"/>
  <c r="N21" i="2"/>
  <c r="C8" i="6"/>
  <c r="K19" i="2"/>
  <c r="M18" i="2" l="1"/>
  <c r="C6" i="6"/>
  <c r="M6" i="6" s="1"/>
  <c r="I8" i="6"/>
  <c r="N8" i="6" s="1"/>
  <c r="K8" i="6"/>
  <c r="P8" i="6" s="1"/>
  <c r="M8" i="6"/>
  <c r="R8" i="6" s="1"/>
  <c r="J8" i="6"/>
  <c r="O8" i="6" s="1"/>
  <c r="L8" i="6"/>
  <c r="Q8" i="6" s="1"/>
  <c r="L18" i="2"/>
  <c r="L20" i="2"/>
  <c r="N20" i="2"/>
  <c r="M20" i="2"/>
  <c r="K18" i="2"/>
  <c r="J19" i="2"/>
  <c r="C7" i="6" s="1"/>
  <c r="K7" i="6" s="1"/>
  <c r="P7" i="6" s="1"/>
  <c r="N19" i="2"/>
  <c r="K20" i="2"/>
  <c r="M19" i="2"/>
  <c r="L19" i="2"/>
  <c r="N18" i="2"/>
  <c r="J21" i="2"/>
  <c r="C9" i="6" s="1"/>
  <c r="L21" i="2"/>
  <c r="M21" i="2"/>
  <c r="K21" i="2"/>
  <c r="R6" i="6" l="1"/>
  <c r="M11" i="6"/>
  <c r="K6" i="6"/>
  <c r="K11" i="6" s="1"/>
  <c r="I9" i="6"/>
  <c r="N9" i="6" s="1"/>
  <c r="J9" i="6"/>
  <c r="O9" i="6" s="1"/>
  <c r="I6" i="6"/>
  <c r="K9" i="6"/>
  <c r="P9" i="6" s="1"/>
  <c r="J6" i="6"/>
  <c r="I7" i="6"/>
  <c r="N7" i="6" s="1"/>
  <c r="L9" i="6"/>
  <c r="Q9" i="6" s="1"/>
  <c r="L7" i="6"/>
  <c r="Q7" i="6" s="1"/>
  <c r="L6" i="6"/>
  <c r="L11" i="6" s="1"/>
  <c r="M7" i="6"/>
  <c r="M9" i="6"/>
  <c r="R9" i="6" s="1"/>
  <c r="J7" i="6"/>
  <c r="O7" i="6" s="1"/>
  <c r="O6" i="6" l="1"/>
  <c r="J11" i="6"/>
  <c r="N6" i="6"/>
  <c r="I13" i="6" s="1"/>
  <c r="I11" i="6"/>
  <c r="M13" i="6"/>
  <c r="M15" i="6" s="1"/>
  <c r="R7" i="6"/>
  <c r="L13" i="6"/>
  <c r="L15" i="6" s="1"/>
  <c r="Q6" i="6"/>
  <c r="K13" i="6"/>
  <c r="K15" i="6" s="1"/>
  <c r="P6" i="6"/>
  <c r="J13" i="6" l="1"/>
  <c r="J15" i="6" s="1"/>
  <c r="I1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tc={623A8863-928E-493A-8D9F-BF4113993342}</author>
  </authors>
  <commentList>
    <comment ref="H25" authorId="0" shapeId="0" xr:uid="{623A8863-928E-493A-8D9F-BF4113993342}">
      <text>
        <t>[Threaded comment]
Your version of Excel allows you to read this threaded comment; however, any edits to it will get removed if the file is opened in a newer version of Excel. Learn more: https://go.microsoft.com/fwlink/?linkid=870924
Comment:
    @Chloe Finn  Can you please review?  It's not intuitive why the minimum has a value that is greater than the maximum?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tc={DA71FB13-38CE-4E35-83A7-AB42CF136531}</author>
  </authors>
  <commentList>
    <comment ref="N9" authorId="0" shapeId="0" xr:uid="{DA71FB13-38CE-4E35-83A7-AB42CF136531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Calculated as per STPIS</t>
      </text>
    </comment>
  </commentList>
</comments>
</file>

<file path=xl/sharedStrings.xml><?xml version="1.0" encoding="utf-8"?>
<sst xmlns="http://schemas.openxmlformats.org/spreadsheetml/2006/main" count="344" uniqueCount="108">
  <si>
    <t>Jemena</t>
  </si>
  <si>
    <t>Customer Service Incentive Scheme</t>
  </si>
  <si>
    <t>Results</t>
  </si>
  <si>
    <t xml:space="preserve">Metric </t>
  </si>
  <si>
    <t>Target</t>
  </si>
  <si>
    <t>Preformance - Year 1</t>
  </si>
  <si>
    <t>Preformance - Year 2</t>
  </si>
  <si>
    <t>Preformance - Year 3</t>
  </si>
  <si>
    <t>Preformance - Year 4</t>
  </si>
  <si>
    <t>Preformance - Year 5</t>
  </si>
  <si>
    <t>Outcome - Year 1</t>
  </si>
  <si>
    <t>Outcome - Year 2</t>
  </si>
  <si>
    <t>Outcome - Year 3</t>
  </si>
  <si>
    <t>Outcome - Year 4</t>
  </si>
  <si>
    <t>Outcome - Year 5</t>
  </si>
  <si>
    <t>SMS</t>
  </si>
  <si>
    <t>CON</t>
  </si>
  <si>
    <t>PO</t>
  </si>
  <si>
    <t>TA</t>
  </si>
  <si>
    <t xml:space="preserve">Sum of H-Factors </t>
  </si>
  <si>
    <t xml:space="preserve">Sum of H-Factor with cap applied </t>
  </si>
  <si>
    <t>Revenue Impact</t>
  </si>
  <si>
    <t xml:space="preserve">$ nominal </t>
  </si>
  <si>
    <t xml:space="preserve">Proposed input data </t>
  </si>
  <si>
    <t xml:space="preserve">Revenue Required </t>
  </si>
  <si>
    <t>2026/27</t>
  </si>
  <si>
    <t>2027/28</t>
  </si>
  <si>
    <t>2028/29</t>
  </si>
  <si>
    <t>2029/30</t>
  </si>
  <si>
    <t>2030/31</t>
  </si>
  <si>
    <t>Annual smoothed revenue requirement</t>
  </si>
  <si>
    <t xml:space="preserve">M$ nominal </t>
  </si>
  <si>
    <t xml:space="preserve">to be updated with actual revenue during yearly submission process </t>
  </si>
  <si>
    <t xml:space="preserve">CPI </t>
  </si>
  <si>
    <t>2024/25</t>
  </si>
  <si>
    <t>2025/26</t>
  </si>
  <si>
    <t xml:space="preserve">Baseline for preformance metrics </t>
  </si>
  <si>
    <t xml:space="preserve">SMS Outage Notification </t>
  </si>
  <si>
    <t>Minutes</t>
  </si>
  <si>
    <t xml:space="preserve">Planned Outage Satisfaction </t>
  </si>
  <si>
    <t>CSAT Score</t>
  </si>
  <si>
    <t xml:space="preserve">Connections Satisfaction </t>
  </si>
  <si>
    <t xml:space="preserve">Telephone Answering </t>
  </si>
  <si>
    <t>Precentage</t>
  </si>
  <si>
    <t>Limit</t>
  </si>
  <si>
    <t xml:space="preserve">Potential Minimum </t>
  </si>
  <si>
    <t>Potential Maximum</t>
  </si>
  <si>
    <t xml:space="preserve"> </t>
  </si>
  <si>
    <t>zero is the minimum here as a reduction in time is considered to be an improvement in preformance</t>
  </si>
  <si>
    <t xml:space="preserve">Revenue at Risk </t>
  </si>
  <si>
    <t>Revenue at risk - overall</t>
  </si>
  <si>
    <t>REV_max</t>
  </si>
  <si>
    <t>REV_min</t>
  </si>
  <si>
    <t>Incentive Rate (H Factors)</t>
  </si>
  <si>
    <t>negative value as a reduction in time is considered to be an improvement in preformance</t>
  </si>
  <si>
    <t xml:space="preserve"> Preformance Reporting Data </t>
  </si>
  <si>
    <t>Year 1</t>
  </si>
  <si>
    <t xml:space="preserve">SMS </t>
  </si>
  <si>
    <t xml:space="preserve">Average Score </t>
  </si>
  <si>
    <t>Quarter</t>
  </si>
  <si>
    <t xml:space="preserve">Number of Responses </t>
  </si>
  <si>
    <t xml:space="preserve">Score </t>
  </si>
  <si>
    <t>Q1</t>
  </si>
  <si>
    <t>Q2</t>
  </si>
  <si>
    <t>Q3</t>
  </si>
  <si>
    <t>Q4</t>
  </si>
  <si>
    <t>Total</t>
  </si>
  <si>
    <t>Year 2</t>
  </si>
  <si>
    <t>Raw Score</t>
  </si>
  <si>
    <t>Year 3</t>
  </si>
  <si>
    <t>Year 4</t>
  </si>
  <si>
    <t>Year 5</t>
  </si>
  <si>
    <t xml:space="preserve">Historic Preformance Data </t>
  </si>
  <si>
    <t>Metric</t>
  </si>
  <si>
    <t>Unit</t>
  </si>
  <si>
    <t xml:space="preserve">Minutes </t>
  </si>
  <si>
    <t>Seconds</t>
  </si>
  <si>
    <t>Source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</si>
  <si>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</si>
  <si>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</si>
  <si>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</si>
  <si>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</si>
  <si>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</si>
  <si>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</si>
  <si>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</si>
  <si>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</si>
  <si>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</si>
  <si>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</si>
  <si>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</si>
  <si>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</si>
  <si>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</si>
  <si>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</si>
  <si>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Q1 2024</t>
  </si>
  <si>
    <t>Q2 2024</t>
  </si>
  <si>
    <t>Q3 2024</t>
  </si>
  <si>
    <t>Q4 2024</t>
  </si>
  <si>
    <t>Q1 2025</t>
  </si>
  <si>
    <t xml:space="preserve">Q2 2025 </t>
  </si>
  <si>
    <t xml:space="preserve">Average </t>
  </si>
  <si>
    <t>Q3 2025</t>
  </si>
  <si>
    <t>Outcome - Year 1 (caps)</t>
  </si>
  <si>
    <t>Outcome - Year 2 (caps)</t>
  </si>
  <si>
    <t>Outcome - Year 3 (caps)</t>
  </si>
  <si>
    <t>Outcome - Year 4 (caps)</t>
  </si>
  <si>
    <t>Outcome - Year 5 (caps)</t>
  </si>
  <si>
    <t>Revenue at risk - per metric</t>
  </si>
  <si>
    <t>MET_max</t>
  </si>
  <si>
    <t>MET_min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</si>
</sst>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000%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i/>
      <sz val="10"/>
      <color rgb="FF002060"/>
      <name val="Calibri"/>
      <family val="2"/>
      <scheme val="minor"/>
    </font>
    <font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49"/>
      </patternFill>
    </fill>
    <fill>
      <patternFill patternType="solid">
        <fgColor rgb="FF026CB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/>
      <right style="thin">
        <color auto="1"/>
      </right>
      <top style="thin">
        <color rgb="FF002060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6" fillId="4" borderId="1" applyNumberFormat="0" applyProtection="0">
      <alignment horizontal="left" vertical="center" indent="1"/>
    </xf>
    <xf numFmtId="4" fontId="6" fillId="4" borderId="1" applyNumberFormat="0" applyProtection="0">
      <alignment horizontal="left" vertical="center" indent="1"/>
    </xf>
    <xf numFmtId="4" fontId="6" fillId="4" borderId="1" applyNumberFormat="0" applyProtection="0">
      <alignment horizontal="left" vertical="center" indent="1"/>
    </xf>
    <xf numFmtId="0" fontId="1" fillId="0" borderId="0"/>
    <xf numFmtId="44" fontId="1" fillId="0" borderId="0" applyFont="0" applyFill="0" applyBorder="0" applyAlignment="0" applyProtection="0"/>
    <xf numFmtId="0" fontId="17" fillId="0" borderId="0"/>
  </cellStyleXfs>
  <cellXfs count="145">
    <xf numFmtId="0" fontId="0" fillId="0" borderId="0" xfId="0"/>
    <xf numFmtId="0" fontId="0" fillId="2" borderId="0" xfId="0" applyFill="1"/>
    <xf numFmtId="0" fontId="5" fillId="2" borderId="0" xfId="3" applyFont="1" applyFill="1"/>
    <xf numFmtId="0" fontId="3" fillId="5" borderId="0" xfId="3" applyFont="1" applyFill="1"/>
    <xf numFmtId="0" fontId="4" fillId="5" borderId="0" xfId="3" applyFont="1" applyFill="1"/>
    <xf numFmtId="0" fontId="8" fillId="2" borderId="0" xfId="3" applyFont="1" applyFill="1" applyProtection="1">
      <protection locked="0"/>
    </xf>
    <xf numFmtId="0" fontId="9" fillId="2" borderId="0" xfId="3" applyFont="1" applyFill="1"/>
    <xf numFmtId="164" fontId="3" fillId="2" borderId="0" xfId="5" applyNumberFormat="1" applyFont="1" applyFill="1"/>
    <xf numFmtId="0" fontId="0" fillId="5" borderId="0" xfId="0" applyFill="1"/>
    <xf numFmtId="0" fontId="5" fillId="6" borderId="0" xfId="3" applyFont="1" applyFill="1"/>
    <xf numFmtId="0" fontId="12" fillId="6" borderId="0" xfId="3" applyFont="1" applyFill="1" applyAlignment="1">
      <alignment horizontal="center"/>
    </xf>
    <xf numFmtId="0" fontId="5" fillId="6" borderId="0" xfId="0" applyFont="1" applyFill="1"/>
    <xf numFmtId="0" fontId="12" fillId="2" borderId="7" xfId="3" applyFont="1" applyFill="1" applyBorder="1"/>
    <xf numFmtId="0" fontId="7" fillId="2" borderId="0" xfId="3" applyFont="1" applyFill="1" applyAlignment="1">
      <alignment horizontal="center"/>
    </xf>
    <xf numFmtId="0" fontId="12" fillId="2" borderId="0" xfId="3" applyFont="1" applyFill="1" applyAlignment="1">
      <alignment horizontal="center"/>
    </xf>
    <xf numFmtId="0" fontId="7" fillId="2" borderId="0" xfId="3" applyFont="1" applyFill="1" applyProtection="1">
      <protection locked="0"/>
    </xf>
    <xf numFmtId="0" fontId="3" fillId="2" borderId="0" xfId="0" applyFont="1" applyFill="1"/>
    <xf numFmtId="0" fontId="12" fillId="6" borderId="0" xfId="0" applyFont="1" applyFill="1" applyAlignment="1">
      <alignment horizontal="center"/>
    </xf>
    <xf numFmtId="0" fontId="3" fillId="2" borderId="5" xfId="0" applyFont="1" applyFill="1" applyBorder="1"/>
    <xf numFmtId="0" fontId="3" fillId="6" borderId="0" xfId="0" applyFont="1" applyFill="1"/>
    <xf numFmtId="0" fontId="3" fillId="2" borderId="15" xfId="0" applyFont="1" applyFill="1" applyBorder="1"/>
    <xf numFmtId="0" fontId="7" fillId="2" borderId="0" xfId="0" applyFont="1" applyFill="1" applyAlignment="1">
      <alignment horizontal="center"/>
    </xf>
    <xf numFmtId="0" fontId="3" fillId="2" borderId="4" xfId="0" applyFont="1" applyFill="1" applyBorder="1"/>
    <xf numFmtId="0" fontId="8" fillId="2" borderId="13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8" fillId="2" borderId="14" xfId="0" applyFont="1" applyFill="1" applyBorder="1" applyAlignment="1">
      <alignment horizontal="center" wrapText="1"/>
    </xf>
    <xf numFmtId="0" fontId="8" fillId="7" borderId="15" xfId="0" applyFont="1" applyFill="1" applyBorder="1" applyAlignment="1">
      <alignment horizontal="center" wrapText="1"/>
    </xf>
    <xf numFmtId="0" fontId="8" fillId="7" borderId="3" xfId="0" applyFont="1" applyFill="1" applyBorder="1" applyAlignment="1">
      <alignment horizontal="center" wrapText="1"/>
    </xf>
    <xf numFmtId="0" fontId="8" fillId="7" borderId="4" xfId="0" applyFont="1" applyFill="1" applyBorder="1" applyAlignment="1">
      <alignment horizontal="center" wrapText="1"/>
    </xf>
    <xf numFmtId="0" fontId="8" fillId="7" borderId="16" xfId="0" applyFont="1" applyFill="1" applyBorder="1" applyAlignment="1">
      <alignment horizontal="center" wrapText="1"/>
    </xf>
    <xf numFmtId="0" fontId="8" fillId="7" borderId="2" xfId="0" applyFont="1" applyFill="1" applyBorder="1" applyAlignment="1">
      <alignment horizontal="center" wrapText="1"/>
    </xf>
    <xf numFmtId="0" fontId="8" fillId="7" borderId="18" xfId="0" applyFont="1" applyFill="1" applyBorder="1" applyAlignment="1">
      <alignment horizontal="center" wrapText="1"/>
    </xf>
    <xf numFmtId="0" fontId="3" fillId="0" borderId="15" xfId="0" applyFont="1" applyBorder="1"/>
    <xf numFmtId="0" fontId="3" fillId="2" borderId="1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12" fillId="2" borderId="0" xfId="0" applyFont="1" applyFill="1"/>
    <xf numFmtId="0" fontId="14" fillId="2" borderId="6" xfId="0" applyFont="1" applyFill="1" applyBorder="1"/>
    <xf numFmtId="0" fontId="14" fillId="2" borderId="7" xfId="0" applyFont="1" applyFill="1" applyBorder="1"/>
    <xf numFmtId="0" fontId="14" fillId="2" borderId="8" xfId="0" applyFont="1" applyFill="1" applyBorder="1"/>
    <xf numFmtId="0" fontId="14" fillId="2" borderId="9" xfId="0" applyFont="1" applyFill="1" applyBorder="1"/>
    <xf numFmtId="0" fontId="14" fillId="2" borderId="0" xfId="0" applyFont="1" applyFill="1"/>
    <xf numFmtId="0" fontId="8" fillId="0" borderId="0" xfId="0" applyFont="1" applyAlignment="1">
      <alignment horizontal="center"/>
    </xf>
    <xf numFmtId="0" fontId="14" fillId="2" borderId="10" xfId="0" applyFont="1" applyFill="1" applyBorder="1"/>
    <xf numFmtId="0" fontId="10" fillId="2" borderId="0" xfId="0" applyFont="1" applyFill="1" applyAlignment="1">
      <alignment horizontal="center"/>
    </xf>
    <xf numFmtId="0" fontId="12" fillId="2" borderId="12" xfId="0" applyFont="1" applyFill="1" applyBorder="1"/>
    <xf numFmtId="0" fontId="14" fillId="2" borderId="12" xfId="0" applyFont="1" applyFill="1" applyBorder="1"/>
    <xf numFmtId="0" fontId="8" fillId="2" borderId="0" xfId="0" applyFont="1" applyFill="1"/>
    <xf numFmtId="0" fontId="14" fillId="6" borderId="0" xfId="0" applyFont="1" applyFill="1"/>
    <xf numFmtId="0" fontId="8" fillId="2" borderId="0" xfId="0" applyFont="1" applyFill="1" applyAlignment="1">
      <alignment horizontal="center"/>
    </xf>
    <xf numFmtId="0" fontId="14" fillId="2" borderId="11" xfId="0" applyFont="1" applyFill="1" applyBorder="1"/>
    <xf numFmtId="0" fontId="3" fillId="2" borderId="5" xfId="3" applyFont="1" applyFill="1" applyBorder="1" applyAlignment="1">
      <alignment horizontal="center"/>
    </xf>
    <xf numFmtId="0" fontId="9" fillId="6" borderId="0" xfId="3" applyFont="1" applyFill="1"/>
    <xf numFmtId="0" fontId="11" fillId="6" borderId="0" xfId="0" applyFont="1" applyFill="1" applyAlignment="1">
      <alignment horizontal="center"/>
    </xf>
    <xf numFmtId="2" fontId="3" fillId="2" borderId="5" xfId="1" applyNumberFormat="1" applyFont="1" applyFill="1" applyBorder="1" applyAlignment="1">
      <alignment horizontal="center"/>
    </xf>
    <xf numFmtId="9" fontId="3" fillId="2" borderId="5" xfId="1" applyFont="1" applyFill="1" applyBorder="1" applyAlignment="1">
      <alignment horizontal="center"/>
    </xf>
    <xf numFmtId="2" fontId="3" fillId="2" borderId="5" xfId="3" applyNumberFormat="1" applyFont="1" applyFill="1" applyBorder="1" applyAlignment="1">
      <alignment horizontal="center"/>
    </xf>
    <xf numFmtId="0" fontId="7" fillId="2" borderId="0" xfId="3" applyFont="1" applyFill="1"/>
    <xf numFmtId="0" fontId="3" fillId="5" borderId="0" xfId="0" applyFont="1" applyFill="1"/>
    <xf numFmtId="0" fontId="3" fillId="2" borderId="0" xfId="0" applyFont="1" applyFill="1" applyAlignment="1">
      <alignment horizontal="center"/>
    </xf>
    <xf numFmtId="0" fontId="9" fillId="2" borderId="0" xfId="0" applyFont="1" applyFill="1"/>
    <xf numFmtId="0" fontId="15" fillId="2" borderId="0" xfId="0" applyFont="1" applyFill="1" applyAlignment="1">
      <alignment horizontal="center"/>
    </xf>
    <xf numFmtId="165" fontId="8" fillId="2" borderId="5" xfId="3" applyNumberFormat="1" applyFont="1" applyFill="1" applyBorder="1"/>
    <xf numFmtId="0" fontId="3" fillId="2" borderId="0" xfId="3" applyFont="1" applyFill="1"/>
    <xf numFmtId="0" fontId="5" fillId="2" borderId="0" xfId="0" applyFont="1" applyFill="1" applyAlignment="1">
      <alignment horizontal="center"/>
    </xf>
    <xf numFmtId="2" fontId="3" fillId="2" borderId="5" xfId="0" applyNumberFormat="1" applyFont="1" applyFill="1" applyBorder="1" applyAlignment="1">
      <alignment horizontal="center"/>
    </xf>
    <xf numFmtId="0" fontId="12" fillId="6" borderId="0" xfId="0" applyFont="1" applyFill="1"/>
    <xf numFmtId="0" fontId="3" fillId="0" borderId="0" xfId="0" applyFont="1"/>
    <xf numFmtId="0" fontId="3" fillId="6" borderId="0" xfId="3" applyFont="1" applyFill="1"/>
    <xf numFmtId="0" fontId="3" fillId="2" borderId="5" xfId="3" applyFont="1" applyFill="1" applyBorder="1"/>
    <xf numFmtId="2" fontId="3" fillId="2" borderId="5" xfId="3" applyNumberFormat="1" applyFont="1" applyFill="1" applyBorder="1"/>
    <xf numFmtId="9" fontId="3" fillId="2" borderId="5" xfId="1" applyFont="1" applyFill="1" applyBorder="1"/>
    <xf numFmtId="9" fontId="3" fillId="2" borderId="0" xfId="1" applyFont="1" applyFill="1" applyBorder="1"/>
    <xf numFmtId="9" fontId="3" fillId="6" borderId="0" xfId="1" applyFont="1" applyFill="1" applyBorder="1"/>
    <xf numFmtId="0" fontId="1" fillId="2" borderId="0" xfId="0" applyFont="1" applyFill="1"/>
    <xf numFmtId="2" fontId="3" fillId="2" borderId="30" xfId="0" applyNumberFormat="1" applyFont="1" applyFill="1" applyBorder="1" applyAlignment="1">
      <alignment horizontal="center"/>
    </xf>
    <xf numFmtId="165" fontId="3" fillId="2" borderId="28" xfId="1" applyNumberFormat="1" applyFont="1" applyFill="1" applyBorder="1" applyAlignment="1">
      <alignment horizontal="center"/>
    </xf>
    <xf numFmtId="165" fontId="3" fillId="2" borderId="29" xfId="1" applyNumberFormat="1" applyFont="1" applyFill="1" applyBorder="1" applyAlignment="1">
      <alignment horizontal="center"/>
    </xf>
    <xf numFmtId="165" fontId="3" fillId="2" borderId="30" xfId="1" applyNumberFormat="1" applyFont="1" applyFill="1" applyBorder="1" applyAlignment="1">
      <alignment horizontal="center"/>
    </xf>
    <xf numFmtId="2" fontId="3" fillId="2" borderId="21" xfId="0" applyNumberFormat="1" applyFont="1" applyFill="1" applyBorder="1" applyAlignment="1">
      <alignment horizontal="center"/>
    </xf>
    <xf numFmtId="165" fontId="3" fillId="2" borderId="20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5" fontId="3" fillId="2" borderId="21" xfId="1" applyNumberFormat="1" applyFont="1" applyFill="1" applyBorder="1" applyAlignment="1">
      <alignment horizontal="center"/>
    </xf>
    <xf numFmtId="9" fontId="3" fillId="2" borderId="24" xfId="0" applyNumberFormat="1" applyFont="1" applyFill="1" applyBorder="1" applyAlignment="1">
      <alignment horizontal="center"/>
    </xf>
    <xf numFmtId="9" fontId="3" fillId="2" borderId="23" xfId="1" applyFont="1" applyFill="1" applyBorder="1" applyAlignment="1">
      <alignment horizontal="center"/>
    </xf>
    <xf numFmtId="165" fontId="3" fillId="2" borderId="22" xfId="1" applyNumberFormat="1" applyFont="1" applyFill="1" applyBorder="1" applyAlignment="1">
      <alignment horizontal="center"/>
    </xf>
    <xf numFmtId="165" fontId="3" fillId="2" borderId="23" xfId="1" applyNumberFormat="1" applyFont="1" applyFill="1" applyBorder="1" applyAlignment="1">
      <alignment horizontal="center"/>
    </xf>
    <xf numFmtId="165" fontId="3" fillId="2" borderId="24" xfId="1" applyNumberFormat="1" applyFont="1" applyFill="1" applyBorder="1" applyAlignment="1">
      <alignment horizontal="center"/>
    </xf>
    <xf numFmtId="9" fontId="3" fillId="2" borderId="0" xfId="0" applyNumberFormat="1" applyFont="1" applyFill="1" applyAlignment="1">
      <alignment horizontal="center"/>
    </xf>
    <xf numFmtId="9" fontId="3" fillId="2" borderId="0" xfId="1" applyFont="1" applyFill="1" applyBorder="1" applyAlignment="1">
      <alignment horizontal="center"/>
    </xf>
    <xf numFmtId="0" fontId="16" fillId="6" borderId="0" xfId="0" applyFont="1" applyFill="1"/>
    <xf numFmtId="165" fontId="3" fillId="6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65" fontId="3" fillId="6" borderId="0" xfId="1" applyNumberFormat="1" applyFont="1" applyFill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12" fillId="8" borderId="26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0" fontId="10" fillId="6" borderId="0" xfId="0" applyFont="1" applyFill="1"/>
    <xf numFmtId="44" fontId="3" fillId="6" borderId="0" xfId="10" applyFont="1" applyFill="1" applyAlignment="1">
      <alignment horizontal="center"/>
    </xf>
    <xf numFmtId="166" fontId="3" fillId="2" borderId="29" xfId="0" applyNumberFormat="1" applyFont="1" applyFill="1" applyBorder="1" applyAlignment="1">
      <alignment horizontal="center"/>
    </xf>
    <xf numFmtId="0" fontId="0" fillId="6" borderId="0" xfId="0" applyFill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8" fillId="2" borderId="31" xfId="0" applyFont="1" applyFill="1" applyBorder="1" applyAlignment="1">
      <alignment horizontal="center" wrapText="1"/>
    </xf>
    <xf numFmtId="166" fontId="3" fillId="2" borderId="0" xfId="0" applyNumberFormat="1" applyFont="1" applyFill="1" applyAlignment="1">
      <alignment horizontal="center"/>
    </xf>
    <xf numFmtId="10" fontId="3" fillId="6" borderId="0" xfId="0" applyNumberFormat="1" applyFont="1" applyFill="1"/>
    <xf numFmtId="1" fontId="8" fillId="2" borderId="0" xfId="0" applyNumberFormat="1" applyFont="1" applyFill="1" applyAlignment="1">
      <alignment horizontal="center"/>
    </xf>
    <xf numFmtId="164" fontId="3" fillId="2" borderId="5" xfId="5" applyNumberFormat="1" applyFont="1" applyFill="1" applyBorder="1"/>
    <xf numFmtId="0" fontId="3" fillId="2" borderId="33" xfId="0" applyFont="1" applyFill="1" applyBorder="1"/>
    <xf numFmtId="0" fontId="3" fillId="2" borderId="34" xfId="0" applyFont="1" applyFill="1" applyBorder="1"/>
    <xf numFmtId="0" fontId="3" fillId="2" borderId="35" xfId="0" applyFont="1" applyFill="1" applyBorder="1"/>
    <xf numFmtId="0" fontId="8" fillId="2" borderId="35" xfId="0" applyFont="1" applyFill="1" applyBorder="1" applyAlignment="1">
      <alignment horizontal="center" wrapText="1"/>
    </xf>
    <xf numFmtId="0" fontId="8" fillId="2" borderId="36" xfId="0" applyFont="1" applyFill="1" applyBorder="1" applyAlignment="1">
      <alignment horizontal="center" wrapText="1"/>
    </xf>
    <xf numFmtId="0" fontId="12" fillId="8" borderId="28" xfId="0" applyFont="1" applyFill="1" applyBorder="1" applyAlignment="1">
      <alignment horizontal="center"/>
    </xf>
    <xf numFmtId="2" fontId="8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14" fillId="2" borderId="4" xfId="0" applyFont="1" applyFill="1" applyBorder="1"/>
    <xf numFmtId="0" fontId="14" fillId="2" borderId="37" xfId="0" applyFont="1" applyFill="1" applyBorder="1"/>
    <xf numFmtId="10" fontId="8" fillId="2" borderId="0" xfId="0" applyNumberFormat="1" applyFont="1" applyFill="1" applyAlignment="1">
      <alignment horizontal="center"/>
    </xf>
    <xf numFmtId="10" fontId="8" fillId="2" borderId="0" xfId="1" applyNumberFormat="1" applyFont="1" applyFill="1" applyAlignment="1">
      <alignment horizontal="center"/>
    </xf>
    <xf numFmtId="10" fontId="3" fillId="2" borderId="0" xfId="0" applyNumberFormat="1" applyFont="1" applyFill="1" applyAlignment="1">
      <alignment horizontal="center"/>
    </xf>
    <xf numFmtId="10" fontId="3" fillId="2" borderId="0" xfId="1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6" borderId="0" xfId="0" applyFont="1" applyFill="1" applyAlignment="1">
      <alignment horizontal="center"/>
    </xf>
    <xf numFmtId="0" fontId="3" fillId="6" borderId="0" xfId="2" applyFont="1" applyFill="1" applyAlignment="1">
      <alignment horizontal="center"/>
    </xf>
    <xf numFmtId="0" fontId="0" fillId="2" borderId="17" xfId="0" applyFill="1" applyBorder="1" applyAlignment="1">
      <alignment horizontal="center"/>
    </xf>
    <xf numFmtId="9" fontId="12" fillId="2" borderId="0" xfId="1" applyFont="1" applyFill="1" applyAlignment="1">
      <alignment horizontal="center"/>
    </xf>
    <xf numFmtId="0" fontId="15" fillId="2" borderId="0" xfId="0" applyFont="1" applyFill="1"/>
    <xf numFmtId="1" fontId="15" fillId="2" borderId="0" xfId="0" applyNumberFormat="1" applyFont="1" applyFill="1" applyAlignment="1">
      <alignment horizontal="center"/>
    </xf>
    <xf numFmtId="10" fontId="0" fillId="7" borderId="3" xfId="1" applyNumberFormat="1" applyFont="1" applyFill="1" applyBorder="1"/>
    <xf numFmtId="10" fontId="0" fillId="7" borderId="32" xfId="1" applyNumberFormat="1" applyFont="1" applyFill="1" applyBorder="1"/>
    <xf numFmtId="10" fontId="0" fillId="7" borderId="2" xfId="1" applyNumberFormat="1" applyFont="1" applyFill="1" applyBorder="1"/>
    <xf numFmtId="0" fontId="8" fillId="7" borderId="38" xfId="0" applyFont="1" applyFill="1" applyBorder="1" applyAlignment="1">
      <alignment horizontal="center" wrapText="1"/>
    </xf>
    <xf numFmtId="0" fontId="8" fillId="7" borderId="39" xfId="0" applyFont="1" applyFill="1" applyBorder="1" applyAlignment="1">
      <alignment horizontal="center" wrapText="1"/>
    </xf>
    <xf numFmtId="1" fontId="8" fillId="7" borderId="38" xfId="0" applyNumberFormat="1" applyFont="1" applyFill="1" applyBorder="1" applyAlignment="1">
      <alignment horizontal="center"/>
    </xf>
    <xf numFmtId="1" fontId="8" fillId="7" borderId="3" xfId="0" applyNumberFormat="1" applyFont="1" applyFill="1" applyBorder="1" applyAlignment="1">
      <alignment horizontal="center"/>
    </xf>
    <xf numFmtId="1" fontId="8" fillId="7" borderId="2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7" fillId="2" borderId="0" xfId="3" applyFont="1" applyFill="1" applyAlignment="1">
      <alignment horizontal="center"/>
    </xf>
    <xf numFmtId="166" fontId="12" fillId="2" borderId="0" xfId="0" applyNumberFormat="1" applyFont="1" applyFill="1" applyAlignment="1">
      <alignment horizontal="center"/>
    </xf>
  </cellXfs>
  <cellStyles count="12">
    <cellStyle name="20% - Accent2" xfId="2" builtinId="34"/>
    <cellStyle name="Comma 2" xfId="4" xr:uid="{87848D2B-99A4-4C99-B5CD-F3A92530632C}"/>
    <cellStyle name="Currency" xfId="10" builtinId="4"/>
    <cellStyle name="Normal" xfId="0" builtinId="0"/>
    <cellStyle name="Normal 2" xfId="9" xr:uid="{54604531-ECDB-49D3-8CC1-91015B155AFA}"/>
    <cellStyle name="Normal 3" xfId="3" xr:uid="{64CE9950-E0D6-409E-9E12-7D4EFA58078F}"/>
    <cellStyle name="Normal 4" xfId="11" xr:uid="{FE15D24D-A10B-4F0B-8AD8-8D7B5E9E0F08}"/>
    <cellStyle name="Percent" xfId="1" builtinId="5"/>
    <cellStyle name="Percent 2" xfId="5" xr:uid="{CE586456-E1FA-4EA6-80B6-512F9C1577E5}"/>
    <cellStyle name="SAPBEXchaText" xfId="6" xr:uid="{0B2ABB0C-8483-4996-BF4E-2E3CDE916401}"/>
    <cellStyle name="SAPBEXstdItem" xfId="7" xr:uid="{AB9B40F1-F24B-407F-AC03-B9209A585214}"/>
    <cellStyle name="SAPBEXstdItem 2" xfId="8" xr:uid="{B2927B62-8C4B-4D60-B550-B284DE84EE14}"/>
  </cellStyles>
  <dxfs count="0"/>
  <tableStyles count="0" defaultTableStyle="TableStyleMedium2" defaultPivotStyle="PivotStyleLight16"/>
  <colors>
    <mruColors>
      <color rgb="FF026C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77232</xdr:colOff>
      <xdr:row>55</xdr:row>
      <xdr:rowOff>144357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533C5-63EB-3A28-41C5-0EC0F324E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92432" cy="10621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hloe Finn" id="{5855D855-3050-46C9-A59B-74C887041B11}" userId="Chloe.Finn@jemena.com.au" providerId="PeoplePicker"/>
  <person displayName="Chloe Finn" id="{6F0D01D4-496A-4461-8FE0-A8B8754AB3A4}" userId="S::Chloe.Finn@jemena.com.au::356c20db-e262-45a4-a8b7-2388af1196d5" providerId="AD"/>
  <person displayName="Matthew Serpell" id="{CFF06902-8379-426E-A83F-4A4690CF8F58}" userId="S::Matthew.Serpell@jemena.com.au::5cb9a8bb-3edc-4032-a690-194996359e48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25" dT="2025-01-16T00:53:23.43" personId="{CFF06902-8379-426E-A83F-4A4690CF8F58}" id="{623A8863-928E-493A-8D9F-BF4113993342}">
    <text>@Chloe Finn  Can you please review?  It's not intuitive why the minimum has a value that is greater than the maximum?</text>
    <mentions>
      <mention mentionpersonId="{5855D855-3050-46C9-A59B-74C887041B11}" mentionId="{495EF8DC-3EA9-40FC-83FC-B2CB9E6E4049}" startIndex="0" length="11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N9" dT="2025-11-21T01:45:08.26" personId="{6F0D01D4-496A-4461-8FE0-A8B8754AB3A4}" id="{DA71FB13-38CE-4E35-83A7-AB42CF136531}">
    <text>Calculated as per STPIS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8568-8150-4019-B118-8E50FBDFDD00}">
  <dimension ref="A1:BG1760"/>
  <sheetViews>
    <sheetView workbookViewId="0"/>
  </sheetViews>
  <sheetFormatPr defaultRowHeight="15" x14ac:dyDescent="0.25"/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 spans="1: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 spans="1: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 spans="1: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 spans="1: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 spans="1: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 spans="1: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 spans="1: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 spans="1: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 spans="1: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 spans="1: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 spans="1: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 spans="1: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spans="1: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</row>
    <row r="61" spans="1: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spans="1: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 spans="1: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 spans="1: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 spans="1: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 spans="1: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 spans="1: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 spans="1: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 spans="1: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 spans="1: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 spans="1: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 spans="1: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 spans="1: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 spans="1: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 spans="1: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 spans="1: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 spans="1: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 spans="1: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 spans="1: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 spans="1: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 spans="1: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 spans="1: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1: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1: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1: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1: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1: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1: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1: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1: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1: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1: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1: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1: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1: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1: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1: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1: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1: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1: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1: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1: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1: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1: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1: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1: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1: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1: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1: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1: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1: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1: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1: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1: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1: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1: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1: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1: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1: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1: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1: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1: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1: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1: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1: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1: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1: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1: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1: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1: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1: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1: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1: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1: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1: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1: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1: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1: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1: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1: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1: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1: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1: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1: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1: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1: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1: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1: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1: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1: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1: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1: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1: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1: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1: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1: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1: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1: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1: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1: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1: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1: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1: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1: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1: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1: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1: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1: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1: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1: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1: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1: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1: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1: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1: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1: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1: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1: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1: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1: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1: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1: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1: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1: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1: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1: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1: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1: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1: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1: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1: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1: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1: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1: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1: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1: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1: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1: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1: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1: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1: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1: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1: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1: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1: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1: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1: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1: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1: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1: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1: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1: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1: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1: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1: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1: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1: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1: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1: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1: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1: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1: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1: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1: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1: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1: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1: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1: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1: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1: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1: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1: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1: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1: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1: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1: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1: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1: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1: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1: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1: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1: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1: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1: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1: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1: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1: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1: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1: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1: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1: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1: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1: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1: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1: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1: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1: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1: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1: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1: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1: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1: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1: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1: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1: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1: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1: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1: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1: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1: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1: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1: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1: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1: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1: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1: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1: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1: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1: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1: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1: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1: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1: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1: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1: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1: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1: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1: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1: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1: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1: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1: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1: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1: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1: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1: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1: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1: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1: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1: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1: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1: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1: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1: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1: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1: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1: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1: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1: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1: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1: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1: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1: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1: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1: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1: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1: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1: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1: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1:5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1:5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1:5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1:5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1:5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1:5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1:5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1:5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1:5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1:5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1:5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1:5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1:5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1:5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1:5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1:5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1:5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1:5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1:5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1:5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1:5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1:5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5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1:5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1:5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1:5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1:5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1:5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1:5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1:5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1:5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1:5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1:5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1:5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1:5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1:5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1:5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1:5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1:5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1:5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1:5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1:5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1:5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1:5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1:5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1:5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1:5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1:5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1:5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1:5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1:5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1:5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1:5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1:5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1:5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1:5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1:5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1:5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1:5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1:5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1:5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1:5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1:5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1:5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1:5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1:5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1:5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1:5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1:5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1:5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1:5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1:5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1:5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1:5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1:5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1:5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1:5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1:5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1:5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1:5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1:5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1:5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1:5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1:5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1:5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1:5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1:5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1:5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1:5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1:5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1:5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1:5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1:5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1:5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1:5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1:5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1:5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1:5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1:5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1:5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1:5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1:5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1:5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1:5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1:5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1:5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1:5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1:5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1:5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1:5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1:5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1:5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1:5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1:5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1:5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1:5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1:5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1:5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1:5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1:5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1:5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1:5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1:5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1:5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1:5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1:5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1:5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1:5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1:5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1:5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1:5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1:5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1:5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1:5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1:5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1:5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1:5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1:5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1:5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1:5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1:5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1:5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1:5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1:5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1:5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1:5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1:5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1:5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1:5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1:5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1:5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1:5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1:5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1:5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1:5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1:5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1:5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1:5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1:5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1:5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1:5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1:5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1:5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1:5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1:5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1:5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1:5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1:5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1:5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1:5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1:5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1:5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1:5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1:5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1:5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1:5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1:5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1:5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1:5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1:5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1:5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1:5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1:5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1:5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1:5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1:5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1:5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1:5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1:5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1:5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1:5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1:5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1:5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1:5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1:5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1:5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1:5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1:5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1:5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1:5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1:5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1:5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1:5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1:5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1:5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1:5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1:5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1:5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1:5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1:5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1:5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1:5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1:5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1:5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1:5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1:5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1:5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1:5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1:5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1:5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1:5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1:5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1:5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1:5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1:5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1:5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1:5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1:5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1:5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1:5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1:5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1:5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1:5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1:5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1:5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1:5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1:5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1:5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1:5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1:5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1:5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1:5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1:5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1:5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1:5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1:5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1:5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1:5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1:5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1:5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1:5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1:5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1:5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1:5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1:5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1:5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1:5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1:5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1:5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1:5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1:5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1:5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1:5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1:5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1:5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1:5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1:5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1:5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1:5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1:5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1:5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1:5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1:5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1:5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1:5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1:5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1:5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1:5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1:5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1:5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1:5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1:5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1:5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1:5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1:5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1:5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1:5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1:5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1:5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1:5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1:5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1:5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1:5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1:5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1:5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1:5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1:5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1:5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1:5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1:5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1:5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1:5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1:5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1:5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1:5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1:5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1:5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1:5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1:5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1:5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1:5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1:5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1:5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1:5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1:5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1:5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1:5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1:5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1:5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1:5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1:5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1:5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1:5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1:5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1:5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1:5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1:5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1:5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1:5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1:5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1:5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1:5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1:5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1:5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1:5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1:5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1:5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1:5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1:5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1:5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1:5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1:5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1:5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1:5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1:5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1:5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1:5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1:5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1:5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1:5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1:5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1:5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1:5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1:5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1:5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1:5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1:5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1:5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1:5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1:5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1:5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1:5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1:5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1:5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1:5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1:5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1:5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1:5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1:5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1:5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1:5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1:5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1:5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1:5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1:5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1:5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1:5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1:5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1:5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1:5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1:5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1:5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1:5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1:5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1:5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1:5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1:5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1:5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1:5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1:5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1:5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1:5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1:5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1:5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1:5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1:5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1:5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1:5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1:5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1:5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1:5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1:5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1:5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1:5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1:5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1:5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1:5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1:5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1:5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1:5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1:5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1:5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1:5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1:5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1:5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1:5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1:5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1:5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1:5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1:5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1:5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1:5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1:5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1:5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1:5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1:5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1:5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1:5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1:5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1:5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1:5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1:5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1:5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1:5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1:5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1:5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1:5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1:5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1:5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1:5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1:5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1:5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1:5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1:5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1:5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1:5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1:5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1:5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1:5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1:5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1:5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1:5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1:5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1:5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1:5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1:5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1:5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1:5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1:5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1:5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1:5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1:5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1:5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1:5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1:5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1:5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1:5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1:5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1:5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1:5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1:5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1:5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1:5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1:5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1:5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1:5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1:5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1:5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1:5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1:5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1:5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1:5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1:5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1:5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1:5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1:5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1:5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1:5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1:5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1:5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1:5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1:5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1:5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1:5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5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5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5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5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1:5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5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5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5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5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5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5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5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5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5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1:5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5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1:5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1:5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1:5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1:5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1:5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1:5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1:5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1:5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1:5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1:5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1:5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1:5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1:5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1:5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1:5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1:5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1:5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1:5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1:5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1:5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1:5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1:5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1:5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1:5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1:5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1:5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1:5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1:5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1:5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1:5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 spans="1:5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 spans="1:5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 spans="1:5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 spans="1:5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 spans="1:5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 spans="1:5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 spans="1:5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 spans="1:5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 spans="1:5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 spans="1:5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 spans="1:5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 spans="1:5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 spans="1:5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 spans="1:5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 spans="1:5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 spans="1:5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 spans="1:5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 spans="1:5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 spans="1:5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 spans="1:5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 spans="1:5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 spans="1:5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 spans="1:5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 spans="1:5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 spans="1:5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 spans="1:5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 spans="1:5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 spans="1:5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 spans="1:5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 spans="1:5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 spans="1:5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 spans="1:5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 spans="1:5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 spans="1:5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 spans="1:5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 spans="1:5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 spans="1:5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 spans="1:5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 spans="1:5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 spans="1:5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 spans="1:5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 spans="1:5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 spans="1:5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 spans="1:5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 spans="1:5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 spans="1:5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 spans="1:5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 spans="1:5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 spans="1:5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 spans="1:5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 spans="1:5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 spans="1:5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 spans="1:5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 spans="1:5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 spans="1:5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 spans="1:5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 spans="1:5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 spans="1:5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  <row r="997" spans="1:5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</row>
    <row r="998" spans="1:5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</row>
    <row r="999" spans="1:5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</row>
    <row r="1000" spans="1:5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</row>
    <row r="1001" spans="1:5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</row>
    <row r="1002" spans="1:5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</row>
    <row r="1003" spans="1:5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</row>
    <row r="1004" spans="1:5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</row>
    <row r="1005" spans="1:5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</row>
    <row r="1006" spans="1:5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</row>
    <row r="1007" spans="1:5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</row>
    <row r="1008" spans="1:5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</row>
    <row r="1009" spans="1:5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</row>
    <row r="1010" spans="1:5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</row>
    <row r="1011" spans="1:5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</row>
    <row r="1012" spans="1:5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</row>
    <row r="1013" spans="1:5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</row>
    <row r="1014" spans="1:5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</row>
    <row r="1015" spans="1:5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</row>
    <row r="1016" spans="1:5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</row>
    <row r="1017" spans="1:5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</row>
    <row r="1018" spans="1:5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</row>
    <row r="1019" spans="1:5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</row>
    <row r="1020" spans="1:5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</row>
    <row r="1021" spans="1:5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</row>
    <row r="1022" spans="1:5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</row>
    <row r="1023" spans="1:5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</row>
    <row r="1024" spans="1:5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</row>
    <row r="1025" spans="1:5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</row>
    <row r="1026" spans="1:5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</row>
    <row r="1027" spans="1:5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</row>
    <row r="1028" spans="1:5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</row>
    <row r="1029" spans="1:5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</row>
    <row r="1030" spans="1:5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</row>
    <row r="1031" spans="1:5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</row>
    <row r="1032" spans="1:5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</row>
    <row r="1033" spans="1:5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</row>
    <row r="1034" spans="1:5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</row>
    <row r="1035" spans="1:5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</row>
    <row r="1036" spans="1:5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</row>
    <row r="1037" spans="1:5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</row>
    <row r="1038" spans="1:5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</row>
    <row r="1039" spans="1:5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</row>
    <row r="1040" spans="1:5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</row>
    <row r="1041" spans="1:5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</row>
    <row r="1042" spans="1:5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</row>
    <row r="1043" spans="1:5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</row>
    <row r="1044" spans="1:5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</row>
    <row r="1045" spans="1:5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</row>
    <row r="1046" spans="1:5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</row>
    <row r="1047" spans="1:5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</row>
    <row r="1048" spans="1:5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</row>
    <row r="1049" spans="1:5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</row>
    <row r="1050" spans="1:5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</row>
    <row r="1051" spans="1:5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</row>
    <row r="1052" spans="1:5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</row>
    <row r="1053" spans="1:5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</row>
    <row r="1054" spans="1:5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</row>
    <row r="1055" spans="1:5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</row>
    <row r="1056" spans="1:5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</row>
    <row r="1057" spans="1:5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</row>
    <row r="1058" spans="1:5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</row>
    <row r="1059" spans="1:5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</row>
    <row r="1060" spans="1:5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</row>
    <row r="1061" spans="1:5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</row>
    <row r="1062" spans="1:5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</row>
    <row r="1063" spans="1:5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</row>
    <row r="1064" spans="1:5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</row>
    <row r="1065" spans="1:5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</row>
    <row r="1066" spans="1:5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</row>
    <row r="1067" spans="1:5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</row>
    <row r="1068" spans="1:5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</row>
    <row r="1069" spans="1:5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</row>
    <row r="1070" spans="1:59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</row>
    <row r="1071" spans="1:59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</row>
    <row r="1072" spans="1:59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</row>
    <row r="1073" spans="1:59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</row>
    <row r="1074" spans="1:59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</row>
    <row r="1075" spans="1:59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</row>
    <row r="1076" spans="1:59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</row>
    <row r="1077" spans="1:59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</row>
    <row r="1078" spans="1:59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</row>
    <row r="1079" spans="1:59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</row>
    <row r="1080" spans="1:59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</row>
    <row r="1081" spans="1:59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</row>
    <row r="1082" spans="1:59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</row>
    <row r="1083" spans="1:59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</row>
    <row r="1084" spans="1:59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</row>
    <row r="1085" spans="1:59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</row>
    <row r="1086" spans="1:59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</row>
    <row r="1087" spans="1:59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</row>
    <row r="1088" spans="1:59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</row>
    <row r="1089" spans="1:59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</row>
    <row r="1090" spans="1:59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</row>
    <row r="1091" spans="1:59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</row>
    <row r="1092" spans="1:59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</row>
    <row r="1093" spans="1:59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</row>
    <row r="1094" spans="1:59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</row>
    <row r="1095" spans="1:59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</row>
    <row r="1096" spans="1:59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</row>
    <row r="1097" spans="1:59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</row>
    <row r="1098" spans="1:59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</row>
    <row r="1099" spans="1:59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</row>
    <row r="1100" spans="1:59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</row>
    <row r="1101" spans="1:59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</row>
    <row r="1102" spans="1:59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</row>
    <row r="1103" spans="1:59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</row>
    <row r="1104" spans="1:59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</row>
    <row r="1105" spans="1:59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</row>
    <row r="1106" spans="1:59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</row>
    <row r="1107" spans="1:59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</row>
    <row r="1108" spans="1:59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</row>
    <row r="1109" spans="1:59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</row>
    <row r="1110" spans="1:59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</row>
    <row r="1111" spans="1:59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</row>
    <row r="1112" spans="1:59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</row>
    <row r="1113" spans="1:59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</row>
    <row r="1114" spans="1:59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</row>
    <row r="1115" spans="1:59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</row>
    <row r="1116" spans="1:59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</row>
    <row r="1117" spans="1:59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</row>
    <row r="1118" spans="1:59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</row>
    <row r="1119" spans="1:59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</row>
    <row r="1120" spans="1:59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</row>
    <row r="1121" spans="1:59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</row>
    <row r="1122" spans="1:59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</row>
    <row r="1123" spans="1:59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</row>
    <row r="1124" spans="1:59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</row>
    <row r="1125" spans="1:59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</row>
    <row r="1126" spans="1:59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</row>
    <row r="1127" spans="1:59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</row>
    <row r="1128" spans="1:59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</row>
    <row r="1129" spans="1:59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</row>
    <row r="1130" spans="1:59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</row>
    <row r="1131" spans="1:59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</row>
    <row r="1132" spans="1:59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</row>
    <row r="1133" spans="1:59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</row>
    <row r="1134" spans="1:59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</row>
    <row r="1135" spans="1:59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</row>
    <row r="1136" spans="1:59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</row>
    <row r="1137" spans="1:59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</row>
    <row r="1138" spans="1:59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</row>
    <row r="1139" spans="1:59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</row>
    <row r="1140" spans="1:59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</row>
    <row r="1141" spans="1:59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</row>
    <row r="1142" spans="1:59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</row>
    <row r="1143" spans="1:59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</row>
    <row r="1144" spans="1:59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</row>
    <row r="1145" spans="1:59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</row>
    <row r="1146" spans="1:59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</row>
    <row r="1147" spans="1:59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</row>
    <row r="1148" spans="1:59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</row>
    <row r="1149" spans="1:59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</row>
    <row r="1150" spans="1:59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</row>
    <row r="1151" spans="1:59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</row>
    <row r="1152" spans="1:59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</row>
    <row r="1153" spans="1:59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</row>
    <row r="1154" spans="1:59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</row>
    <row r="1155" spans="1:59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</row>
    <row r="1156" spans="1:59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</row>
    <row r="1157" spans="1:59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</row>
    <row r="1158" spans="1:59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</row>
    <row r="1159" spans="1:59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</row>
    <row r="1160" spans="1:59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</row>
    <row r="1161" spans="1:59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</row>
    <row r="1162" spans="1:59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</row>
    <row r="1163" spans="1:59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</row>
    <row r="1164" spans="1:59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</row>
    <row r="1165" spans="1:59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</row>
    <row r="1166" spans="1:59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</row>
    <row r="1167" spans="1:59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</row>
    <row r="1168" spans="1:59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</row>
    <row r="1169" spans="1:59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</row>
    <row r="1170" spans="1:59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</row>
    <row r="1171" spans="1:59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</row>
    <row r="1172" spans="1:59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</row>
    <row r="1173" spans="1:59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</row>
    <row r="1174" spans="1:59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</row>
    <row r="1175" spans="1:59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</row>
    <row r="1176" spans="1:59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</row>
    <row r="1177" spans="1:59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</row>
    <row r="1178" spans="1:59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</row>
    <row r="1179" spans="1:59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</row>
    <row r="1180" spans="1:59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</row>
    <row r="1181" spans="1:59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</row>
    <row r="1182" spans="1:59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</row>
    <row r="1183" spans="1:59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</row>
    <row r="1184" spans="1:59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</row>
    <row r="1185" spans="1:59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</row>
    <row r="1186" spans="1:59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</row>
    <row r="1187" spans="1:59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</row>
    <row r="1188" spans="1:59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</row>
    <row r="1189" spans="1:59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</row>
    <row r="1190" spans="1:59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</row>
    <row r="1191" spans="1:59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</row>
    <row r="1192" spans="1:59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</row>
    <row r="1193" spans="1:59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</row>
    <row r="1194" spans="1:59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</row>
    <row r="1195" spans="1:59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</row>
    <row r="1196" spans="1:59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</row>
    <row r="1197" spans="1:59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</row>
    <row r="1198" spans="1:59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</row>
    <row r="1199" spans="1:59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</row>
    <row r="1200" spans="1:59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</row>
    <row r="1201" spans="1:59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</row>
    <row r="1202" spans="1:59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</row>
    <row r="1203" spans="1:59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</row>
    <row r="1204" spans="1:59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</row>
    <row r="1205" spans="1:59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</row>
    <row r="1206" spans="1:59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</row>
    <row r="1207" spans="1:59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</row>
    <row r="1208" spans="1:59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</row>
    <row r="1209" spans="1:59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</row>
    <row r="1210" spans="1:59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</row>
    <row r="1211" spans="1:59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</row>
    <row r="1212" spans="1:59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</row>
    <row r="1213" spans="1:59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</row>
    <row r="1214" spans="1:59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</row>
    <row r="1215" spans="1:59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</row>
    <row r="1216" spans="1:59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</row>
    <row r="1217" spans="1:59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</row>
    <row r="1218" spans="1:59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</row>
    <row r="1219" spans="1:59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</row>
    <row r="1220" spans="1:59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</row>
    <row r="1221" spans="1:59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</row>
    <row r="1222" spans="1:59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</row>
    <row r="1223" spans="1:59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</row>
    <row r="1224" spans="1:59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</row>
    <row r="1225" spans="1:59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</row>
    <row r="1226" spans="1:59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</row>
    <row r="1227" spans="1:59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</row>
    <row r="1228" spans="1:59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</row>
    <row r="1229" spans="1:59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</row>
    <row r="1230" spans="1:59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</row>
    <row r="1231" spans="1:59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</row>
    <row r="1232" spans="1:59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</row>
    <row r="1233" spans="1:59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</row>
    <row r="1234" spans="1:59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</row>
    <row r="1235" spans="1:59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</row>
    <row r="1236" spans="1:59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</row>
    <row r="1237" spans="1:59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</row>
    <row r="1238" spans="1:59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</row>
    <row r="1239" spans="1:59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</row>
    <row r="1240" spans="1:59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</row>
    <row r="1241" spans="1:59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</row>
    <row r="1242" spans="1:59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</row>
    <row r="1243" spans="1:59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</row>
    <row r="1244" spans="1:59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</row>
    <row r="1245" spans="1:59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</row>
    <row r="1246" spans="1:59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</row>
    <row r="1247" spans="1:59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</row>
    <row r="1248" spans="1:59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</row>
    <row r="1249" spans="1:59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</row>
    <row r="1250" spans="1:59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</row>
    <row r="1251" spans="1:59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</row>
    <row r="1252" spans="1:59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</row>
    <row r="1253" spans="1:59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</row>
    <row r="1254" spans="1:59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</row>
    <row r="1255" spans="1:59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</row>
    <row r="1256" spans="1:59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</row>
    <row r="1257" spans="1:59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</row>
    <row r="1258" spans="1:59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</row>
    <row r="1259" spans="1:59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</row>
    <row r="1260" spans="1:59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</row>
    <row r="1261" spans="1:59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</row>
    <row r="1262" spans="1:59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</row>
    <row r="1263" spans="1:59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</row>
    <row r="1264" spans="1:59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</row>
    <row r="1265" spans="1:59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</row>
    <row r="1266" spans="1:59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</row>
    <row r="1267" spans="1:59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</row>
    <row r="1268" spans="1:59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</row>
    <row r="1269" spans="1:59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</row>
    <row r="1270" spans="1:59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</row>
    <row r="1271" spans="1:59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</row>
    <row r="1272" spans="1:59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</row>
    <row r="1273" spans="1:59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</row>
    <row r="1274" spans="1:59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</row>
    <row r="1275" spans="1:59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</row>
    <row r="1276" spans="1:59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</row>
    <row r="1277" spans="1:59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</row>
    <row r="1278" spans="1:59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</row>
    <row r="1279" spans="1:59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</row>
    <row r="1280" spans="1:59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</row>
    <row r="1281" spans="1:59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</row>
    <row r="1282" spans="1:59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</row>
    <row r="1283" spans="1:59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</row>
    <row r="1284" spans="1:59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</row>
    <row r="1285" spans="1:59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</row>
    <row r="1286" spans="1:59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</row>
    <row r="1287" spans="1:59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</row>
    <row r="1288" spans="1:59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</row>
    <row r="1289" spans="1:59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</row>
    <row r="1290" spans="1:59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</row>
    <row r="1291" spans="1:59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</row>
    <row r="1292" spans="1:59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</row>
    <row r="1293" spans="1:59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</row>
    <row r="1294" spans="1:59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</row>
    <row r="1295" spans="1:59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</row>
    <row r="1296" spans="1:59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</row>
    <row r="1297" spans="1:59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</row>
    <row r="1298" spans="1:59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</row>
    <row r="1299" spans="1:59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</row>
    <row r="1300" spans="1:59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</row>
    <row r="1301" spans="1:59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</row>
    <row r="1302" spans="1:59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</row>
    <row r="1303" spans="1:59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</row>
    <row r="1304" spans="1:59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</row>
    <row r="1305" spans="1:59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</row>
    <row r="1306" spans="1:59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</row>
    <row r="1307" spans="1:59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</row>
    <row r="1308" spans="1:59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</row>
    <row r="1309" spans="1:59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</row>
    <row r="1310" spans="1:59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</row>
    <row r="1311" spans="1:59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</row>
    <row r="1312" spans="1:59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</row>
    <row r="1313" spans="1:59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</row>
    <row r="1314" spans="1:59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</row>
    <row r="1315" spans="1:59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</row>
    <row r="1316" spans="1:59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</row>
    <row r="1317" spans="1:59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</row>
    <row r="1318" spans="1:59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</row>
    <row r="1319" spans="1:59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</row>
    <row r="1320" spans="1:59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</row>
    <row r="1321" spans="1:59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</row>
    <row r="1322" spans="1:59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</row>
    <row r="1323" spans="1:59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</row>
    <row r="1324" spans="1:59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</row>
    <row r="1325" spans="1:59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</row>
    <row r="1326" spans="1:59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</row>
    <row r="1327" spans="1:59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</row>
    <row r="1328" spans="1:59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</row>
    <row r="1329" spans="1:59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</row>
    <row r="1330" spans="1:59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</row>
    <row r="1331" spans="1:59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</row>
    <row r="1332" spans="1:59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</row>
    <row r="1333" spans="1:59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</row>
    <row r="1334" spans="1:59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</row>
    <row r="1335" spans="1:59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</row>
    <row r="1336" spans="1:59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</row>
    <row r="1337" spans="1:59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</row>
    <row r="1338" spans="1:59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</row>
    <row r="1339" spans="1:59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</row>
    <row r="1340" spans="1:59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</row>
    <row r="1341" spans="1:59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</row>
    <row r="1342" spans="1:59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</row>
    <row r="1343" spans="1:59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</row>
    <row r="1344" spans="1:59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</row>
    <row r="1345" spans="1:59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</row>
    <row r="1346" spans="1:59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</row>
    <row r="1347" spans="1:59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</row>
    <row r="1348" spans="1:59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</row>
    <row r="1349" spans="1:59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</row>
    <row r="1350" spans="1:59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</row>
    <row r="1351" spans="1:59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</row>
    <row r="1352" spans="1:59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</row>
    <row r="1353" spans="1:59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</row>
    <row r="1354" spans="1:59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</row>
    <row r="1355" spans="1:59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</row>
    <row r="1356" spans="1:59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</row>
    <row r="1357" spans="1:59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</row>
    <row r="1358" spans="1:59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</row>
    <row r="1359" spans="1:59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</row>
    <row r="1360" spans="1:59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</row>
    <row r="1361" spans="1:59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</row>
    <row r="1362" spans="1:59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</row>
    <row r="1363" spans="1:59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</row>
    <row r="1364" spans="1:59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</row>
    <row r="1365" spans="1:59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</row>
    <row r="1366" spans="1:59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</row>
    <row r="1367" spans="1:59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</row>
    <row r="1368" spans="1:59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</row>
    <row r="1369" spans="1:59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</row>
    <row r="1370" spans="1:59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</row>
    <row r="1371" spans="1:59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</row>
    <row r="1372" spans="1:59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</row>
    <row r="1373" spans="1:59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</row>
    <row r="1374" spans="1:59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</row>
    <row r="1375" spans="1:59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</row>
    <row r="1376" spans="1:59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</row>
    <row r="1377" spans="1:59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</row>
    <row r="1378" spans="1:59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</row>
    <row r="1379" spans="1:59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</row>
    <row r="1380" spans="1:59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</row>
    <row r="1381" spans="1:59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</row>
    <row r="1382" spans="1:59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</row>
    <row r="1383" spans="1:59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</row>
    <row r="1384" spans="1:59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</row>
    <row r="1385" spans="1:59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</row>
    <row r="1386" spans="1:59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</row>
    <row r="1387" spans="1:59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</row>
    <row r="1388" spans="1:59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</row>
    <row r="1389" spans="1:59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</row>
    <row r="1390" spans="1:59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</row>
    <row r="1391" spans="1:59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</row>
    <row r="1392" spans="1:59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</row>
    <row r="1393" spans="1:59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</row>
    <row r="1394" spans="1:59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</row>
    <row r="1395" spans="1:59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</row>
    <row r="1396" spans="1:59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</row>
    <row r="1397" spans="1:59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</row>
    <row r="1398" spans="1:59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</row>
    <row r="1399" spans="1:59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</row>
    <row r="1400" spans="1:59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</row>
    <row r="1401" spans="1:59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</row>
    <row r="1402" spans="1:59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</row>
    <row r="1403" spans="1:59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</row>
    <row r="1404" spans="1:59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</row>
    <row r="1405" spans="1:59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</row>
    <row r="1406" spans="1:59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</row>
    <row r="1407" spans="1:59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</row>
    <row r="1408" spans="1:59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</row>
    <row r="1409" spans="1:59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</row>
    <row r="1410" spans="1:59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</row>
    <row r="1411" spans="1:59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</row>
    <row r="1412" spans="1:59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</row>
    <row r="1413" spans="1:59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</row>
    <row r="1414" spans="1:59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</row>
    <row r="1415" spans="1:59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</row>
    <row r="1416" spans="1:59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</row>
    <row r="1417" spans="1:59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</row>
    <row r="1418" spans="1:59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</row>
    <row r="1419" spans="1:59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</row>
    <row r="1420" spans="1:59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</row>
    <row r="1421" spans="1:59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</row>
    <row r="1422" spans="1:59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</row>
    <row r="1423" spans="1:59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</row>
    <row r="1424" spans="1:59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</row>
    <row r="1425" spans="1:59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</row>
    <row r="1426" spans="1:59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</row>
    <row r="1427" spans="1:59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</row>
    <row r="1428" spans="1:59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</row>
    <row r="1429" spans="1:59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</row>
    <row r="1430" spans="1:59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</row>
    <row r="1431" spans="1:59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</row>
    <row r="1432" spans="1:59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</row>
    <row r="1433" spans="1:59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</row>
    <row r="1434" spans="1:59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</row>
    <row r="1435" spans="1:59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</row>
    <row r="1436" spans="1:59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</row>
    <row r="1437" spans="1:59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</row>
    <row r="1438" spans="1:59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</row>
    <row r="1439" spans="1:59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</row>
    <row r="1440" spans="1:59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</row>
    <row r="1441" spans="1:59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</row>
    <row r="1442" spans="1:59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</row>
    <row r="1443" spans="1:59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</row>
    <row r="1444" spans="1:59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</row>
    <row r="1445" spans="1:59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</row>
    <row r="1446" spans="1:59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</row>
    <row r="1447" spans="1:59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</row>
    <row r="1448" spans="1:59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</row>
    <row r="1449" spans="1:59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</row>
    <row r="1450" spans="1:59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</row>
    <row r="1451" spans="1:59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</row>
    <row r="1452" spans="1:59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</row>
    <row r="1453" spans="1:59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</row>
    <row r="1454" spans="1:59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</row>
    <row r="1455" spans="1:59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</row>
    <row r="1456" spans="1:59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</row>
    <row r="1457" spans="1:59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</row>
    <row r="1458" spans="1:59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</row>
    <row r="1459" spans="1:59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</row>
    <row r="1460" spans="1:59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</row>
    <row r="1461" spans="1:59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</row>
    <row r="1462" spans="1:59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</row>
    <row r="1463" spans="1:59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</row>
    <row r="1464" spans="1:59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</row>
    <row r="1465" spans="1:59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</row>
    <row r="1466" spans="1:59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</row>
    <row r="1467" spans="1:59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</row>
    <row r="1468" spans="1:59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</row>
    <row r="1469" spans="1:59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</row>
    <row r="1470" spans="1:59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</row>
    <row r="1471" spans="1:59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</row>
    <row r="1472" spans="1:59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</row>
    <row r="1473" spans="1:59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</row>
    <row r="1474" spans="1:59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</row>
    <row r="1475" spans="1:59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</row>
    <row r="1476" spans="1:59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</row>
    <row r="1477" spans="1:59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</row>
    <row r="1478" spans="1:59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</row>
    <row r="1479" spans="1:59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</row>
    <row r="1480" spans="1:59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</row>
    <row r="1481" spans="1:59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</row>
    <row r="1482" spans="1:59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</row>
    <row r="1483" spans="1:59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</row>
    <row r="1484" spans="1:59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</row>
    <row r="1485" spans="1:59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</row>
    <row r="1486" spans="1:59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</row>
    <row r="1487" spans="1:59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</row>
    <row r="1488" spans="1:59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</row>
    <row r="1489" spans="1:59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</row>
    <row r="1490" spans="1:59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</row>
    <row r="1491" spans="1:59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</row>
    <row r="1492" spans="1:59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</row>
    <row r="1493" spans="1:59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</row>
    <row r="1494" spans="1:59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</row>
    <row r="1495" spans="1:59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</row>
    <row r="1496" spans="1:59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</row>
    <row r="1497" spans="1:59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</row>
    <row r="1498" spans="1:59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</row>
    <row r="1499" spans="1:59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</row>
    <row r="1500" spans="1:59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</row>
    <row r="1501" spans="1:59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</row>
    <row r="1502" spans="1:59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</row>
    <row r="1503" spans="1:59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</row>
    <row r="1504" spans="1:59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</row>
    <row r="1505" spans="1:59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</row>
    <row r="1506" spans="1:59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</row>
    <row r="1507" spans="1:59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</row>
    <row r="1508" spans="1:59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</row>
    <row r="1509" spans="1:59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</row>
    <row r="1510" spans="1:59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</row>
    <row r="1511" spans="1:59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</row>
    <row r="1512" spans="1:59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</row>
    <row r="1513" spans="1:59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</row>
    <row r="1514" spans="1:59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</row>
    <row r="1515" spans="1:59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</row>
    <row r="1516" spans="1:59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</row>
    <row r="1517" spans="1:59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</row>
    <row r="1518" spans="1:59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</row>
    <row r="1519" spans="1:59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</row>
    <row r="1520" spans="1:59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</row>
    <row r="1521" spans="1:59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</row>
    <row r="1522" spans="1:59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</row>
    <row r="1523" spans="1:59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</row>
    <row r="1524" spans="1:59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</row>
    <row r="1525" spans="1:59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</row>
    <row r="1526" spans="1:59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</row>
    <row r="1527" spans="1:59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</row>
    <row r="1528" spans="1:59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</row>
    <row r="1529" spans="1:59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</row>
    <row r="1530" spans="1:59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</row>
    <row r="1531" spans="1:59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</row>
    <row r="1532" spans="1:59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</row>
    <row r="1533" spans="1:59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</row>
    <row r="1534" spans="1:59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</row>
    <row r="1535" spans="1:59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</row>
    <row r="1536" spans="1:59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</row>
    <row r="1537" spans="1:59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</row>
    <row r="1538" spans="1:59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</row>
    <row r="1539" spans="1:59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</row>
    <row r="1540" spans="1:59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</row>
    <row r="1541" spans="1:59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</row>
    <row r="1542" spans="1:59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</row>
    <row r="1543" spans="1:59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</row>
    <row r="1544" spans="1:59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</row>
    <row r="1545" spans="1:59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</row>
    <row r="1546" spans="1:59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</row>
    <row r="1547" spans="1:59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</row>
    <row r="1548" spans="1:59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</row>
    <row r="1549" spans="1:59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</row>
    <row r="1550" spans="1:59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</row>
    <row r="1551" spans="1:59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</row>
    <row r="1552" spans="1:59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</row>
    <row r="1553" spans="1:59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</row>
    <row r="1554" spans="1:59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</row>
    <row r="1555" spans="1:59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</row>
    <row r="1556" spans="1:59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</row>
    <row r="1557" spans="1:59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</row>
    <row r="1558" spans="1:59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</row>
    <row r="1559" spans="1:59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</row>
    <row r="1560" spans="1:59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</row>
    <row r="1561" spans="1:59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</row>
    <row r="1562" spans="1:59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</row>
    <row r="1563" spans="1:59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</row>
    <row r="1564" spans="1:59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</row>
    <row r="1565" spans="1:59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</row>
    <row r="1566" spans="1:59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</row>
    <row r="1567" spans="1:59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</row>
    <row r="1568" spans="1:59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</row>
    <row r="1569" spans="1:59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</row>
    <row r="1570" spans="1:59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</row>
    <row r="1571" spans="1:59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</row>
    <row r="1572" spans="1:59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</row>
    <row r="1573" spans="1:59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</row>
    <row r="1574" spans="1:59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</row>
    <row r="1575" spans="1:59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</row>
    <row r="1576" spans="1:59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</row>
    <row r="1577" spans="1:59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</row>
    <row r="1578" spans="1:59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</row>
    <row r="1579" spans="1:59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</row>
    <row r="1580" spans="1:59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</row>
    <row r="1581" spans="1:59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</row>
    <row r="1582" spans="1:59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</row>
    <row r="1583" spans="1:59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</row>
    <row r="1584" spans="1:59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</row>
    <row r="1585" spans="1:59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</row>
    <row r="1586" spans="1:59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</row>
    <row r="1587" spans="1:59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</row>
    <row r="1588" spans="1:59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</row>
    <row r="1589" spans="1:59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</row>
    <row r="1590" spans="1:59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</row>
    <row r="1591" spans="1:59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</row>
    <row r="1592" spans="1:59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</row>
    <row r="1593" spans="1:59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</row>
    <row r="1594" spans="1:59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</row>
    <row r="1595" spans="1:59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</row>
    <row r="1596" spans="1:59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</row>
    <row r="1597" spans="1:59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</row>
    <row r="1598" spans="1:59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</row>
    <row r="1599" spans="1:59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</row>
    <row r="1600" spans="1:59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</row>
    <row r="1601" spans="1:59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</row>
    <row r="1602" spans="1:59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</row>
    <row r="1603" spans="1:59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</row>
    <row r="1604" spans="1:59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</row>
    <row r="1605" spans="1:59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</row>
    <row r="1606" spans="1:59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</row>
    <row r="1607" spans="1:59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</row>
    <row r="1608" spans="1:59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</row>
    <row r="1609" spans="1:59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</row>
    <row r="1610" spans="1:59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</row>
    <row r="1611" spans="1:59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</row>
    <row r="1612" spans="1:59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</row>
    <row r="1613" spans="1:59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</row>
    <row r="1614" spans="1:59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</row>
    <row r="1615" spans="1:59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</row>
    <row r="1616" spans="1:59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</row>
    <row r="1617" spans="1:59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</row>
    <row r="1618" spans="1:59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</row>
    <row r="1619" spans="1:59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</row>
    <row r="1620" spans="1:59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</row>
    <row r="1621" spans="1:59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</row>
    <row r="1622" spans="1:59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</row>
    <row r="1623" spans="1:59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</row>
    <row r="1624" spans="1:59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</row>
    <row r="1625" spans="1:59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</row>
    <row r="1626" spans="1:59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</row>
    <row r="1627" spans="1:59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</row>
    <row r="1628" spans="1:59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</row>
    <row r="1629" spans="1:59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</row>
    <row r="1630" spans="1:59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</row>
    <row r="1631" spans="1:59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</row>
    <row r="1632" spans="1:59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</row>
    <row r="1633" spans="1:59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</row>
    <row r="1634" spans="1:59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</row>
    <row r="1635" spans="1:59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</row>
    <row r="1636" spans="1:59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</row>
    <row r="1637" spans="1:59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</row>
    <row r="1638" spans="1:59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</row>
    <row r="1639" spans="1:59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</row>
    <row r="1640" spans="1:59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</row>
    <row r="1641" spans="1:59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</row>
    <row r="1642" spans="1:59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</row>
    <row r="1643" spans="1:59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</row>
    <row r="1644" spans="1:59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</row>
    <row r="1645" spans="1:59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</row>
    <row r="1646" spans="1:59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</row>
    <row r="1647" spans="1:59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</row>
    <row r="1648" spans="1:59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</row>
    <row r="1649" spans="1:59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</row>
    <row r="1650" spans="1:59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</row>
    <row r="1651" spans="1:59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</row>
    <row r="1652" spans="1:59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</row>
    <row r="1653" spans="1:59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</row>
    <row r="1654" spans="1:59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</row>
    <row r="1655" spans="1:59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</row>
    <row r="1656" spans="1:59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</row>
    <row r="1657" spans="1:59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</row>
    <row r="1658" spans="1:59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</row>
    <row r="1659" spans="1:59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</row>
    <row r="1660" spans="1:59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</row>
    <row r="1661" spans="1:59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</row>
    <row r="1662" spans="1:59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</row>
    <row r="1663" spans="1:59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</row>
    <row r="1664" spans="1:59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</row>
    <row r="1665" spans="1:59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</row>
    <row r="1666" spans="1:59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</row>
    <row r="1667" spans="1:59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</row>
    <row r="1668" spans="1:59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</row>
    <row r="1669" spans="1:59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</row>
    <row r="1670" spans="1:59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</row>
    <row r="1671" spans="1:59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</row>
    <row r="1672" spans="1:59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</row>
    <row r="1673" spans="1:59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</row>
    <row r="1674" spans="1:59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</row>
    <row r="1675" spans="1:59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</row>
    <row r="1676" spans="1:59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</row>
    <row r="1677" spans="1:59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</row>
    <row r="1678" spans="1:59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</row>
    <row r="1679" spans="1:59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</row>
    <row r="1680" spans="1:59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</row>
    <row r="1681" spans="1:59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</row>
    <row r="1682" spans="1:59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</row>
    <row r="1683" spans="1:59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</row>
    <row r="1684" spans="1:59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</row>
    <row r="1685" spans="1:59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</row>
    <row r="1686" spans="1:59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</row>
    <row r="1687" spans="1:59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</row>
    <row r="1688" spans="1:59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</row>
    <row r="1689" spans="1:59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</row>
    <row r="1690" spans="1:59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</row>
    <row r="1691" spans="1:59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</row>
    <row r="1692" spans="1:59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</row>
    <row r="1693" spans="1:59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</row>
    <row r="1694" spans="1:59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</row>
    <row r="1695" spans="1:59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</row>
    <row r="1696" spans="1:59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</row>
    <row r="1697" spans="1:59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</row>
    <row r="1698" spans="1:59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</row>
    <row r="1699" spans="1:59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</row>
    <row r="1700" spans="1:59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</row>
    <row r="1701" spans="1:59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</row>
    <row r="1702" spans="1:59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</row>
    <row r="1703" spans="1:59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</row>
    <row r="1704" spans="1:59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</row>
    <row r="1705" spans="1:59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</row>
    <row r="1706" spans="1:59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</row>
    <row r="1707" spans="1:59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</row>
    <row r="1708" spans="1:59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</row>
    <row r="1709" spans="1:59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</row>
    <row r="1710" spans="1:59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</row>
    <row r="1711" spans="1:59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</row>
    <row r="1712" spans="1:59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</row>
    <row r="1713" spans="1:59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</row>
    <row r="1714" spans="1:59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</row>
    <row r="1715" spans="1:59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</row>
    <row r="1716" spans="1:59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</row>
    <row r="1717" spans="1:59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</row>
    <row r="1718" spans="1:59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</row>
    <row r="1719" spans="1:59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</row>
    <row r="1720" spans="1:59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</row>
    <row r="1721" spans="1:59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</row>
    <row r="1722" spans="1:59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</row>
    <row r="1723" spans="1:59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</row>
    <row r="1724" spans="1:59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</row>
    <row r="1725" spans="1:59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</row>
    <row r="1726" spans="1:59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</row>
    <row r="1727" spans="1:59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</row>
    <row r="1728" spans="1:59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</row>
    <row r="1729" spans="1:59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</row>
    <row r="1730" spans="1:59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</row>
    <row r="1731" spans="1:59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</row>
    <row r="1732" spans="1:59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</row>
    <row r="1733" spans="1:59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</row>
    <row r="1734" spans="1:59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</row>
    <row r="1735" spans="1:59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</row>
    <row r="1736" spans="1:59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</row>
    <row r="1737" spans="1:59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</row>
    <row r="1738" spans="1:59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</row>
    <row r="1739" spans="1:59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</row>
    <row r="1740" spans="1:59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</row>
    <row r="1741" spans="1:59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</row>
    <row r="1742" spans="1:59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</row>
    <row r="1743" spans="1:59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</row>
    <row r="1744" spans="1:59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</row>
    <row r="1745" spans="1:59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</row>
    <row r="1746" spans="1:59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</row>
    <row r="1747" spans="1:59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</row>
    <row r="1748" spans="1:59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</row>
    <row r="1749" spans="1:59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</row>
    <row r="1750" spans="1:59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</row>
    <row r="1751" spans="1:59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</row>
    <row r="1752" spans="1:59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</row>
    <row r="1753" spans="1:59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</row>
    <row r="1754" spans="1:59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</row>
    <row r="1755" spans="1:59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</row>
    <row r="1756" spans="1:59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</row>
    <row r="1757" spans="1:59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</row>
    <row r="1758" spans="1:59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</row>
    <row r="1759" spans="1:59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</row>
    <row r="1760" spans="1:59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0D68A-747F-4E0E-866C-1558BF9516A0}">
  <dimension ref="A1:AR2224"/>
  <sheetViews>
    <sheetView zoomScale="120" zoomScaleNormal="120" workbookViewId="0">
      <selection activeCell="C9" sqref="C9"/>
    </sheetView>
  </sheetViews>
  <sheetFormatPr defaultRowHeight="15" x14ac:dyDescent="0.25"/>
  <cols>
    <col min="2" max="13" width="20.7109375" customWidth="1"/>
    <col min="14" max="15" width="16.5703125" customWidth="1"/>
    <col min="16" max="16" width="15.42578125" customWidth="1"/>
    <col min="17" max="17" width="18.42578125" customWidth="1"/>
    <col min="18" max="18" width="20.5703125" customWidth="1"/>
  </cols>
  <sheetData>
    <row r="1" spans="1:44" ht="18.75" x14ac:dyDescent="0.3">
      <c r="A1" s="4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</row>
    <row r="2" spans="1:44" ht="18.75" x14ac:dyDescent="0.3">
      <c r="A2" s="4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</row>
    <row r="3" spans="1:44" ht="18.75" x14ac:dyDescent="0.3">
      <c r="A3" s="4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44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4" ht="15.75" thickBot="1" x14ac:dyDescent="0.3">
      <c r="A5" s="1"/>
      <c r="B5" s="98" t="s">
        <v>3</v>
      </c>
      <c r="C5" s="99" t="s">
        <v>4</v>
      </c>
      <c r="D5" s="97" t="s">
        <v>5</v>
      </c>
      <c r="E5" s="97" t="s">
        <v>6</v>
      </c>
      <c r="F5" s="97" t="s">
        <v>7</v>
      </c>
      <c r="G5" s="97" t="s">
        <v>8</v>
      </c>
      <c r="H5" s="97" t="s">
        <v>9</v>
      </c>
      <c r="I5" s="98" t="s">
        <v>10</v>
      </c>
      <c r="J5" s="97" t="s">
        <v>11</v>
      </c>
      <c r="K5" s="97" t="s">
        <v>12</v>
      </c>
      <c r="L5" s="97" t="s">
        <v>13</v>
      </c>
      <c r="M5" s="99" t="s">
        <v>14</v>
      </c>
      <c r="N5" s="117" t="s">
        <v>100</v>
      </c>
      <c r="O5" s="97" t="s">
        <v>101</v>
      </c>
      <c r="P5" s="97" t="s">
        <v>102</v>
      </c>
      <c r="Q5" s="97" t="s">
        <v>103</v>
      </c>
      <c r="R5" s="99" t="s">
        <v>104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x14ac:dyDescent="0.25">
      <c r="A6" s="1"/>
      <c r="B6" s="94" t="s">
        <v>15</v>
      </c>
      <c r="C6" s="75">
        <f>Inputs!J18</f>
        <v>12.781152125279641</v>
      </c>
      <c r="D6" s="102" t="e">
        <f>'Annual Preformance Data'!E10</f>
        <v>#DIV/0!</v>
      </c>
      <c r="E6" s="102" t="e">
        <f>'Annual Preformance Data'!E27</f>
        <v>#DIV/0!</v>
      </c>
      <c r="F6" s="102" t="e">
        <f>'Annual Preformance Data'!E44</f>
        <v>#DIV/0!</v>
      </c>
      <c r="G6" s="102" t="e">
        <f>'Annual Preformance Data'!E60</f>
        <v>#DIV/0!</v>
      </c>
      <c r="H6" s="102" t="e">
        <f>'Annual Preformance Data'!E76</f>
        <v>#DIV/0!</v>
      </c>
      <c r="I6" s="76" t="e">
        <f>(D6-$C$6)*Inputs!$H$44</f>
        <v>#DIV/0!</v>
      </c>
      <c r="J6" s="77" t="e">
        <f>(E6-$C$6)*Inputs!$H$44</f>
        <v>#DIV/0!</v>
      </c>
      <c r="K6" s="77" t="e">
        <f>(F6-$C$6)*Inputs!$H$44</f>
        <v>#DIV/0!</v>
      </c>
      <c r="L6" s="77" t="e">
        <f>(G6-$C$6)*Inputs!$H$44</f>
        <v>#DIV/0!</v>
      </c>
      <c r="M6" s="77" t="e">
        <f>(H6-$C$6)*Inputs!$H$44</f>
        <v>#DIV/0!</v>
      </c>
      <c r="N6" s="76" t="e">
        <f>(MIN(MAX(I6,Inputs!$H$40),Inputs!$H$39))</f>
        <v>#DIV/0!</v>
      </c>
      <c r="O6" s="77" t="e">
        <f>(J6-$C$6)*Inputs!$H$44</f>
        <v>#DIV/0!</v>
      </c>
      <c r="P6" s="77" t="e">
        <f>(K6-$C$6)*Inputs!$H$44</f>
        <v>#DIV/0!</v>
      </c>
      <c r="Q6" s="77" t="e">
        <f>(L6-$C$6)*Inputs!$H$44</f>
        <v>#DIV/0!</v>
      </c>
      <c r="R6" s="78" t="e">
        <f>(M6-$C$6)*Inputs!$H$44</f>
        <v>#DIV/0!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x14ac:dyDescent="0.25">
      <c r="A7" s="1"/>
      <c r="B7" s="95" t="s">
        <v>16</v>
      </c>
      <c r="C7" s="79">
        <f>Inputs!J19</f>
        <v>8.3254682319204232</v>
      </c>
      <c r="D7" s="108" t="e">
        <f>'Annual Preformance Data'!L10</f>
        <v>#DIV/0!</v>
      </c>
      <c r="E7" s="108" t="e">
        <f>'Annual Preformance Data'!L27</f>
        <v>#DIV/0!</v>
      </c>
      <c r="F7" s="108" t="e">
        <f>'Annual Preformance Data'!L44</f>
        <v>#DIV/0!</v>
      </c>
      <c r="G7" s="108" t="e">
        <f>'Annual Preformance Data'!L60</f>
        <v>#DIV/0!</v>
      </c>
      <c r="H7" s="108" t="e">
        <f>'Annual Preformance Data'!L76</f>
        <v>#DIV/0!</v>
      </c>
      <c r="I7" s="80" t="e">
        <f>((D7-$C$7)*Inputs!$H$45)</f>
        <v>#DIV/0!</v>
      </c>
      <c r="J7" s="81" t="e">
        <f>((E7-$C$7)*Inputs!$H$45)</f>
        <v>#DIV/0!</v>
      </c>
      <c r="K7" s="81" t="e">
        <f>((F7-$C$7)*Inputs!$H$45)</f>
        <v>#DIV/0!</v>
      </c>
      <c r="L7" s="81" t="e">
        <f>((G7-$C$7)*Inputs!$H$45)</f>
        <v>#DIV/0!</v>
      </c>
      <c r="M7" s="81" t="e">
        <f>((H7-$C$7)*Inputs!$H$45)</f>
        <v>#DIV/0!</v>
      </c>
      <c r="N7" s="80" t="e">
        <f>(MIN(MAX(I7,Inputs!$H$40),Inputs!$H$39))</f>
        <v>#DIV/0!</v>
      </c>
      <c r="O7" s="81" t="e">
        <f>((J7-$C$7)*Inputs!$H$45)</f>
        <v>#DIV/0!</v>
      </c>
      <c r="P7" s="81" t="e">
        <f>((K7-$C$7)*Inputs!$H$45)</f>
        <v>#DIV/0!</v>
      </c>
      <c r="Q7" s="81" t="e">
        <f>((L7-$C$7)*Inputs!$H$45)</f>
        <v>#DIV/0!</v>
      </c>
      <c r="R7" s="82" t="e">
        <f>((M7-$C$7)*Inputs!$H$45)</f>
        <v>#DIV/0!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s="1"/>
      <c r="B8" s="95" t="s">
        <v>17</v>
      </c>
      <c r="C8" s="79">
        <f>Inputs!J20</f>
        <v>7.8493688639551173</v>
      </c>
      <c r="D8" s="108" t="e">
        <f>'Annual Preformance Data'!S10</f>
        <v>#DIV/0!</v>
      </c>
      <c r="E8" s="108" t="e">
        <f>'Annual Preformance Data'!S27</f>
        <v>#DIV/0!</v>
      </c>
      <c r="F8" s="108" t="e">
        <f>'Annual Preformance Data'!S44</f>
        <v>#DIV/0!</v>
      </c>
      <c r="G8" s="108" t="e">
        <f>'Annual Preformance Data'!S60</f>
        <v>#DIV/0!</v>
      </c>
      <c r="H8" s="108" t="e">
        <f>'Annual Preformance Data'!S76</f>
        <v>#DIV/0!</v>
      </c>
      <c r="I8" s="80" t="e">
        <f>((D8-$C$8)*Inputs!$H$46)</f>
        <v>#DIV/0!</v>
      </c>
      <c r="J8" s="81" t="e">
        <f>((E8-$C$8)*Inputs!$H$46)</f>
        <v>#DIV/0!</v>
      </c>
      <c r="K8" s="81" t="e">
        <f>((F8-$C$8)*Inputs!$H$46)</f>
        <v>#DIV/0!</v>
      </c>
      <c r="L8" s="81" t="e">
        <f>((G8-$C$8)*Inputs!$H$46)</f>
        <v>#DIV/0!</v>
      </c>
      <c r="M8" s="81" t="e">
        <f>((H8-$C$8)*Inputs!$H$46)</f>
        <v>#DIV/0!</v>
      </c>
      <c r="N8" s="80" t="e">
        <f>(MIN(MAX(I8,Inputs!$H$40),Inputs!$H$39))</f>
        <v>#DIV/0!</v>
      </c>
      <c r="O8" s="81" t="e">
        <f>((J8-$C$8)*Inputs!$H$46)</f>
        <v>#DIV/0!</v>
      </c>
      <c r="P8" s="81" t="e">
        <f>((K8-$C$8)*Inputs!$H$46)</f>
        <v>#DIV/0!</v>
      </c>
      <c r="Q8" s="81" t="e">
        <f>((L8-$C$8)*Inputs!$H$46)</f>
        <v>#DIV/0!</v>
      </c>
      <c r="R8" s="82" t="e">
        <f>((M8-$C$8)*Inputs!$H$46)</f>
        <v>#DIV/0!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5.75" thickBot="1" x14ac:dyDescent="0.3">
      <c r="A9" s="1"/>
      <c r="B9" s="96" t="s">
        <v>18</v>
      </c>
      <c r="C9" s="83">
        <f>Inputs!J21</f>
        <v>0.765055560002732</v>
      </c>
      <c r="D9" s="84" t="e">
        <f>'Annual Preformance Data'!Z10</f>
        <v>#DIV/0!</v>
      </c>
      <c r="E9" s="84" t="e">
        <f>'Annual Preformance Data'!Z27</f>
        <v>#DIV/0!</v>
      </c>
      <c r="F9" s="84" t="e">
        <f>'Annual Preformance Data'!Z44</f>
        <v>#DIV/0!</v>
      </c>
      <c r="G9" s="84" t="e">
        <f>'Annual Preformance Data'!Z60</f>
        <v>#DIV/0!</v>
      </c>
      <c r="H9" s="84" t="e">
        <f>'Annual Preformance Data'!Z76</f>
        <v>#DIV/0!</v>
      </c>
      <c r="I9" s="85" t="e">
        <f>(D9-$C$9)*Inputs!$H$47</f>
        <v>#DIV/0!</v>
      </c>
      <c r="J9" s="86" t="e">
        <f>(E9-$C$9)*Inputs!$H$47</f>
        <v>#DIV/0!</v>
      </c>
      <c r="K9" s="86" t="e">
        <f>(F9-$C$9)*Inputs!$H$47</f>
        <v>#DIV/0!</v>
      </c>
      <c r="L9" s="86" t="e">
        <f>(G9-$C$9)*Inputs!$H$47</f>
        <v>#DIV/0!</v>
      </c>
      <c r="M9" s="86" t="e">
        <f>(H9-$C$9)*Inputs!$H$47</f>
        <v>#DIV/0!</v>
      </c>
      <c r="N9" s="85" t="e">
        <f>(MIN(MAX(I9,Inputs!$H$40),Inputs!$H$39))</f>
        <v>#DIV/0!</v>
      </c>
      <c r="O9" s="86" t="e">
        <f>(J9-$C$9)*Inputs!$H$47</f>
        <v>#DIV/0!</v>
      </c>
      <c r="P9" s="86" t="e">
        <f>(K9-$C$9)*Inputs!$H$47</f>
        <v>#DIV/0!</v>
      </c>
      <c r="Q9" s="86" t="e">
        <f>(L9-$C$9)*Inputs!$H$47</f>
        <v>#DIV/0!</v>
      </c>
      <c r="R9" s="87" t="e">
        <f>(M9-$C$9)*Inputs!$H$47</f>
        <v>#DIV/0!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x14ac:dyDescent="0.25">
      <c r="A10" s="1"/>
      <c r="B10" s="64"/>
      <c r="C10" s="88"/>
      <c r="D10" s="89"/>
      <c r="E10" s="89"/>
      <c r="F10" s="89"/>
      <c r="G10" s="89"/>
      <c r="H10" s="89"/>
      <c r="I10" s="81"/>
      <c r="J10" s="81"/>
      <c r="K10" s="81"/>
      <c r="L10" s="81"/>
      <c r="M10" s="8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x14ac:dyDescent="0.25">
      <c r="A11" s="1"/>
      <c r="B11" s="90" t="s">
        <v>19</v>
      </c>
      <c r="C11" s="19"/>
      <c r="D11" s="19"/>
      <c r="E11" s="19"/>
      <c r="F11" s="19"/>
      <c r="G11" s="19"/>
      <c r="H11" s="19"/>
      <c r="I11" s="91" t="e">
        <f>SUM(I6:I9)</f>
        <v>#DIV/0!</v>
      </c>
      <c r="J11" s="91" t="e">
        <f t="shared" ref="J11:M11" si="0">SUM(J6:J9)</f>
        <v>#DIV/0!</v>
      </c>
      <c r="K11" s="91" t="e">
        <f t="shared" si="0"/>
        <v>#DIV/0!</v>
      </c>
      <c r="L11" s="91" t="e">
        <f t="shared" si="0"/>
        <v>#DIV/0!</v>
      </c>
      <c r="M11" s="91" t="e">
        <f t="shared" si="0"/>
        <v>#DIV/0!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4" x14ac:dyDescent="0.25">
      <c r="A12" s="1"/>
      <c r="B12" s="16"/>
      <c r="C12" s="16"/>
      <c r="D12" s="16"/>
      <c r="E12" s="16"/>
      <c r="F12" s="16"/>
      <c r="G12" s="16"/>
      <c r="H12" s="16"/>
      <c r="I12" s="92"/>
      <c r="J12" s="59"/>
      <c r="K12" s="59"/>
      <c r="L12" s="59"/>
      <c r="M12" s="5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4" x14ac:dyDescent="0.25">
      <c r="A13" s="1"/>
      <c r="B13" s="90" t="s">
        <v>20</v>
      </c>
      <c r="C13" s="19"/>
      <c r="D13" s="19"/>
      <c r="E13" s="19"/>
      <c r="F13" s="19"/>
      <c r="G13" s="19"/>
      <c r="H13" s="19"/>
      <c r="I13" s="93" t="e">
        <f>SUM(N6:N9)</f>
        <v>#DIV/0!</v>
      </c>
      <c r="J13" s="93" t="e">
        <f>(MIN(MAX(J11,Inputs!$H$37),Inputs!$H$36))</f>
        <v>#DIV/0!</v>
      </c>
      <c r="K13" s="93" t="e">
        <f>(MIN(MAX(K11,Inputs!$H$37),Inputs!$H$36))</f>
        <v>#DIV/0!</v>
      </c>
      <c r="L13" s="93" t="e">
        <f>(MIN(MAX(L11,Inputs!$H$37),Inputs!$H$36))</f>
        <v>#DIV/0!</v>
      </c>
      <c r="M13" s="93" t="e">
        <f>(MIN(MAX(M11,Inputs!$H$37),Inputs!$H$36))</f>
        <v>#DIV/0!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4" x14ac:dyDescent="0.25">
      <c r="A14" s="1"/>
      <c r="B14" s="16"/>
      <c r="C14" s="16"/>
      <c r="D14" s="16"/>
      <c r="E14" s="16"/>
      <c r="F14" s="16"/>
      <c r="G14" s="16"/>
      <c r="H14" s="16"/>
      <c r="I14" s="59"/>
      <c r="J14" s="59"/>
      <c r="K14" s="59"/>
      <c r="L14" s="59"/>
      <c r="M14" s="59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4" x14ac:dyDescent="0.25">
      <c r="A15" s="1"/>
      <c r="B15" s="90" t="s">
        <v>21</v>
      </c>
      <c r="C15" s="19"/>
      <c r="D15" s="100" t="s">
        <v>22</v>
      </c>
      <c r="E15" s="19"/>
      <c r="F15" s="19"/>
      <c r="G15" s="19"/>
      <c r="H15" s="19"/>
      <c r="I15" s="101" t="e">
        <f>(Inputs!J10*10^6)*I13</f>
        <v>#DIV/0!</v>
      </c>
      <c r="J15" s="101" t="e">
        <f>(Inputs!K10*10^6)*J13</f>
        <v>#DIV/0!</v>
      </c>
      <c r="K15" s="101" t="e">
        <f>(Inputs!L10*10^6)*K13</f>
        <v>#DIV/0!</v>
      </c>
      <c r="L15" s="101" t="e">
        <f>(Inputs!M10*10^6)*L13</f>
        <v>#DIV/0!</v>
      </c>
      <c r="M15" s="101" t="e">
        <f>(Inputs!N10*10^6)*M13</f>
        <v>#DIV/0!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spans="1:4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spans="1:4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spans="1:4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spans="1:4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spans="1:4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spans="1:4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spans="1:4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spans="1:4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spans="1:4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 spans="1:4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 spans="1:4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  <row r="1001" spans="1:4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</row>
    <row r="1002" spans="1:4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</row>
    <row r="1003" spans="1:4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</row>
    <row r="1004" spans="1:4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</row>
    <row r="1005" spans="1:4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4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</row>
    <row r="1007" spans="1:4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</row>
    <row r="1008" spans="1:4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</row>
    <row r="1009" spans="1:4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</row>
    <row r="1010" spans="1:4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</row>
    <row r="1011" spans="1:4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</row>
    <row r="1012" spans="1:4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</row>
    <row r="1013" spans="1:4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</row>
    <row r="1014" spans="1:4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</row>
    <row r="1015" spans="1:4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</row>
    <row r="1016" spans="1:4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</row>
    <row r="1017" spans="1:4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</row>
    <row r="1018" spans="1:4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</row>
    <row r="1019" spans="1:4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</row>
    <row r="1020" spans="1:4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</row>
    <row r="1021" spans="1:4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</row>
    <row r="1022" spans="1:4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</row>
    <row r="1023" spans="1:4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</row>
    <row r="1024" spans="1:4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</row>
    <row r="1025" spans="1:4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</row>
    <row r="1026" spans="1:4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</row>
    <row r="1027" spans="1:4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</row>
    <row r="1028" spans="1:4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</row>
    <row r="1029" spans="1:4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</row>
    <row r="1030" spans="1:4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</row>
    <row r="1031" spans="1:4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</row>
    <row r="1032" spans="1:4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</row>
    <row r="1033" spans="1:4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</row>
    <row r="1034" spans="1:4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</row>
    <row r="1035" spans="1:4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</row>
    <row r="1036" spans="1:4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</row>
    <row r="1037" spans="1:4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</row>
    <row r="1038" spans="1:4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</row>
    <row r="1039" spans="1:4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</row>
    <row r="1040" spans="1:4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</row>
    <row r="1041" spans="1:4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</row>
    <row r="1042" spans="1:4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</row>
    <row r="1043" spans="1:4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</row>
    <row r="1044" spans="1:4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</row>
    <row r="1045" spans="1:4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</row>
    <row r="1046" spans="1:4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</row>
    <row r="1047" spans="1:4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</row>
    <row r="1048" spans="1:4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</row>
    <row r="1049" spans="1:4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</row>
    <row r="1050" spans="1:4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</row>
    <row r="1051" spans="1:4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</row>
    <row r="1052" spans="1:4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</row>
    <row r="1053" spans="1:4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</row>
    <row r="1054" spans="1:4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</row>
    <row r="1055" spans="1:4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</row>
    <row r="1056" spans="1:4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</row>
    <row r="1057" spans="1:4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</row>
    <row r="1058" spans="1:4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</row>
    <row r="1059" spans="1:4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</row>
    <row r="1060" spans="1:4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</row>
    <row r="1061" spans="1:4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</row>
    <row r="1062" spans="1:4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</row>
    <row r="1063" spans="1:4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</row>
    <row r="1064" spans="1:4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</row>
    <row r="1065" spans="1:4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</row>
    <row r="1066" spans="1:4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</row>
    <row r="1067" spans="1:4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</row>
    <row r="1068" spans="1:4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</row>
    <row r="1069" spans="1:4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</row>
    <row r="1070" spans="1:4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</row>
    <row r="1071" spans="1:4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</row>
    <row r="1072" spans="1:4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</row>
    <row r="1073" spans="1:4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</row>
    <row r="1074" spans="1:4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</row>
    <row r="1075" spans="1:4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</row>
    <row r="1076" spans="1:4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</row>
    <row r="1077" spans="1:4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</row>
    <row r="1078" spans="1:4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</row>
    <row r="1079" spans="1:4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</row>
    <row r="1080" spans="1:4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</row>
    <row r="1081" spans="1:4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</row>
    <row r="1082" spans="1:4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</row>
    <row r="1083" spans="1:4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</row>
    <row r="1084" spans="1:4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</row>
    <row r="1085" spans="1:4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</row>
    <row r="1086" spans="1:4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</row>
    <row r="1087" spans="1:4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</row>
    <row r="1088" spans="1:4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</row>
    <row r="1089" spans="1:4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</row>
    <row r="1090" spans="1:4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</row>
    <row r="1091" spans="1:4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</row>
    <row r="1092" spans="1:4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</row>
    <row r="1093" spans="1:4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</row>
    <row r="1094" spans="1:4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</row>
    <row r="1095" spans="1:4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</row>
    <row r="1096" spans="1:4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</row>
    <row r="1097" spans="1:4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</row>
    <row r="1098" spans="1:4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</row>
    <row r="1099" spans="1:4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</row>
    <row r="1100" spans="1:4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</row>
    <row r="1101" spans="1:4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</row>
    <row r="1102" spans="1:4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</row>
    <row r="1103" spans="1:4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</row>
    <row r="1104" spans="1:4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</row>
    <row r="1105" spans="1:4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</row>
    <row r="1106" spans="1:4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</row>
    <row r="1107" spans="1:4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</row>
    <row r="1108" spans="1:4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</row>
    <row r="1109" spans="1:4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</row>
    <row r="1110" spans="1:4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</row>
    <row r="1111" spans="1:4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</row>
    <row r="1112" spans="1:4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</row>
    <row r="1113" spans="1:4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</row>
    <row r="1114" spans="1:4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</row>
    <row r="1115" spans="1:4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</row>
    <row r="1116" spans="1:4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</row>
    <row r="1117" spans="1:4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</row>
    <row r="1118" spans="1:4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</row>
    <row r="1119" spans="1:4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</row>
    <row r="1120" spans="1:4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</row>
    <row r="1121" spans="1:4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</row>
    <row r="1122" spans="1:4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</row>
    <row r="1123" spans="1:4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</row>
    <row r="1124" spans="1:4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</row>
    <row r="1125" spans="1:4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</row>
    <row r="1126" spans="1:4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</row>
    <row r="1127" spans="1:4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</row>
    <row r="1128" spans="1:4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</row>
    <row r="1129" spans="1:4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</row>
    <row r="1130" spans="1:4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</row>
    <row r="1131" spans="1:4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</row>
    <row r="1132" spans="1:4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</row>
    <row r="1133" spans="1:4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</row>
    <row r="1134" spans="1:4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</row>
    <row r="1135" spans="1:4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</row>
    <row r="1136" spans="1:4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</row>
    <row r="1137" spans="1:4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</row>
    <row r="1138" spans="1:4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</row>
    <row r="1139" spans="1:4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</row>
    <row r="1140" spans="1:4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</row>
    <row r="1141" spans="1:4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</row>
    <row r="1142" spans="1:4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</row>
    <row r="1143" spans="1:4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</row>
    <row r="1144" spans="1:4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</row>
    <row r="1145" spans="1:4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</row>
    <row r="1146" spans="1:4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</row>
    <row r="1147" spans="1:4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</row>
    <row r="1148" spans="1:4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</row>
    <row r="1149" spans="1:4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</row>
    <row r="1150" spans="1:4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</row>
    <row r="1151" spans="1:4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</row>
    <row r="1152" spans="1:4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</row>
    <row r="1153" spans="1:4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</row>
    <row r="1154" spans="1:4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</row>
    <row r="1155" spans="1:4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</row>
    <row r="1156" spans="1:4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</row>
    <row r="1157" spans="1:4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</row>
    <row r="1158" spans="1:4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</row>
    <row r="1159" spans="1:4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</row>
    <row r="1160" spans="1:4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</row>
    <row r="1161" spans="1:4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</row>
    <row r="1162" spans="1:4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</row>
    <row r="1163" spans="1:4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</row>
    <row r="1164" spans="1:4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</row>
    <row r="1165" spans="1:4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</row>
    <row r="1166" spans="1:4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</row>
    <row r="1167" spans="1:4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</row>
    <row r="1168" spans="1:4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</row>
    <row r="1169" spans="1:4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</row>
    <row r="1170" spans="1:4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</row>
    <row r="1171" spans="1:4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</row>
    <row r="1172" spans="1:4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</row>
    <row r="1173" spans="1:4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</row>
    <row r="1174" spans="1:4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</row>
    <row r="1175" spans="1:4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</row>
    <row r="1176" spans="1:4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</row>
    <row r="1177" spans="1:4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</row>
    <row r="1178" spans="1:4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</row>
    <row r="1179" spans="1:4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</row>
    <row r="1180" spans="1:4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</row>
    <row r="1181" spans="1:4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</row>
    <row r="1182" spans="1:4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</row>
    <row r="1183" spans="1:4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</row>
    <row r="1184" spans="1:4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</row>
    <row r="1185" spans="1:4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</row>
    <row r="1186" spans="1:4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</row>
    <row r="1187" spans="1:4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</row>
    <row r="1188" spans="1:4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</row>
    <row r="1189" spans="1:4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</row>
    <row r="1190" spans="1:4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</row>
    <row r="1191" spans="1:4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</row>
    <row r="1192" spans="1:4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</row>
    <row r="1193" spans="1:4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</row>
    <row r="1194" spans="1:4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</row>
    <row r="1195" spans="1:4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</row>
    <row r="1196" spans="1:4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</row>
    <row r="1197" spans="1:4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</row>
    <row r="1198" spans="1:4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</row>
    <row r="1199" spans="1:4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</row>
    <row r="1200" spans="1:4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</row>
    <row r="1201" spans="1:4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</row>
    <row r="1202" spans="1:4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</row>
    <row r="1203" spans="1:4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</row>
    <row r="1204" spans="1:4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</row>
    <row r="1205" spans="1:4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</row>
    <row r="1206" spans="1:4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</row>
    <row r="1207" spans="1:4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</row>
    <row r="1208" spans="1:4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</row>
    <row r="1209" spans="1:4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</row>
    <row r="1210" spans="1:4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</row>
    <row r="1211" spans="1:4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</row>
    <row r="1212" spans="1:4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</row>
    <row r="1213" spans="1:4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</row>
    <row r="1214" spans="1:4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</row>
    <row r="1215" spans="1:4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</row>
    <row r="1216" spans="1:4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</row>
    <row r="1217" spans="1:4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</row>
    <row r="1218" spans="1:4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</row>
    <row r="1219" spans="1:4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</row>
    <row r="1220" spans="1:4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</row>
    <row r="1221" spans="1:4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</row>
    <row r="1222" spans="1:4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</row>
    <row r="1223" spans="1:4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</row>
    <row r="1224" spans="1:4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</row>
    <row r="1225" spans="1:4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</row>
    <row r="1226" spans="1:4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</row>
    <row r="1227" spans="1:4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</row>
    <row r="1228" spans="1:4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</row>
    <row r="1229" spans="1:4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</row>
    <row r="1230" spans="1:4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</row>
    <row r="1231" spans="1:4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</row>
    <row r="1232" spans="1:4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</row>
    <row r="1233" spans="1:4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</row>
    <row r="1234" spans="1:4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</row>
    <row r="1235" spans="1:4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</row>
    <row r="1236" spans="1:4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</row>
    <row r="1237" spans="1:4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</row>
    <row r="1238" spans="1:4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</row>
    <row r="1239" spans="1:4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</row>
    <row r="1240" spans="1:4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</row>
    <row r="1241" spans="1:4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</row>
    <row r="1242" spans="1:4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</row>
    <row r="1243" spans="1:4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</row>
    <row r="1244" spans="1:4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</row>
    <row r="1245" spans="1:4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</row>
    <row r="1246" spans="1:4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</row>
    <row r="1247" spans="1:4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</row>
    <row r="1248" spans="1:4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</row>
    <row r="1249" spans="1:4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</row>
    <row r="1250" spans="1:4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</row>
    <row r="1251" spans="1:4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</row>
    <row r="1252" spans="1:4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</row>
    <row r="1253" spans="1:4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</row>
    <row r="1254" spans="1:4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</row>
    <row r="1255" spans="1:4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</row>
    <row r="1256" spans="1:4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</row>
    <row r="1257" spans="1:4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</row>
    <row r="1258" spans="1:4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</row>
    <row r="1259" spans="1:4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</row>
    <row r="1260" spans="1:4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</row>
    <row r="1261" spans="1:4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</row>
    <row r="1262" spans="1:4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</row>
    <row r="1263" spans="1:4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</row>
    <row r="1264" spans="1:4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</row>
    <row r="1265" spans="1:4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</row>
    <row r="1266" spans="1:4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</row>
    <row r="1267" spans="1:4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</row>
    <row r="1268" spans="1:4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</row>
    <row r="1269" spans="1:4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</row>
    <row r="1270" spans="1:4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</row>
    <row r="1271" spans="1:4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</row>
    <row r="1272" spans="1:4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</row>
    <row r="1273" spans="1:4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</row>
    <row r="1274" spans="1:4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</row>
    <row r="1275" spans="1:4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</row>
    <row r="1276" spans="1:4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</row>
    <row r="1277" spans="1:4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</row>
    <row r="1278" spans="1:4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</row>
    <row r="1279" spans="1:4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</row>
    <row r="1280" spans="1:4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</row>
    <row r="1281" spans="1:4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</row>
    <row r="1282" spans="1:4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</row>
    <row r="1283" spans="1:4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</row>
    <row r="1284" spans="1:4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</row>
    <row r="1285" spans="1:4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</row>
    <row r="1286" spans="1:4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</row>
    <row r="1287" spans="1:4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</row>
    <row r="1288" spans="1:4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</row>
    <row r="1289" spans="1:4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</row>
    <row r="1290" spans="1:4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</row>
    <row r="1291" spans="1:4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</row>
    <row r="1292" spans="1:4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</row>
    <row r="1293" spans="1:4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</row>
    <row r="1294" spans="1:4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</row>
    <row r="1295" spans="1:4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</row>
    <row r="1296" spans="1:4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</row>
    <row r="1297" spans="1:4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</row>
    <row r="1298" spans="1:4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</row>
    <row r="1299" spans="1:4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</row>
    <row r="1300" spans="1:4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</row>
    <row r="1301" spans="1:4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</row>
    <row r="1302" spans="1:4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</row>
    <row r="1303" spans="1:4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</row>
    <row r="1304" spans="1:4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</row>
    <row r="1305" spans="1:4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</row>
    <row r="1306" spans="1:4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</row>
    <row r="1307" spans="1:4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</row>
    <row r="1308" spans="1:4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</row>
    <row r="1309" spans="1:4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</row>
    <row r="1310" spans="1:4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</row>
    <row r="1311" spans="1:4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</row>
    <row r="1312" spans="1:4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</row>
    <row r="1313" spans="1:4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</row>
    <row r="1314" spans="1:4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</row>
    <row r="1315" spans="1:4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</row>
    <row r="1316" spans="1:4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</row>
    <row r="1317" spans="1:4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</row>
    <row r="1318" spans="1:4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</row>
    <row r="1319" spans="1:4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</row>
    <row r="1320" spans="1:4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</row>
    <row r="1321" spans="1:4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</row>
    <row r="1322" spans="1:4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</row>
    <row r="1323" spans="1:4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</row>
    <row r="1324" spans="1:4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</row>
    <row r="1325" spans="1:4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</row>
    <row r="1326" spans="1:4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</row>
    <row r="1327" spans="1:4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</row>
    <row r="1328" spans="1:4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</row>
    <row r="1329" spans="1:4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</row>
    <row r="1330" spans="1:4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</row>
    <row r="1331" spans="1:4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</row>
    <row r="1332" spans="1:4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</row>
    <row r="1333" spans="1:4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</row>
    <row r="1334" spans="1:4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</row>
    <row r="1335" spans="1:4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</row>
    <row r="1336" spans="1:4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</row>
    <row r="1337" spans="1:4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</row>
    <row r="1338" spans="1:4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</row>
    <row r="1339" spans="1:4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</row>
    <row r="1340" spans="1:4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</row>
    <row r="1341" spans="1:4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</row>
    <row r="1342" spans="1:4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</row>
    <row r="1343" spans="1:4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</row>
    <row r="1344" spans="1:4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</row>
    <row r="1345" spans="1:4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</row>
    <row r="1346" spans="1:4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</row>
    <row r="1347" spans="1:4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</row>
    <row r="1348" spans="1:4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</row>
    <row r="1349" spans="1:4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</row>
    <row r="1350" spans="1:4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</row>
    <row r="1351" spans="1:4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</row>
    <row r="1352" spans="1:4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</row>
    <row r="1353" spans="1:4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</row>
    <row r="1354" spans="1:4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</row>
    <row r="1355" spans="1:4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</row>
    <row r="1356" spans="1:4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</row>
    <row r="1357" spans="1:4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</row>
    <row r="1358" spans="1:4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</row>
    <row r="1359" spans="1:4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</row>
    <row r="1360" spans="1:4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</row>
    <row r="1361" spans="1:4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</row>
    <row r="1362" spans="1:4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</row>
    <row r="1363" spans="1:4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</row>
    <row r="1364" spans="1:4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</row>
    <row r="1365" spans="1:4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</row>
    <row r="1366" spans="1:4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</row>
    <row r="1367" spans="1:4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</row>
    <row r="1368" spans="1:4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</row>
    <row r="1369" spans="1:4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</row>
    <row r="1370" spans="1:4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</row>
    <row r="1371" spans="1:4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</row>
    <row r="1372" spans="1:4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</row>
    <row r="1373" spans="1:4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</row>
    <row r="1374" spans="1:4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</row>
    <row r="1375" spans="1:4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</row>
    <row r="1376" spans="1:4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</row>
    <row r="1377" spans="1:4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</row>
    <row r="1378" spans="1:4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</row>
    <row r="1379" spans="1:4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</row>
    <row r="1380" spans="1:4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</row>
    <row r="1381" spans="1:4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</row>
    <row r="1382" spans="1:4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</row>
    <row r="1383" spans="1:4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</row>
    <row r="1384" spans="1:4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</row>
    <row r="1385" spans="1:4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</row>
    <row r="1386" spans="1:4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</row>
    <row r="1387" spans="1:4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</row>
    <row r="1388" spans="1:4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</row>
    <row r="1389" spans="1:4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</row>
    <row r="1390" spans="1:4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</row>
    <row r="1391" spans="1:4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</row>
    <row r="1392" spans="1:4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</row>
    <row r="1393" spans="1:4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</row>
    <row r="1394" spans="1:4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</row>
    <row r="1395" spans="1:4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</row>
    <row r="1396" spans="1:4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</row>
    <row r="1397" spans="1:4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</row>
    <row r="1398" spans="1:4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</row>
    <row r="1399" spans="1:4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</row>
    <row r="1400" spans="1:4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</row>
    <row r="1401" spans="1:4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</row>
    <row r="1402" spans="1:4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</row>
    <row r="1403" spans="1:4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</row>
    <row r="1404" spans="1:4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</row>
    <row r="1405" spans="1:4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</row>
    <row r="1406" spans="1:4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</row>
    <row r="1407" spans="1:4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</row>
    <row r="1408" spans="1:4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</row>
    <row r="1409" spans="1:4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</row>
    <row r="1410" spans="1:4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</row>
    <row r="1411" spans="1:4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</row>
    <row r="1412" spans="1:4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</row>
    <row r="1413" spans="1:4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</row>
    <row r="1414" spans="1:4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</row>
    <row r="1415" spans="1:4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</row>
    <row r="1416" spans="1:4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</row>
    <row r="1417" spans="1:4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</row>
    <row r="1418" spans="1:4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</row>
    <row r="1419" spans="1:4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</row>
    <row r="1420" spans="1:4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</row>
    <row r="1421" spans="1:4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</row>
    <row r="1422" spans="1:4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</row>
    <row r="1423" spans="1:4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</row>
    <row r="1424" spans="1:4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</row>
    <row r="1425" spans="1:4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</row>
    <row r="1426" spans="1:4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</row>
    <row r="1427" spans="1:4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</row>
    <row r="1428" spans="1:4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</row>
    <row r="1429" spans="1:4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</row>
    <row r="1430" spans="1:4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</row>
    <row r="1431" spans="1:4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</row>
    <row r="1432" spans="1:4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</row>
    <row r="1433" spans="1:4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</row>
    <row r="1434" spans="1:4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</row>
    <row r="1435" spans="1:4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</row>
    <row r="1436" spans="1:4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</row>
    <row r="1437" spans="1:4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</row>
    <row r="1438" spans="1:4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</row>
    <row r="1439" spans="1:4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</row>
    <row r="1440" spans="1:4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</row>
    <row r="1441" spans="1:4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</row>
    <row r="1442" spans="1:4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</row>
    <row r="1443" spans="1:4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</row>
    <row r="1444" spans="1:4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</row>
    <row r="1445" spans="1:4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</row>
    <row r="1446" spans="1:4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</row>
    <row r="1447" spans="1:4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</row>
    <row r="1448" spans="1:4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</row>
    <row r="1449" spans="1:4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</row>
    <row r="1450" spans="1:4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</row>
    <row r="1451" spans="1:4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</row>
    <row r="1452" spans="1:4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</row>
    <row r="1453" spans="1:4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</row>
    <row r="1454" spans="1:4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</row>
    <row r="1455" spans="1:4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</row>
    <row r="1456" spans="1:4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</row>
    <row r="1457" spans="1:4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</row>
    <row r="1458" spans="1:4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</row>
    <row r="1459" spans="1:4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</row>
    <row r="1460" spans="1:4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</row>
    <row r="1461" spans="1:4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</row>
    <row r="1462" spans="1:4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</row>
    <row r="1463" spans="1:4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</row>
    <row r="1464" spans="1:4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</row>
    <row r="1465" spans="1:4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</row>
    <row r="1466" spans="1:4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</row>
    <row r="1467" spans="1:4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</row>
    <row r="1468" spans="1:4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</row>
    <row r="1469" spans="1:4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</row>
    <row r="1470" spans="1:4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</row>
    <row r="1471" spans="1:4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</row>
    <row r="1472" spans="1:4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</row>
    <row r="1473" spans="1:4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</row>
    <row r="1474" spans="1:4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</row>
    <row r="1475" spans="1:4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</row>
    <row r="1476" spans="1:4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</row>
    <row r="1477" spans="1:4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</row>
    <row r="1478" spans="1:4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</row>
    <row r="1479" spans="1:4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</row>
    <row r="1480" spans="1:4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</row>
    <row r="1481" spans="1:4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</row>
    <row r="1482" spans="1:4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</row>
    <row r="1483" spans="1:4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</row>
    <row r="1484" spans="1:4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</row>
    <row r="1485" spans="1:4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</row>
    <row r="1486" spans="1:4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</row>
    <row r="1487" spans="1:4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</row>
    <row r="1488" spans="1:4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</row>
    <row r="1489" spans="1:4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</row>
    <row r="1490" spans="1:4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</row>
    <row r="1491" spans="1:4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</row>
    <row r="1492" spans="1:4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</row>
    <row r="1493" spans="1:4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</row>
    <row r="1494" spans="1:4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</row>
    <row r="1495" spans="1:4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</row>
    <row r="1496" spans="1:4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</row>
    <row r="1497" spans="1:4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</row>
    <row r="1498" spans="1:4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</row>
    <row r="1499" spans="1:4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</row>
    <row r="1500" spans="1:4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</row>
    <row r="1501" spans="1:4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</row>
    <row r="1502" spans="1:4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</row>
    <row r="1503" spans="1:4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</row>
    <row r="1504" spans="1:4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</row>
    <row r="1505" spans="1:4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</row>
    <row r="1506" spans="1:4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</row>
    <row r="1507" spans="1:4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</row>
    <row r="1508" spans="1:4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</row>
    <row r="1509" spans="1:4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</row>
    <row r="1510" spans="1:4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</row>
    <row r="1511" spans="1:4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</row>
    <row r="1512" spans="1:4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</row>
    <row r="1513" spans="1:4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</row>
    <row r="1514" spans="1:4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</row>
    <row r="1515" spans="1:4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</row>
    <row r="1516" spans="1:4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</row>
    <row r="1517" spans="1:4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</row>
    <row r="1518" spans="1:4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</row>
    <row r="1519" spans="1:4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</row>
    <row r="1520" spans="1:4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</row>
    <row r="1521" spans="1:4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</row>
    <row r="1522" spans="1:4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</row>
    <row r="1523" spans="1:4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</row>
    <row r="1524" spans="1:4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</row>
    <row r="1525" spans="1:4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</row>
    <row r="1526" spans="1:4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</row>
    <row r="1527" spans="1:4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</row>
    <row r="1528" spans="1:4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</row>
    <row r="1529" spans="1:4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</row>
    <row r="1530" spans="1:4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</row>
    <row r="1531" spans="1:4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</row>
    <row r="1532" spans="1:4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</row>
    <row r="1533" spans="1:4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</row>
    <row r="1534" spans="1:4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</row>
    <row r="1535" spans="1:4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</row>
    <row r="1536" spans="1:4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</row>
    <row r="1537" spans="1:4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</row>
    <row r="1538" spans="1:4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</row>
    <row r="1539" spans="1:4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</row>
    <row r="1540" spans="1:4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</row>
    <row r="1541" spans="1:4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</row>
    <row r="1542" spans="1:4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</row>
    <row r="1543" spans="1:4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</row>
    <row r="1544" spans="1:4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</row>
    <row r="1545" spans="1:4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</row>
    <row r="1546" spans="1:4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</row>
    <row r="1547" spans="1:4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</row>
    <row r="1548" spans="1:4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</row>
    <row r="1549" spans="1:4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</row>
    <row r="1550" spans="1:4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</row>
    <row r="1551" spans="1:4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</row>
    <row r="1552" spans="1:4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</row>
    <row r="1553" spans="1:4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</row>
    <row r="1554" spans="1:4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</row>
    <row r="1555" spans="1:4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</row>
    <row r="1556" spans="1:4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</row>
    <row r="1557" spans="1:4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</row>
    <row r="1558" spans="1:4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</row>
    <row r="1559" spans="1:4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</row>
    <row r="1560" spans="1:4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</row>
    <row r="1561" spans="1:4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</row>
    <row r="1562" spans="1:4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</row>
    <row r="1563" spans="1:4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</row>
    <row r="1564" spans="1:4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</row>
    <row r="1565" spans="1:4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</row>
    <row r="1566" spans="1:4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</row>
    <row r="1567" spans="1:4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</row>
    <row r="1568" spans="1:4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</row>
    <row r="1569" spans="1:4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</row>
    <row r="1570" spans="1:4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</row>
    <row r="1571" spans="1:4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</row>
    <row r="1572" spans="1:4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</row>
    <row r="1573" spans="1:4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</row>
    <row r="1574" spans="1:4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</row>
    <row r="1575" spans="1:4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</row>
    <row r="1576" spans="1:4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</row>
    <row r="1577" spans="1:4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</row>
    <row r="1578" spans="1:4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</row>
    <row r="1579" spans="1:4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</row>
    <row r="1580" spans="1:4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</row>
    <row r="1581" spans="1:4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</row>
    <row r="1582" spans="1:4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</row>
    <row r="1583" spans="1:4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</row>
    <row r="1584" spans="1:4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</row>
    <row r="1585" spans="1:4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</row>
    <row r="1586" spans="1:4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</row>
    <row r="1587" spans="1:4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</row>
    <row r="1588" spans="1:4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</row>
    <row r="1589" spans="1:4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</row>
    <row r="1590" spans="1:4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</row>
    <row r="1591" spans="1:4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</row>
    <row r="1592" spans="1:4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</row>
    <row r="1593" spans="1:4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</row>
    <row r="1594" spans="1:4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</row>
    <row r="1595" spans="1:4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</row>
    <row r="1596" spans="1:4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</row>
    <row r="1597" spans="1:4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</row>
    <row r="1598" spans="1:4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</row>
    <row r="1599" spans="1:4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</row>
    <row r="1600" spans="1:4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</row>
    <row r="1601" spans="1:4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</row>
    <row r="1602" spans="1:4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</row>
    <row r="1603" spans="1:4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</row>
    <row r="1604" spans="1:4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</row>
    <row r="1605" spans="1:4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</row>
    <row r="1606" spans="1:4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</row>
    <row r="1607" spans="1:4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</row>
    <row r="1608" spans="1:4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</row>
    <row r="1609" spans="1:4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</row>
    <row r="1610" spans="1:4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</row>
    <row r="1611" spans="1:4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</row>
    <row r="1612" spans="1:4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</row>
    <row r="1613" spans="1:4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</row>
    <row r="1614" spans="1:4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</row>
    <row r="1615" spans="1:4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</row>
    <row r="1616" spans="1:4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</row>
    <row r="1617" spans="1:4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</row>
    <row r="1618" spans="1:4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</row>
    <row r="1619" spans="1:4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</row>
    <row r="1620" spans="1:4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</row>
    <row r="1621" spans="1:4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</row>
    <row r="1622" spans="1:4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</row>
    <row r="1623" spans="1:4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</row>
    <row r="1624" spans="1:4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</row>
    <row r="1625" spans="1:4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</row>
    <row r="1626" spans="1:4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</row>
    <row r="1627" spans="1:4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</row>
    <row r="1628" spans="1:4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</row>
    <row r="1629" spans="1:4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</row>
    <row r="1630" spans="1:4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</row>
    <row r="1631" spans="1:4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</row>
    <row r="1632" spans="1:4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</row>
    <row r="1633" spans="1:4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</row>
    <row r="1634" spans="1:4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</row>
    <row r="1635" spans="1:4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</row>
    <row r="1636" spans="1:4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</row>
    <row r="1637" spans="1:4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</row>
    <row r="1638" spans="1:4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</row>
    <row r="1639" spans="1:4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</row>
    <row r="1640" spans="1:4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</row>
    <row r="1641" spans="1:4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</row>
    <row r="1642" spans="1:4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</row>
    <row r="1643" spans="1:4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</row>
    <row r="1644" spans="1:4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</row>
    <row r="1645" spans="1:4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</row>
    <row r="1646" spans="1:4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</row>
    <row r="1647" spans="1:4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</row>
    <row r="1648" spans="1:4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</row>
    <row r="1649" spans="1:4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</row>
    <row r="1650" spans="1:4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</row>
    <row r="1651" spans="1:4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</row>
    <row r="1652" spans="1:4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</row>
    <row r="1653" spans="1:4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</row>
    <row r="1654" spans="1:4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</row>
    <row r="1655" spans="1:4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</row>
    <row r="1656" spans="1:4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</row>
    <row r="1657" spans="1:4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</row>
    <row r="1658" spans="1:4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</row>
    <row r="1659" spans="1:4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</row>
    <row r="1660" spans="1:4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</row>
    <row r="1661" spans="1:4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</row>
    <row r="1662" spans="1:4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</row>
    <row r="1663" spans="1:4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</row>
    <row r="1664" spans="1:4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</row>
    <row r="1665" spans="1:4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</row>
    <row r="1666" spans="1:4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</row>
    <row r="1667" spans="1:4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</row>
    <row r="1668" spans="1:4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</row>
    <row r="1669" spans="1:4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</row>
    <row r="1670" spans="1:4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</row>
    <row r="1671" spans="1:4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</row>
    <row r="1672" spans="1:4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</row>
    <row r="1673" spans="1:4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</row>
    <row r="1674" spans="1:4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</row>
    <row r="1675" spans="1:4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</row>
    <row r="1676" spans="1:4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</row>
    <row r="1677" spans="1:4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</row>
    <row r="1678" spans="1:4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</row>
    <row r="1679" spans="1:4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</row>
    <row r="1680" spans="1:4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</row>
    <row r="1681" spans="1:4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</row>
    <row r="1682" spans="1:4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</row>
    <row r="1683" spans="1:4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</row>
    <row r="1684" spans="1:4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</row>
    <row r="1685" spans="1:4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</row>
    <row r="1686" spans="1:4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</row>
    <row r="1687" spans="1:4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</row>
    <row r="1688" spans="1:4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</row>
    <row r="1689" spans="1:4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</row>
    <row r="1690" spans="1:4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</row>
    <row r="1691" spans="1:4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</row>
    <row r="1692" spans="1:4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</row>
    <row r="1693" spans="1:4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</row>
    <row r="1694" spans="1:4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</row>
    <row r="1695" spans="1:4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</row>
    <row r="1696" spans="1:4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</row>
    <row r="1697" spans="1:4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</row>
    <row r="1698" spans="1:4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</row>
    <row r="1699" spans="1:4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</row>
    <row r="1700" spans="1:4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</row>
    <row r="1701" spans="1:4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</row>
    <row r="1702" spans="1:4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</row>
    <row r="1703" spans="1:4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</row>
    <row r="1704" spans="1:4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</row>
    <row r="1705" spans="1:4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</row>
    <row r="1706" spans="1:4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</row>
    <row r="1707" spans="1:4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</row>
    <row r="1708" spans="1:4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</row>
    <row r="1709" spans="1:4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</row>
    <row r="1710" spans="1:4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</row>
    <row r="1711" spans="1:4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</row>
    <row r="1712" spans="1:4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</row>
    <row r="1713" spans="1:4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</row>
    <row r="1714" spans="1:4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</row>
    <row r="1715" spans="1:4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</row>
    <row r="1716" spans="1:4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</row>
    <row r="1717" spans="1:4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</row>
    <row r="1718" spans="1:4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</row>
    <row r="1719" spans="1:4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</row>
    <row r="1720" spans="1:4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</row>
    <row r="1721" spans="1:4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</row>
    <row r="1722" spans="1:4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</row>
    <row r="1723" spans="1:4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</row>
    <row r="1724" spans="1:4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</row>
    <row r="1725" spans="1:4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</row>
    <row r="1726" spans="1:4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</row>
    <row r="1727" spans="1:4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</row>
    <row r="1728" spans="1:41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</row>
    <row r="1729" spans="1:41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</row>
    <row r="1730" spans="1:41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</row>
    <row r="1731" spans="1:41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</row>
    <row r="1732" spans="1:41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</row>
    <row r="1733" spans="1:41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</row>
    <row r="1734" spans="1:4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</row>
    <row r="1735" spans="1:4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</row>
    <row r="1736" spans="1:4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</row>
    <row r="1737" spans="1:4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</row>
    <row r="1738" spans="1:4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</row>
    <row r="1739" spans="1:4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</row>
    <row r="1740" spans="1:4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</row>
    <row r="1741" spans="1:4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</row>
    <row r="1742" spans="1:4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</row>
    <row r="1743" spans="1:4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</row>
    <row r="1744" spans="1:4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</row>
    <row r="1745" spans="1:4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</row>
    <row r="1746" spans="1:4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</row>
    <row r="1747" spans="1:4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</row>
    <row r="1748" spans="1:4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</row>
    <row r="1749" spans="1:4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</row>
    <row r="1750" spans="1:4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</row>
    <row r="1751" spans="1:4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</row>
    <row r="1752" spans="1:4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</row>
    <row r="1753" spans="1:4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</row>
    <row r="1754" spans="1:4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</row>
    <row r="1755" spans="1:4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</row>
    <row r="1756" spans="1:4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</row>
    <row r="1757" spans="1:4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</row>
    <row r="1758" spans="1:4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</row>
    <row r="1759" spans="1:4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</row>
    <row r="1760" spans="1:4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</row>
    <row r="1761" spans="1:4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</row>
    <row r="1762" spans="1:4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</row>
    <row r="1763" spans="1:4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</row>
    <row r="1764" spans="1:4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</row>
    <row r="1765" spans="1:4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</row>
    <row r="1766" spans="1:4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</row>
    <row r="1767" spans="1:4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</row>
    <row r="1768" spans="1:4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</row>
    <row r="1769" spans="1:4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</row>
    <row r="1770" spans="1:4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</row>
    <row r="1771" spans="1:4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</row>
    <row r="1772" spans="1:4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</row>
    <row r="1773" spans="1:4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</row>
    <row r="1774" spans="1:4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</row>
    <row r="1775" spans="1:4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</row>
    <row r="1776" spans="1:4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</row>
    <row r="1777" spans="1:4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</row>
    <row r="1778" spans="1:4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</row>
    <row r="1779" spans="1:4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</row>
    <row r="1780" spans="1:4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</row>
    <row r="1781" spans="1:4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</row>
    <row r="1782" spans="1:4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</row>
    <row r="1783" spans="1:4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</row>
    <row r="1784" spans="1:4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</row>
    <row r="1785" spans="1:4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</row>
    <row r="1786" spans="1:4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</row>
    <row r="1787" spans="1:4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</row>
    <row r="1788" spans="1:4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</row>
    <row r="1789" spans="1:4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</row>
    <row r="1790" spans="1:4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</row>
    <row r="1791" spans="1:4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</row>
    <row r="1792" spans="1:4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</row>
    <row r="1793" spans="1:4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</row>
    <row r="1794" spans="1:4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</row>
    <row r="1795" spans="1:4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</row>
    <row r="1796" spans="1:4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</row>
    <row r="1797" spans="1:4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</row>
    <row r="1798" spans="1:4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</row>
    <row r="1799" spans="1:4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</row>
    <row r="1800" spans="1:4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</row>
    <row r="1801" spans="1:4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</row>
    <row r="1802" spans="1:4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</row>
    <row r="1803" spans="1:4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</row>
    <row r="1804" spans="1:4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</row>
    <row r="1805" spans="1:4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</row>
    <row r="1806" spans="1:4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</row>
    <row r="1807" spans="1:4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</row>
    <row r="1808" spans="1:4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</row>
    <row r="1809" spans="1:4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</row>
    <row r="1810" spans="1:4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</row>
    <row r="1811" spans="1:4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</row>
    <row r="1812" spans="1:4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</row>
    <row r="1813" spans="1:4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</row>
    <row r="1814" spans="1:4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</row>
    <row r="1815" spans="1:4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</row>
    <row r="1816" spans="1:4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</row>
    <row r="1817" spans="1:4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</row>
    <row r="1818" spans="1:4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</row>
    <row r="1819" spans="1:4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</row>
    <row r="1820" spans="1:4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</row>
    <row r="1821" spans="1:4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</row>
    <row r="1822" spans="1:4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</row>
    <row r="1823" spans="1:4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</row>
    <row r="1824" spans="1:4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</row>
    <row r="1825" spans="1:4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</row>
    <row r="1826" spans="1:4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</row>
    <row r="1827" spans="1:4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</row>
    <row r="1828" spans="1:4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</row>
    <row r="1829" spans="1:4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</row>
    <row r="1830" spans="1:4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</row>
    <row r="1831" spans="1:4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</row>
    <row r="1832" spans="1:4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</row>
    <row r="1833" spans="1:4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</row>
    <row r="1834" spans="1:4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</row>
    <row r="1835" spans="1:4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</row>
    <row r="1836" spans="1:4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</row>
    <row r="1837" spans="1:4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</row>
    <row r="1838" spans="1:4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</row>
    <row r="1839" spans="1:4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</row>
    <row r="1840" spans="1:4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</row>
    <row r="1841" spans="1:4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</row>
    <row r="1842" spans="1:4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</row>
    <row r="1843" spans="1:4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</row>
    <row r="1844" spans="1:4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</row>
    <row r="1845" spans="1:4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</row>
    <row r="1846" spans="1:4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</row>
    <row r="1847" spans="1:4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</row>
    <row r="1848" spans="1:4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</row>
    <row r="1849" spans="1:4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</row>
    <row r="1850" spans="1:4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</row>
    <row r="1851" spans="1:4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</row>
    <row r="1852" spans="1:4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</row>
    <row r="1853" spans="1:4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</row>
    <row r="1854" spans="1:4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</row>
    <row r="1855" spans="1:4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</row>
    <row r="1856" spans="1:4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</row>
    <row r="1857" spans="1:4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</row>
    <row r="1858" spans="1:4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</row>
    <row r="1859" spans="1:4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</row>
    <row r="1860" spans="1:4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</row>
    <row r="1861" spans="1:4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</row>
    <row r="1862" spans="1:4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</row>
    <row r="1863" spans="1:4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</row>
    <row r="1864" spans="1:4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</row>
    <row r="1865" spans="1:4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</row>
    <row r="1866" spans="1:4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</row>
    <row r="1867" spans="1:4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</row>
    <row r="1868" spans="1:4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</row>
    <row r="1869" spans="1:4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</row>
    <row r="1870" spans="1:4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</row>
    <row r="1871" spans="1:4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</row>
    <row r="1872" spans="1:4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</row>
    <row r="1873" spans="1:4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</row>
    <row r="1874" spans="1:4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</row>
    <row r="1875" spans="1:4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</row>
    <row r="1876" spans="1:4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</row>
    <row r="1877" spans="1:4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</row>
    <row r="1878" spans="1:4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</row>
    <row r="1879" spans="1:4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</row>
    <row r="1880" spans="1:4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</row>
    <row r="1881" spans="1:4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</row>
    <row r="1882" spans="1:4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</row>
    <row r="1883" spans="1:4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</row>
    <row r="1884" spans="1:4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</row>
    <row r="1885" spans="1:4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</row>
    <row r="1886" spans="1:4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</row>
    <row r="1887" spans="1:4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</row>
    <row r="1888" spans="1:41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</row>
    <row r="1889" spans="1:41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</row>
    <row r="1890" spans="1:41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</row>
    <row r="1891" spans="1:41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</row>
    <row r="1892" spans="1:41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</row>
    <row r="1893" spans="1:41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</row>
    <row r="1894" spans="1:41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</row>
    <row r="1895" spans="1:41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</row>
    <row r="1896" spans="1:41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</row>
    <row r="1897" spans="1:41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</row>
    <row r="1898" spans="1:41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</row>
    <row r="1899" spans="1:41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</row>
    <row r="1900" spans="1:41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</row>
    <row r="1901" spans="1:41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</row>
    <row r="1902" spans="1:41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</row>
    <row r="1903" spans="1:41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</row>
    <row r="1904" spans="1:41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</row>
    <row r="1905" spans="1:41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</row>
    <row r="1906" spans="1:41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</row>
    <row r="1907" spans="1:41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</row>
    <row r="1908" spans="1:41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</row>
    <row r="1909" spans="1:41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</row>
    <row r="1910" spans="1:41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</row>
    <row r="1911" spans="1:41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</row>
    <row r="1912" spans="1:41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</row>
    <row r="1913" spans="1:41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</row>
    <row r="1914" spans="1:41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</row>
    <row r="1915" spans="1:41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</row>
    <row r="1916" spans="1:41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</row>
    <row r="1917" spans="1:41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</row>
    <row r="1918" spans="1:41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</row>
    <row r="1919" spans="1:41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</row>
    <row r="1920" spans="1:41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</row>
    <row r="1921" spans="1:41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</row>
    <row r="1922" spans="1:41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</row>
    <row r="1923" spans="1:41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</row>
    <row r="1924" spans="1:41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</row>
    <row r="1925" spans="1:41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</row>
    <row r="1926" spans="1:41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</row>
    <row r="1927" spans="1:41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</row>
    <row r="1928" spans="1:41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</row>
    <row r="1929" spans="1:41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</row>
    <row r="1930" spans="1:41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</row>
    <row r="1931" spans="1:41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</row>
    <row r="1932" spans="1:41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</row>
    <row r="1933" spans="1:41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</row>
    <row r="1934" spans="1:41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</row>
    <row r="1935" spans="1:41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</row>
    <row r="1936" spans="1:41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</row>
    <row r="1937" spans="1:41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</row>
    <row r="1938" spans="1:41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</row>
    <row r="1939" spans="1:41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</row>
    <row r="1940" spans="1:41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</row>
    <row r="1941" spans="1:41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</row>
    <row r="1942" spans="1:41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</row>
    <row r="1943" spans="1:41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</row>
    <row r="1944" spans="1:41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</row>
    <row r="1945" spans="1:41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</row>
    <row r="1946" spans="1:41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</row>
    <row r="1947" spans="1:41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</row>
    <row r="1948" spans="1:41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</row>
    <row r="1949" spans="1:41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</row>
    <row r="1950" spans="1:41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</row>
    <row r="1951" spans="1:41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</row>
    <row r="1952" spans="1:41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</row>
    <row r="1953" spans="1:41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</row>
    <row r="1954" spans="1:41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</row>
    <row r="1955" spans="1:41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</row>
    <row r="1956" spans="1:41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</row>
    <row r="1957" spans="1:41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</row>
    <row r="1958" spans="1:41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</row>
    <row r="1959" spans="1:41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</row>
    <row r="1960" spans="1:41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</row>
    <row r="1961" spans="1:41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</row>
    <row r="1962" spans="1:41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</row>
    <row r="1963" spans="1:41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</row>
    <row r="1964" spans="1:41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</row>
    <row r="1965" spans="1:41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</row>
    <row r="1966" spans="1:41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</row>
    <row r="1967" spans="1:41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</row>
    <row r="1968" spans="1:41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</row>
    <row r="1969" spans="1:41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</row>
    <row r="1970" spans="1:41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</row>
    <row r="1971" spans="1:41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</row>
    <row r="1972" spans="1:41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</row>
    <row r="1973" spans="1:41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</row>
    <row r="1974" spans="1:41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</row>
    <row r="1975" spans="1:41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</row>
    <row r="1976" spans="1:41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</row>
    <row r="1977" spans="1:41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</row>
    <row r="1978" spans="1:41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</row>
    <row r="1979" spans="1:41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</row>
    <row r="1980" spans="1:41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</row>
    <row r="1981" spans="1:41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</row>
    <row r="1982" spans="1:41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</row>
    <row r="1983" spans="1:41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</row>
    <row r="1984" spans="1:41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</row>
    <row r="1985" spans="1:41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</row>
    <row r="1986" spans="1:41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</row>
    <row r="1987" spans="1:41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</row>
    <row r="1988" spans="1:41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</row>
    <row r="1989" spans="1:41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</row>
    <row r="1990" spans="1:41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</row>
    <row r="1991" spans="1:41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</row>
    <row r="1992" spans="1:41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</row>
    <row r="1993" spans="1:41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</row>
    <row r="1994" spans="1:41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</row>
    <row r="1995" spans="1:41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</row>
    <row r="1996" spans="1:41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</row>
    <row r="1997" spans="1:41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</row>
    <row r="1998" spans="1:41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</row>
    <row r="1999" spans="1:41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</row>
    <row r="2000" spans="1:41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</row>
    <row r="2001" spans="1:41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</row>
    <row r="2002" spans="1:41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</row>
    <row r="2003" spans="1:41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</row>
    <row r="2004" spans="1:41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</row>
    <row r="2005" spans="1:41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</row>
    <row r="2006" spans="1:41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</row>
    <row r="2007" spans="1:41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</row>
    <row r="2008" spans="1:41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</row>
    <row r="2009" spans="1:41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</row>
    <row r="2010" spans="1:41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</row>
    <row r="2011" spans="1:41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</row>
    <row r="2012" spans="1:41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</row>
    <row r="2013" spans="1:41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</row>
    <row r="2014" spans="1:41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</row>
    <row r="2015" spans="1:41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</row>
    <row r="2016" spans="1:41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</row>
    <row r="2017" spans="1:41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</row>
    <row r="2018" spans="1:41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</row>
    <row r="2019" spans="1:41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</row>
    <row r="2020" spans="1:41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</row>
    <row r="2021" spans="1:41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</row>
    <row r="2022" spans="1:41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</row>
    <row r="2023" spans="1:41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</row>
    <row r="2024" spans="1:41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</row>
    <row r="2025" spans="1:41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</row>
    <row r="2026" spans="1:41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</row>
    <row r="2027" spans="1:41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</row>
    <row r="2028" spans="1:41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</row>
    <row r="2029" spans="1:41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</row>
    <row r="2030" spans="1:41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</row>
    <row r="2031" spans="1:41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</row>
    <row r="2032" spans="1:41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</row>
    <row r="2033" spans="1:41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</row>
    <row r="2034" spans="1:41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</row>
    <row r="2035" spans="1:41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</row>
    <row r="2036" spans="1:41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</row>
    <row r="2037" spans="1:41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</row>
    <row r="2038" spans="1:41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</row>
    <row r="2039" spans="1:41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</row>
    <row r="2040" spans="1:41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</row>
    <row r="2041" spans="1:41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</row>
    <row r="2042" spans="1:41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</row>
    <row r="2043" spans="1:41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</row>
    <row r="2044" spans="1:41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</row>
    <row r="2045" spans="1:41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</row>
    <row r="2046" spans="1:41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</row>
    <row r="2047" spans="1:41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</row>
    <row r="2048" spans="1:41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</row>
    <row r="2049" spans="1:41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</row>
    <row r="2050" spans="1:41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</row>
    <row r="2051" spans="1:41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</row>
    <row r="2052" spans="1:41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</row>
    <row r="2053" spans="1:41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</row>
    <row r="2054" spans="1:41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</row>
    <row r="2055" spans="1:41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</row>
    <row r="2056" spans="1:41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</row>
    <row r="2057" spans="1:41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</row>
    <row r="2058" spans="1:41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</row>
    <row r="2059" spans="1:41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</row>
    <row r="2060" spans="1:41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</row>
    <row r="2061" spans="1:41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</row>
    <row r="2062" spans="1:41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</row>
    <row r="2063" spans="1:41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</row>
    <row r="2064" spans="1:41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</row>
    <row r="2065" spans="1:41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</row>
    <row r="2066" spans="1:41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</row>
    <row r="2067" spans="1:41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</row>
    <row r="2068" spans="1:41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</row>
    <row r="2069" spans="1:41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</row>
    <row r="2070" spans="1:41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</row>
    <row r="2071" spans="1:41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</row>
    <row r="2072" spans="1:41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</row>
    <row r="2073" spans="1:41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</row>
    <row r="2074" spans="1:41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</row>
    <row r="2075" spans="1:41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</row>
    <row r="2076" spans="1:41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</row>
    <row r="2077" spans="1:41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</row>
    <row r="2078" spans="1:41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</row>
    <row r="2079" spans="1:41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</row>
    <row r="2080" spans="1:41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</row>
    <row r="2081" spans="1:41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</row>
    <row r="2082" spans="1:41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</row>
    <row r="2083" spans="1:41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</row>
    <row r="2084" spans="1:41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</row>
    <row r="2085" spans="1:41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</row>
    <row r="2086" spans="1:41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</row>
    <row r="2087" spans="1:41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</row>
    <row r="2088" spans="1:41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</row>
    <row r="2089" spans="1:41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</row>
    <row r="2090" spans="1:41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</row>
    <row r="2091" spans="1:41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</row>
    <row r="2092" spans="1:41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</row>
    <row r="2093" spans="1:41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</row>
    <row r="2094" spans="1:41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</row>
    <row r="2095" spans="1:41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</row>
    <row r="2096" spans="1:41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</row>
    <row r="2097" spans="1:41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</row>
    <row r="2098" spans="1:41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</row>
    <row r="2099" spans="1:41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</row>
    <row r="2100" spans="1:41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</row>
    <row r="2101" spans="1:41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</row>
    <row r="2102" spans="1:41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</row>
    <row r="2103" spans="1:41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</row>
    <row r="2104" spans="1:41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</row>
    <row r="2105" spans="1:41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</row>
    <row r="2106" spans="1:41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</row>
    <row r="2107" spans="1:41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</row>
    <row r="2108" spans="1:41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</row>
    <row r="2109" spans="1:41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</row>
    <row r="2110" spans="1:41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</row>
    <row r="2111" spans="1:41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</row>
    <row r="2112" spans="1:41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</row>
    <row r="2113" spans="1:41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</row>
    <row r="2114" spans="1:41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</row>
    <row r="2115" spans="1:41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</row>
    <row r="2116" spans="1:41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</row>
    <row r="2117" spans="1:41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</row>
    <row r="2118" spans="1:41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</row>
    <row r="2119" spans="1:41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</row>
    <row r="2120" spans="1:41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</row>
    <row r="2121" spans="1:41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</row>
    <row r="2122" spans="1:41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</row>
    <row r="2123" spans="1:41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</row>
    <row r="2124" spans="1:41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</row>
    <row r="2125" spans="1:41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</row>
    <row r="2126" spans="1:41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</row>
    <row r="2127" spans="1:41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</row>
    <row r="2128" spans="1:41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</row>
    <row r="2129" spans="1:41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</row>
    <row r="2130" spans="1:41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</row>
    <row r="2131" spans="1:41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</row>
    <row r="2132" spans="1:41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</row>
    <row r="2133" spans="1:41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</row>
    <row r="2134" spans="1:41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</row>
    <row r="2135" spans="1:41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</row>
    <row r="2136" spans="1:41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</row>
    <row r="2137" spans="1:41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</row>
    <row r="2138" spans="1:41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</row>
    <row r="2139" spans="1:41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</row>
    <row r="2140" spans="1:41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</row>
    <row r="2141" spans="1:41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</row>
    <row r="2142" spans="1:41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</row>
    <row r="2143" spans="1:41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</row>
    <row r="2144" spans="1:41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</row>
    <row r="2145" spans="1:41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</row>
    <row r="2146" spans="1:41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</row>
    <row r="2147" spans="1:41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</row>
    <row r="2148" spans="1:41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</row>
    <row r="2149" spans="1:41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</row>
    <row r="2150" spans="1:41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</row>
    <row r="2151" spans="1:41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</row>
    <row r="2152" spans="1:41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</row>
    <row r="2153" spans="1:41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</row>
    <row r="2154" spans="1:41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</row>
    <row r="2155" spans="1:41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</row>
    <row r="2156" spans="1:41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</row>
    <row r="2157" spans="1:41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</row>
    <row r="2158" spans="1:41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</row>
    <row r="2159" spans="1:41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</row>
    <row r="2160" spans="1:41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</row>
    <row r="2161" spans="1:41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</row>
    <row r="2162" spans="1:41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</row>
    <row r="2163" spans="1:41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</row>
    <row r="2164" spans="1:41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</row>
    <row r="2165" spans="1:41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</row>
    <row r="2166" spans="1:41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</row>
    <row r="2167" spans="1:41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</row>
    <row r="2168" spans="1:41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</row>
    <row r="2169" spans="1:41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</row>
    <row r="2170" spans="1:41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</row>
    <row r="2171" spans="1:41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</row>
    <row r="2172" spans="1:41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</row>
    <row r="2173" spans="1:41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</row>
    <row r="2174" spans="1:41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</row>
    <row r="2175" spans="1:41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</row>
    <row r="2176" spans="1:41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</row>
    <row r="2177" spans="1:41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</row>
    <row r="2178" spans="1:41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</row>
    <row r="2179" spans="1:41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</row>
    <row r="2180" spans="1:41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</row>
    <row r="2181" spans="1:41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</row>
    <row r="2182" spans="1:41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</row>
    <row r="2183" spans="1:41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</row>
    <row r="2184" spans="1:41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</row>
    <row r="2185" spans="1:41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</row>
    <row r="2186" spans="1:41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</row>
    <row r="2187" spans="1:41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</row>
    <row r="2188" spans="1:41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</row>
    <row r="2189" spans="1:41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</row>
    <row r="2190" spans="1:41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</row>
    <row r="2191" spans="1:41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</row>
    <row r="2192" spans="1:41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</row>
    <row r="2193" spans="1:41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</row>
    <row r="2194" spans="1:41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</row>
    <row r="2195" spans="1:41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</row>
    <row r="2196" spans="1:41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</row>
    <row r="2197" spans="1:41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</row>
    <row r="2198" spans="1:41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</row>
    <row r="2199" spans="1:41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</row>
    <row r="2200" spans="1:41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</row>
    <row r="2201" spans="1:41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</row>
    <row r="2202" spans="1:41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</row>
    <row r="2203" spans="1:41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</row>
    <row r="2204" spans="1:41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</row>
    <row r="2205" spans="1:41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</row>
    <row r="2206" spans="1:41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</row>
    <row r="2207" spans="1:41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</row>
    <row r="2208" spans="1:41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</row>
    <row r="2209" spans="1:41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</row>
    <row r="2210" spans="1:41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</row>
    <row r="2211" spans="1:41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</row>
    <row r="2212" spans="1:41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</row>
    <row r="2213" spans="1:41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</row>
    <row r="2214" spans="1:41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</row>
    <row r="2215" spans="1:41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</row>
    <row r="2216" spans="1:41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</row>
    <row r="2217" spans="1:41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</row>
    <row r="2218" spans="1:41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</row>
    <row r="2219" spans="1:41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</row>
    <row r="2220" spans="1:41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</row>
    <row r="2221" spans="1:41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</row>
    <row r="2222" spans="1:41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</row>
    <row r="2223" spans="1:41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</row>
    <row r="2224" spans="1:41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</row>
  </sheetData>
  <phoneticPr fontId="1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16302-7F9C-4125-9283-3DC66AA4DF2A}">
  <dimension ref="A1:AR75"/>
  <sheetViews>
    <sheetView workbookViewId="0">
      <selection activeCell="J11" sqref="J11"/>
    </sheetView>
  </sheetViews>
  <sheetFormatPr defaultRowHeight="15" x14ac:dyDescent="0.25"/>
  <cols>
    <col min="3" max="3" width="9.140625" customWidth="1"/>
    <col min="9" max="9" width="10" customWidth="1"/>
    <col min="10" max="10" width="9.85546875" customWidth="1"/>
    <col min="11" max="11" width="10.85546875" customWidth="1"/>
    <col min="12" max="12" width="10.140625" customWidth="1"/>
    <col min="13" max="13" width="10.5703125" customWidth="1"/>
    <col min="14" max="14" width="10.140625" customWidth="1"/>
  </cols>
  <sheetData>
    <row r="1" spans="1:44" ht="18.75" x14ac:dyDescent="0.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ht="18.75" x14ac:dyDescent="0.3">
      <c r="A2" s="4" t="s">
        <v>1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ht="18.75" x14ac:dyDescent="0.3">
      <c r="A3" s="4" t="s">
        <v>23</v>
      </c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x14ac:dyDescent="0.25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16"/>
      <c r="N5" s="16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x14ac:dyDescent="0.25">
      <c r="A6" s="63"/>
      <c r="B6" s="2"/>
      <c r="C6" s="2"/>
      <c r="D6" s="2"/>
      <c r="E6" s="2"/>
      <c r="F6" s="2"/>
      <c r="G6" s="2"/>
      <c r="H6" s="2"/>
      <c r="I6" s="63"/>
      <c r="J6" s="63"/>
      <c r="K6" s="63"/>
      <c r="L6" s="63"/>
      <c r="M6" s="16"/>
      <c r="N6" s="16"/>
      <c r="O6" s="16"/>
      <c r="P6" s="16"/>
      <c r="Q6" s="1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x14ac:dyDescent="0.25">
      <c r="A7" s="63"/>
      <c r="B7" s="2"/>
      <c r="C7" s="2"/>
      <c r="D7" s="2"/>
      <c r="E7" s="2"/>
      <c r="F7" s="2"/>
      <c r="G7" s="2"/>
      <c r="H7" s="2"/>
      <c r="I7" s="63"/>
      <c r="J7" s="63"/>
      <c r="K7" s="63"/>
      <c r="L7" s="63"/>
      <c r="M7" s="16"/>
      <c r="N7" s="16"/>
      <c r="O7" s="16"/>
      <c r="P7" s="16"/>
      <c r="Q7" s="1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s="63"/>
      <c r="B8" s="11" t="s">
        <v>24</v>
      </c>
      <c r="C8" s="9"/>
      <c r="D8" s="9"/>
      <c r="E8" s="9"/>
      <c r="F8" s="9"/>
      <c r="G8" s="9"/>
      <c r="H8" s="9"/>
      <c r="I8" s="68"/>
      <c r="J8" s="10" t="s">
        <v>25</v>
      </c>
      <c r="K8" s="10" t="s">
        <v>26</v>
      </c>
      <c r="L8" s="10" t="s">
        <v>27</v>
      </c>
      <c r="M8" s="17" t="s">
        <v>28</v>
      </c>
      <c r="N8" s="17" t="s">
        <v>29</v>
      </c>
      <c r="O8" s="16"/>
      <c r="P8" s="16"/>
      <c r="Q8" s="1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x14ac:dyDescent="0.25">
      <c r="A9" s="63"/>
      <c r="B9" s="2"/>
      <c r="C9" s="2"/>
      <c r="D9" s="2"/>
      <c r="E9" s="2"/>
      <c r="F9" s="2"/>
      <c r="G9" s="2"/>
      <c r="H9" s="2"/>
      <c r="I9" s="16"/>
      <c r="J9" s="63"/>
      <c r="K9" s="63"/>
      <c r="L9" s="63"/>
      <c r="M9" s="16"/>
      <c r="N9" s="16"/>
      <c r="O9" s="16"/>
      <c r="P9" s="16"/>
      <c r="Q9" s="16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x14ac:dyDescent="0.25">
      <c r="A10" s="63"/>
      <c r="B10" s="2" t="s">
        <v>30</v>
      </c>
      <c r="C10" s="2"/>
      <c r="D10" s="2"/>
      <c r="E10" s="2"/>
      <c r="F10" s="6" t="s">
        <v>31</v>
      </c>
      <c r="G10" s="2"/>
      <c r="H10" s="2"/>
      <c r="I10" s="16"/>
      <c r="J10" s="56">
        <v>349.547843</v>
      </c>
      <c r="K10" s="56">
        <v>364.76201900000001</v>
      </c>
      <c r="L10" s="56">
        <v>371.34561400000001</v>
      </c>
      <c r="M10" s="65">
        <v>381.522222</v>
      </c>
      <c r="N10" s="65">
        <v>401.91425800000002</v>
      </c>
      <c r="O10" s="16"/>
      <c r="P10" s="60" t="s">
        <v>32</v>
      </c>
      <c r="Q10" s="16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x14ac:dyDescent="0.25">
      <c r="A11" s="63"/>
      <c r="B11" s="2"/>
      <c r="C11" s="2"/>
      <c r="D11" s="2"/>
      <c r="E11" s="2"/>
      <c r="F11" s="2"/>
      <c r="G11" s="2"/>
      <c r="H11" s="2"/>
      <c r="I11" s="63"/>
      <c r="J11" s="63"/>
      <c r="K11" s="63"/>
      <c r="L11" s="63"/>
      <c r="M11" s="16"/>
      <c r="N11" s="16"/>
      <c r="O11" s="16"/>
      <c r="P11" s="16"/>
      <c r="Q11" s="16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x14ac:dyDescent="0.25">
      <c r="A12" s="63"/>
      <c r="B12" s="9" t="s">
        <v>33</v>
      </c>
      <c r="C12" s="9"/>
      <c r="D12" s="9"/>
      <c r="E12" s="9"/>
      <c r="F12" s="9"/>
      <c r="G12" s="9"/>
      <c r="H12" s="10" t="s">
        <v>34</v>
      </c>
      <c r="I12" s="10" t="s">
        <v>35</v>
      </c>
      <c r="J12" s="10" t="s">
        <v>25</v>
      </c>
      <c r="K12" s="10" t="s">
        <v>26</v>
      </c>
      <c r="L12" s="10" t="s">
        <v>27</v>
      </c>
      <c r="M12" s="17" t="s">
        <v>28</v>
      </c>
      <c r="N12" s="17" t="s">
        <v>29</v>
      </c>
      <c r="O12" s="16"/>
      <c r="P12" s="16"/>
      <c r="Q12" s="16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x14ac:dyDescent="0.25">
      <c r="A13" s="63"/>
      <c r="B13" s="2"/>
      <c r="C13" s="2"/>
      <c r="D13" s="2"/>
      <c r="E13" s="2"/>
      <c r="F13" s="2"/>
      <c r="G13" s="2"/>
      <c r="H13" s="2"/>
      <c r="I13" s="63"/>
      <c r="J13" s="63"/>
      <c r="K13" s="63"/>
      <c r="L13" s="63"/>
      <c r="M13" s="16"/>
      <c r="N13" s="16"/>
      <c r="O13" s="16"/>
      <c r="P13" s="16"/>
      <c r="Q13" s="16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x14ac:dyDescent="0.25">
      <c r="A14" s="63"/>
      <c r="B14" s="2"/>
      <c r="C14" s="2"/>
      <c r="D14" s="2"/>
      <c r="E14" s="2"/>
      <c r="F14" s="2"/>
      <c r="G14" s="2"/>
      <c r="H14" s="69"/>
      <c r="I14" s="69"/>
      <c r="J14" s="69"/>
      <c r="K14" s="69"/>
      <c r="L14" s="69"/>
      <c r="M14" s="18"/>
      <c r="N14" s="18"/>
      <c r="O14" s="16"/>
      <c r="P14" s="16"/>
      <c r="Q14" s="16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x14ac:dyDescent="0.25">
      <c r="A15" s="63"/>
      <c r="B15" s="2"/>
      <c r="C15" s="2"/>
      <c r="D15" s="2"/>
      <c r="E15" s="2"/>
      <c r="F15" s="2"/>
      <c r="G15" s="2"/>
      <c r="H15" s="2"/>
      <c r="I15" s="63"/>
      <c r="J15" s="63"/>
      <c r="K15" s="63"/>
      <c r="L15" s="63"/>
      <c r="M15" s="16"/>
      <c r="N15" s="16"/>
      <c r="O15" s="16"/>
      <c r="P15" s="16"/>
      <c r="Q15" s="16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x14ac:dyDescent="0.25">
      <c r="A16" s="63"/>
      <c r="B16" s="9" t="s">
        <v>36</v>
      </c>
      <c r="C16" s="9"/>
      <c r="D16" s="9"/>
      <c r="E16" s="9"/>
      <c r="F16" s="9"/>
      <c r="G16" s="9"/>
      <c r="H16" s="9"/>
      <c r="I16" s="68"/>
      <c r="J16" s="10" t="s">
        <v>25</v>
      </c>
      <c r="K16" s="10" t="s">
        <v>26</v>
      </c>
      <c r="L16" s="10" t="s">
        <v>27</v>
      </c>
      <c r="M16" s="17" t="s">
        <v>28</v>
      </c>
      <c r="N16" s="17" t="s">
        <v>29</v>
      </c>
      <c r="O16" s="16"/>
      <c r="P16" s="16"/>
      <c r="Q16" s="16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x14ac:dyDescent="0.25">
      <c r="A17" s="63"/>
      <c r="B17" s="2"/>
      <c r="C17" s="2"/>
      <c r="D17" s="2"/>
      <c r="E17" s="2"/>
      <c r="F17" s="2"/>
      <c r="G17" s="2"/>
      <c r="H17" s="2"/>
      <c r="I17" s="63"/>
      <c r="J17" s="63"/>
      <c r="K17" s="63"/>
      <c r="L17" s="63"/>
      <c r="M17" s="16"/>
      <c r="N17" s="16"/>
      <c r="O17" s="16"/>
      <c r="P17" s="16"/>
      <c r="Q17" s="16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x14ac:dyDescent="0.25">
      <c r="A18" s="63"/>
      <c r="B18" s="2" t="s">
        <v>37</v>
      </c>
      <c r="C18" s="2"/>
      <c r="D18" s="2"/>
      <c r="E18" s="2"/>
      <c r="F18" s="6" t="s">
        <v>38</v>
      </c>
      <c r="G18" s="2"/>
      <c r="H18" s="2"/>
      <c r="I18" s="63"/>
      <c r="J18" s="70">
        <f>'Historic Data'!E39</f>
        <v>12.781152125279641</v>
      </c>
      <c r="K18" s="70">
        <f>'Historic Data'!$E$39</f>
        <v>12.781152125279641</v>
      </c>
      <c r="L18" s="70">
        <f>'Historic Data'!$E$39</f>
        <v>12.781152125279641</v>
      </c>
      <c r="M18" s="70">
        <f>'Historic Data'!$E$39</f>
        <v>12.781152125279641</v>
      </c>
      <c r="N18" s="70">
        <f>'Historic Data'!$E$39</f>
        <v>12.781152125279641</v>
      </c>
      <c r="O18" s="16"/>
      <c r="P18" s="16"/>
      <c r="Q18" s="16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x14ac:dyDescent="0.25">
      <c r="A19" s="63"/>
      <c r="B19" s="2" t="s">
        <v>39</v>
      </c>
      <c r="C19" s="2"/>
      <c r="D19" s="2"/>
      <c r="E19" s="2"/>
      <c r="F19" s="6" t="s">
        <v>40</v>
      </c>
      <c r="G19" s="2"/>
      <c r="H19" s="2"/>
      <c r="I19" s="63"/>
      <c r="J19" s="70">
        <f>'Historic Data'!$H$39</f>
        <v>8.3254682319204232</v>
      </c>
      <c r="K19" s="70">
        <f>'Historic Data'!$H$39</f>
        <v>8.3254682319204232</v>
      </c>
      <c r="L19" s="70">
        <f>'Historic Data'!$H$39</f>
        <v>8.3254682319204232</v>
      </c>
      <c r="M19" s="70">
        <f>'Historic Data'!$H$39</f>
        <v>8.3254682319204232</v>
      </c>
      <c r="N19" s="70">
        <f>'Historic Data'!$H$39</f>
        <v>8.3254682319204232</v>
      </c>
      <c r="O19" s="16"/>
      <c r="P19" s="16"/>
      <c r="Q19" s="16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x14ac:dyDescent="0.25">
      <c r="A20" s="63"/>
      <c r="B20" s="2" t="s">
        <v>41</v>
      </c>
      <c r="C20" s="2"/>
      <c r="D20" s="2"/>
      <c r="E20" s="2"/>
      <c r="F20" s="6" t="s">
        <v>40</v>
      </c>
      <c r="G20" s="2"/>
      <c r="H20" s="2"/>
      <c r="I20" s="63"/>
      <c r="J20" s="70">
        <f>'Historic Data'!K39</f>
        <v>7.8493688639551173</v>
      </c>
      <c r="K20" s="70">
        <f>'Historic Data'!$K$39</f>
        <v>7.8493688639551173</v>
      </c>
      <c r="L20" s="70">
        <f>'Historic Data'!$K$39</f>
        <v>7.8493688639551173</v>
      </c>
      <c r="M20" s="70">
        <f>'Historic Data'!$K$39</f>
        <v>7.8493688639551173</v>
      </c>
      <c r="N20" s="70">
        <f>'Historic Data'!$K$39</f>
        <v>7.8493688639551173</v>
      </c>
      <c r="O20" s="16"/>
      <c r="P20" s="16"/>
      <c r="Q20" s="16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x14ac:dyDescent="0.25">
      <c r="A21" s="63"/>
      <c r="B21" s="2" t="s">
        <v>42</v>
      </c>
      <c r="C21" s="2"/>
      <c r="D21" s="2"/>
      <c r="E21" s="2"/>
      <c r="F21" s="6" t="s">
        <v>43</v>
      </c>
      <c r="G21" s="2"/>
      <c r="H21" s="2"/>
      <c r="I21" s="63"/>
      <c r="J21" s="71">
        <f>'Historic Data'!$N$39</f>
        <v>0.765055560002732</v>
      </c>
      <c r="K21" s="71">
        <f>'Historic Data'!$N$39</f>
        <v>0.765055560002732</v>
      </c>
      <c r="L21" s="71">
        <f>'Historic Data'!$N$39</f>
        <v>0.765055560002732</v>
      </c>
      <c r="M21" s="71">
        <f>'Historic Data'!$N$39</f>
        <v>0.765055560002732</v>
      </c>
      <c r="N21" s="71">
        <f>'Historic Data'!$N$39</f>
        <v>0.765055560002732</v>
      </c>
      <c r="O21" s="16"/>
      <c r="P21" s="16"/>
      <c r="Q21" s="16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x14ac:dyDescent="0.25">
      <c r="A22" s="63"/>
      <c r="B22" s="2"/>
      <c r="C22" s="2"/>
      <c r="D22" s="2"/>
      <c r="E22" s="2"/>
      <c r="F22" s="6"/>
      <c r="G22" s="2"/>
      <c r="H22" s="2"/>
      <c r="I22" s="63"/>
      <c r="J22" s="72"/>
      <c r="K22" s="72"/>
      <c r="L22" s="72"/>
      <c r="M22" s="72"/>
      <c r="N22" s="72"/>
      <c r="O22" s="16"/>
      <c r="P22" s="16"/>
      <c r="Q22" s="16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x14ac:dyDescent="0.25">
      <c r="A23" s="63"/>
      <c r="B23" s="9" t="s">
        <v>44</v>
      </c>
      <c r="C23" s="9"/>
      <c r="D23" s="9"/>
      <c r="E23" s="9"/>
      <c r="F23" s="52"/>
      <c r="G23" s="9"/>
      <c r="H23" s="10" t="s">
        <v>45</v>
      </c>
      <c r="I23" s="53"/>
      <c r="J23" s="10" t="s">
        <v>46</v>
      </c>
      <c r="K23" s="73"/>
      <c r="L23" s="73"/>
      <c r="M23" s="73"/>
      <c r="N23" s="73"/>
      <c r="O23" s="16"/>
      <c r="P23" s="16"/>
      <c r="Q23" s="16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x14ac:dyDescent="0.25">
      <c r="A24" s="63"/>
      <c r="B24" s="2"/>
      <c r="C24" s="2"/>
      <c r="D24" s="2"/>
      <c r="E24" s="2"/>
      <c r="F24" s="6"/>
      <c r="G24" s="2"/>
      <c r="H24" s="2"/>
      <c r="I24" s="63"/>
      <c r="J24" s="72"/>
      <c r="K24" s="72"/>
      <c r="L24" s="72"/>
      <c r="M24" s="72"/>
      <c r="N24" s="72"/>
      <c r="O24" s="16"/>
      <c r="P24" s="16"/>
      <c r="Q24" s="16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x14ac:dyDescent="0.25">
      <c r="A25" s="63"/>
      <c r="B25" s="2" t="s">
        <v>37</v>
      </c>
      <c r="C25" s="2"/>
      <c r="D25" s="2"/>
      <c r="E25" s="2"/>
      <c r="F25" s="6" t="s">
        <v>38</v>
      </c>
      <c r="G25" s="2"/>
      <c r="H25" s="51">
        <v>9999</v>
      </c>
      <c r="I25" s="63"/>
      <c r="J25" s="54">
        <v>3</v>
      </c>
      <c r="K25" s="72" t="s">
        <v>47</v>
      </c>
      <c r="L25" s="6" t="s">
        <v>48</v>
      </c>
      <c r="M25" s="72"/>
      <c r="N25" s="72"/>
      <c r="O25" s="16"/>
      <c r="P25" s="16"/>
      <c r="Q25" s="16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x14ac:dyDescent="0.25">
      <c r="A26" s="63"/>
      <c r="B26" s="2" t="s">
        <v>39</v>
      </c>
      <c r="C26" s="2"/>
      <c r="D26" s="2"/>
      <c r="E26" s="2"/>
      <c r="F26" s="6" t="s">
        <v>40</v>
      </c>
      <c r="G26" s="2"/>
      <c r="H26" s="56">
        <v>0</v>
      </c>
      <c r="I26" s="63"/>
      <c r="J26" s="54">
        <v>10</v>
      </c>
      <c r="K26" s="72"/>
      <c r="L26" s="72"/>
      <c r="M26" s="72"/>
      <c r="N26" s="72"/>
      <c r="O26" s="16"/>
      <c r="P26" s="16"/>
      <c r="Q26" s="16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x14ac:dyDescent="0.25">
      <c r="A27" s="63"/>
      <c r="B27" s="2" t="s">
        <v>41</v>
      </c>
      <c r="C27" s="2"/>
      <c r="D27" s="2"/>
      <c r="E27" s="2"/>
      <c r="F27" s="6" t="s">
        <v>40</v>
      </c>
      <c r="G27" s="2"/>
      <c r="H27" s="56">
        <v>0</v>
      </c>
      <c r="I27" s="63"/>
      <c r="J27" s="54">
        <v>10</v>
      </c>
      <c r="K27" s="72"/>
      <c r="L27" s="72"/>
      <c r="M27" s="72"/>
      <c r="N27" s="72"/>
      <c r="O27" s="16"/>
      <c r="P27" s="16"/>
      <c r="Q27" s="16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x14ac:dyDescent="0.25">
      <c r="A28" s="63"/>
      <c r="B28" s="2" t="s">
        <v>42</v>
      </c>
      <c r="C28" s="2"/>
      <c r="D28" s="2"/>
      <c r="E28" s="2"/>
      <c r="F28" s="6" t="s">
        <v>43</v>
      </c>
      <c r="G28" s="2"/>
      <c r="H28" s="55">
        <v>0</v>
      </c>
      <c r="I28" s="63"/>
      <c r="J28" s="55">
        <v>1</v>
      </c>
      <c r="K28" s="72"/>
      <c r="L28" s="72"/>
      <c r="M28" s="72"/>
      <c r="N28" s="72"/>
      <c r="O28" s="16"/>
      <c r="P28" s="16"/>
      <c r="Q28" s="16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x14ac:dyDescent="0.25">
      <c r="A29" s="63"/>
      <c r="B29" s="2"/>
      <c r="C29" s="2"/>
      <c r="D29" s="2"/>
      <c r="E29" s="2"/>
      <c r="F29" s="2"/>
      <c r="G29" s="2"/>
      <c r="H29" s="2"/>
      <c r="I29" s="63"/>
      <c r="J29" s="63"/>
      <c r="K29" s="63"/>
      <c r="L29" s="63"/>
      <c r="M29" s="16"/>
      <c r="N29" s="16"/>
      <c r="O29" s="16"/>
      <c r="P29" s="16"/>
      <c r="Q29" s="16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x14ac:dyDescent="0.25">
      <c r="A30" s="63"/>
      <c r="B30" s="2"/>
      <c r="C30" s="2"/>
      <c r="D30" s="2"/>
      <c r="E30" s="2"/>
      <c r="F30" s="2"/>
      <c r="G30" s="2"/>
      <c r="H30" s="2"/>
      <c r="I30" s="63"/>
      <c r="J30" s="63"/>
      <c r="K30" s="63"/>
      <c r="L30" s="63"/>
      <c r="M30" s="16"/>
      <c r="N30" s="16"/>
      <c r="O30" s="16"/>
      <c r="P30" s="16"/>
      <c r="Q30" s="16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x14ac:dyDescent="0.25">
      <c r="A31" s="63"/>
      <c r="B31" s="2"/>
      <c r="C31" s="2"/>
      <c r="D31" s="2"/>
      <c r="E31" s="2"/>
      <c r="F31" s="2"/>
      <c r="G31" s="2"/>
      <c r="H31" s="2"/>
      <c r="I31" s="63"/>
      <c r="J31" s="63"/>
      <c r="K31" s="63"/>
      <c r="L31" s="63"/>
      <c r="M31" s="16"/>
      <c r="N31" s="16"/>
      <c r="O31" s="16"/>
      <c r="P31" s="16"/>
      <c r="Q31" s="16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x14ac:dyDescent="0.25">
      <c r="A32" s="63"/>
      <c r="B32" s="9" t="s">
        <v>49</v>
      </c>
      <c r="C32" s="9"/>
      <c r="D32" s="9"/>
      <c r="E32" s="9"/>
      <c r="F32" s="9"/>
      <c r="G32" s="9"/>
      <c r="H32" s="9"/>
      <c r="I32" s="68"/>
      <c r="J32" s="68"/>
      <c r="K32" s="68"/>
      <c r="L32" s="68"/>
      <c r="M32" s="19"/>
      <c r="N32" s="19"/>
      <c r="O32" s="16"/>
      <c r="P32" s="16"/>
      <c r="Q32" s="16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x14ac:dyDescent="0.25">
      <c r="A33" s="63"/>
      <c r="B33" s="2"/>
      <c r="C33" s="2"/>
      <c r="D33" s="2"/>
      <c r="E33" s="2"/>
      <c r="F33" s="2"/>
      <c r="G33" s="2"/>
      <c r="H33" s="2"/>
      <c r="I33" s="63"/>
      <c r="J33" s="63"/>
      <c r="K33" s="63"/>
      <c r="L33" s="63"/>
      <c r="M33" s="16"/>
      <c r="N33" s="16"/>
      <c r="O33" s="16"/>
      <c r="P33" s="16"/>
      <c r="Q33" s="16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x14ac:dyDescent="0.25">
      <c r="A34" s="63"/>
      <c r="B34" s="2"/>
      <c r="C34" s="2"/>
      <c r="D34" s="2"/>
      <c r="E34" s="2"/>
      <c r="F34" s="2"/>
      <c r="G34" s="2"/>
      <c r="H34" s="2"/>
      <c r="I34" s="63"/>
      <c r="J34" s="63"/>
      <c r="K34" s="63"/>
      <c r="L34" s="63"/>
      <c r="M34" s="16"/>
      <c r="N34" s="16"/>
      <c r="O34" s="16"/>
      <c r="P34" s="16"/>
      <c r="Q34" s="16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x14ac:dyDescent="0.25">
      <c r="A36" s="63"/>
      <c r="B36" s="15" t="s">
        <v>50</v>
      </c>
      <c r="C36" s="63"/>
      <c r="D36" s="16"/>
      <c r="E36" s="6"/>
      <c r="F36" s="6" t="s">
        <v>51</v>
      </c>
      <c r="G36" s="6"/>
      <c r="H36" s="111">
        <v>5.0000000000000001E-3</v>
      </c>
      <c r="I36" s="6"/>
      <c r="J36" s="63"/>
      <c r="K36" s="63"/>
      <c r="L36" s="63"/>
      <c r="M36" s="16"/>
      <c r="N36" s="16"/>
      <c r="O36" s="16"/>
      <c r="P36" s="16"/>
      <c r="Q36" s="16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x14ac:dyDescent="0.25">
      <c r="A37" s="63"/>
      <c r="B37" s="5"/>
      <c r="C37" s="63"/>
      <c r="D37" s="16"/>
      <c r="E37" s="6"/>
      <c r="F37" s="6" t="s">
        <v>52</v>
      </c>
      <c r="G37" s="6"/>
      <c r="H37" s="111">
        <v>-5.0000000000000001E-3</v>
      </c>
      <c r="I37" s="6"/>
      <c r="J37" s="63"/>
      <c r="K37" s="63"/>
      <c r="L37" s="63"/>
      <c r="M37" s="16"/>
      <c r="N37" s="16"/>
      <c r="O37" s="16"/>
      <c r="P37" s="16"/>
      <c r="Q37" s="16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x14ac:dyDescent="0.25">
      <c r="A38" s="63"/>
      <c r="B38" s="5"/>
      <c r="C38" s="63"/>
      <c r="D38" s="16"/>
      <c r="E38" s="63"/>
      <c r="F38" s="63"/>
      <c r="G38" s="63"/>
      <c r="H38" s="7"/>
      <c r="I38" s="6"/>
      <c r="J38" s="63"/>
      <c r="K38" s="63"/>
      <c r="L38" s="63"/>
      <c r="M38" s="16"/>
      <c r="N38" s="16"/>
      <c r="O38" s="16"/>
      <c r="P38" s="16"/>
      <c r="Q38" s="16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x14ac:dyDescent="0.25">
      <c r="A39" s="63"/>
      <c r="B39" s="15" t="s">
        <v>105</v>
      </c>
      <c r="C39" s="63"/>
      <c r="D39" s="16"/>
      <c r="E39" s="6"/>
      <c r="F39" s="6" t="s">
        <v>106</v>
      </c>
      <c r="G39" s="63"/>
      <c r="H39" s="111">
        <f>0.5%/4</f>
        <v>1.25E-3</v>
      </c>
      <c r="I39" s="6"/>
      <c r="J39" s="63"/>
      <c r="K39" s="63"/>
      <c r="L39" s="63"/>
      <c r="M39" s="16"/>
      <c r="N39" s="16"/>
      <c r="O39" s="16"/>
      <c r="P39" s="16"/>
      <c r="Q39" s="16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x14ac:dyDescent="0.25">
      <c r="A40" s="16"/>
      <c r="B40" s="5"/>
      <c r="C40" s="63"/>
      <c r="D40" s="16"/>
      <c r="E40" s="6"/>
      <c r="F40" s="6" t="s">
        <v>107</v>
      </c>
      <c r="G40" s="16"/>
      <c r="H40" s="111">
        <f>-0.5%/4</f>
        <v>-1.25E-3</v>
      </c>
      <c r="I40" s="16"/>
      <c r="J40" s="16"/>
      <c r="K40" s="16"/>
      <c r="L40" s="16"/>
      <c r="M40" s="16"/>
      <c r="N40" s="16"/>
      <c r="O40" s="16"/>
      <c r="P40" s="16"/>
      <c r="Q40" s="16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x14ac:dyDescent="0.25">
      <c r="A41" s="16"/>
      <c r="B41" s="5"/>
      <c r="C41" s="63"/>
      <c r="D41" s="16"/>
      <c r="E41" s="63"/>
      <c r="F41" s="63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x14ac:dyDescent="0.25">
      <c r="A42" s="16"/>
      <c r="B42" s="9" t="s">
        <v>53</v>
      </c>
      <c r="C42" s="9"/>
      <c r="D42" s="9"/>
      <c r="E42" s="9"/>
      <c r="F42" s="9"/>
      <c r="G42" s="9"/>
      <c r="H42" s="9"/>
      <c r="I42" s="68"/>
      <c r="J42" s="68"/>
      <c r="K42" s="68"/>
      <c r="L42" s="68"/>
      <c r="M42" s="19"/>
      <c r="N42" s="19"/>
      <c r="O42" s="16"/>
      <c r="P42" s="16"/>
      <c r="Q42" s="16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x14ac:dyDescent="0.25">
      <c r="A43" s="74"/>
      <c r="B43" s="2"/>
      <c r="C43" s="2"/>
      <c r="D43" s="2"/>
      <c r="E43" s="2"/>
      <c r="F43" s="2"/>
      <c r="G43" s="2"/>
      <c r="H43" s="57"/>
      <c r="I43" s="63"/>
      <c r="J43" s="63"/>
      <c r="K43" s="63"/>
      <c r="L43" s="63"/>
      <c r="M43" s="16"/>
      <c r="N43" s="16"/>
      <c r="O43" s="74"/>
      <c r="P43" s="74"/>
      <c r="Q43" s="74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x14ac:dyDescent="0.25">
      <c r="A44" s="74"/>
      <c r="B44" s="2" t="s">
        <v>37</v>
      </c>
      <c r="C44" s="2"/>
      <c r="D44" s="2"/>
      <c r="E44" s="2"/>
      <c r="F44" s="6" t="s">
        <v>15</v>
      </c>
      <c r="G44" s="2"/>
      <c r="H44" s="62">
        <f>H36/4*-1</f>
        <v>-1.25E-3</v>
      </c>
      <c r="I44" s="63"/>
      <c r="J44" s="6" t="s">
        <v>54</v>
      </c>
      <c r="K44" s="63"/>
      <c r="L44" s="63"/>
      <c r="M44" s="16"/>
      <c r="N44" s="16"/>
      <c r="O44" s="74"/>
      <c r="P44" s="74"/>
      <c r="Q44" s="7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x14ac:dyDescent="0.25">
      <c r="A45" s="74"/>
      <c r="B45" s="2" t="s">
        <v>39</v>
      </c>
      <c r="C45" s="2"/>
      <c r="D45" s="2"/>
      <c r="E45" s="2"/>
      <c r="F45" s="6" t="s">
        <v>17</v>
      </c>
      <c r="G45" s="2"/>
      <c r="H45" s="62">
        <f>H36/4</f>
        <v>1.25E-3</v>
      </c>
      <c r="I45" s="63"/>
      <c r="J45" s="63"/>
      <c r="K45" s="63"/>
      <c r="L45" s="63"/>
      <c r="M45" s="16"/>
      <c r="N45" s="16"/>
      <c r="O45" s="74"/>
      <c r="P45" s="74"/>
      <c r="Q45" s="74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x14ac:dyDescent="0.25">
      <c r="A46" s="74"/>
      <c r="B46" s="2" t="s">
        <v>41</v>
      </c>
      <c r="C46" s="2"/>
      <c r="D46" s="2"/>
      <c r="E46" s="2"/>
      <c r="F46" s="6" t="s">
        <v>16</v>
      </c>
      <c r="G46" s="2"/>
      <c r="H46" s="62">
        <f>H36/4</f>
        <v>1.25E-3</v>
      </c>
      <c r="I46" s="63"/>
      <c r="J46" s="63"/>
      <c r="K46" s="63"/>
      <c r="L46" s="63"/>
      <c r="M46" s="16"/>
      <c r="N46" s="16"/>
      <c r="O46" s="74"/>
      <c r="P46" s="74"/>
      <c r="Q46" s="74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x14ac:dyDescent="0.25">
      <c r="A47" s="74"/>
      <c r="B47" s="2" t="s">
        <v>42</v>
      </c>
      <c r="C47" s="2"/>
      <c r="D47" s="2"/>
      <c r="E47" s="2"/>
      <c r="F47" s="6" t="s">
        <v>18</v>
      </c>
      <c r="G47" s="2"/>
      <c r="H47" s="62">
        <f>H36/4</f>
        <v>1.25E-3</v>
      </c>
      <c r="I47" s="63"/>
      <c r="J47" s="63"/>
      <c r="K47" s="63"/>
      <c r="L47" s="63"/>
      <c r="M47" s="16"/>
      <c r="N47" s="16"/>
      <c r="O47" s="74"/>
      <c r="P47" s="74"/>
      <c r="Q47" s="74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x14ac:dyDescent="0.25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x14ac:dyDescent="0.25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x14ac:dyDescent="0.25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x14ac:dyDescent="0.25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4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4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4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4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4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6E38A-4450-4F9C-8ED0-7EA034113F5B}">
  <dimension ref="A1:AR1114"/>
  <sheetViews>
    <sheetView workbookViewId="0">
      <selection activeCell="Y15" sqref="Y15"/>
    </sheetView>
  </sheetViews>
  <sheetFormatPr defaultRowHeight="15" x14ac:dyDescent="0.25"/>
  <cols>
    <col min="1" max="1" width="9.140625" style="1"/>
    <col min="2" max="5" width="9.140625" style="67" customWidth="1"/>
    <col min="6" max="6" width="9.140625" style="67"/>
    <col min="7" max="7" width="9.140625" style="67" customWidth="1"/>
    <col min="8" max="9" width="9.140625" style="67"/>
    <col min="10" max="13" width="9.140625" style="67" customWidth="1"/>
    <col min="19" max="19" width="11.42578125" bestFit="1" customWidth="1"/>
    <col min="36" max="44" width="9.140625" style="1"/>
  </cols>
  <sheetData>
    <row r="1" spans="1:35" ht="18.75" x14ac:dyDescent="0.3">
      <c r="A1" s="4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</row>
    <row r="2" spans="1:35" ht="18.75" x14ac:dyDescent="0.3">
      <c r="A2" s="4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</row>
    <row r="3" spans="1:35" ht="18.75" x14ac:dyDescent="0.3">
      <c r="A3" s="4" t="s">
        <v>55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</row>
    <row r="4" spans="1:35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x14ac:dyDescent="0.25">
      <c r="A5" s="16"/>
      <c r="B5" s="66" t="s">
        <v>56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19"/>
      <c r="O5" s="19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"/>
      <c r="AC5" s="1"/>
      <c r="AD5" s="1"/>
      <c r="AE5" s="1"/>
      <c r="AF5" s="1"/>
      <c r="AG5" s="1"/>
      <c r="AH5" s="1"/>
      <c r="AI5" s="1"/>
    </row>
    <row r="6" spans="1:35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"/>
      <c r="AE6" s="1"/>
      <c r="AF6" s="1"/>
      <c r="AG6" s="1"/>
      <c r="AH6" s="1"/>
      <c r="AI6" s="1"/>
    </row>
    <row r="7" spans="1:35" x14ac:dyDescent="0.25">
      <c r="A7" s="16"/>
      <c r="B7" s="112"/>
      <c r="C7" s="113"/>
      <c r="D7" s="113"/>
      <c r="E7" s="113"/>
      <c r="F7" s="114"/>
      <c r="G7" s="16"/>
      <c r="H7" s="16"/>
      <c r="I7" s="112"/>
      <c r="J7" s="113"/>
      <c r="K7" s="113"/>
      <c r="L7" s="113"/>
      <c r="M7" s="114"/>
      <c r="N7" s="16"/>
      <c r="O7" s="16"/>
      <c r="P7" s="112"/>
      <c r="Q7" s="113"/>
      <c r="R7" s="113"/>
      <c r="S7" s="113"/>
      <c r="T7" s="114"/>
      <c r="U7" s="16"/>
      <c r="V7" s="16"/>
      <c r="W7" s="112"/>
      <c r="X7" s="113"/>
      <c r="Y7" s="113"/>
      <c r="Z7" s="113"/>
      <c r="AA7" s="114"/>
      <c r="AB7" s="16"/>
      <c r="AC7" s="16"/>
      <c r="AD7" s="1"/>
      <c r="AE7" s="1"/>
      <c r="AF7" s="1"/>
      <c r="AG7" s="1"/>
      <c r="AH7" s="1"/>
      <c r="AI7" s="1"/>
    </row>
    <row r="8" spans="1:35" x14ac:dyDescent="0.25">
      <c r="A8" s="16"/>
      <c r="B8" s="20"/>
      <c r="C8" s="16"/>
      <c r="D8" s="21" t="s">
        <v>57</v>
      </c>
      <c r="E8" s="16"/>
      <c r="F8" s="22"/>
      <c r="G8" s="16"/>
      <c r="H8" s="16"/>
      <c r="I8" s="20"/>
      <c r="J8" s="16"/>
      <c r="K8" s="21" t="s">
        <v>16</v>
      </c>
      <c r="L8" s="16"/>
      <c r="M8" s="22"/>
      <c r="N8" s="16"/>
      <c r="O8" s="16"/>
      <c r="P8" s="20"/>
      <c r="Q8" s="16"/>
      <c r="R8" s="21" t="s">
        <v>17</v>
      </c>
      <c r="S8" s="16"/>
      <c r="T8" s="22"/>
      <c r="U8" s="16"/>
      <c r="V8" s="16"/>
      <c r="W8" s="20"/>
      <c r="X8" s="16"/>
      <c r="Y8" s="21" t="s">
        <v>18</v>
      </c>
      <c r="Z8" s="16"/>
      <c r="AA8" s="22"/>
      <c r="AB8" s="16"/>
      <c r="AC8" s="16"/>
      <c r="AD8" s="1"/>
      <c r="AE8" s="1"/>
      <c r="AF8" s="1"/>
      <c r="AG8" s="1"/>
      <c r="AH8" s="1"/>
      <c r="AI8" s="1"/>
    </row>
    <row r="9" spans="1:35" x14ac:dyDescent="0.25">
      <c r="A9" s="16"/>
      <c r="B9" s="20"/>
      <c r="C9" s="16"/>
      <c r="D9" s="16"/>
      <c r="E9" s="16"/>
      <c r="F9" s="22"/>
      <c r="G9" s="16"/>
      <c r="H9" s="16"/>
      <c r="I9" s="20"/>
      <c r="J9" s="16"/>
      <c r="K9" s="16"/>
      <c r="L9" s="16"/>
      <c r="M9" s="22"/>
      <c r="N9" s="16"/>
      <c r="O9" s="16"/>
      <c r="P9" s="20"/>
      <c r="Q9" s="16"/>
      <c r="R9" s="16"/>
      <c r="S9" s="16"/>
      <c r="T9" s="22"/>
      <c r="U9" s="16"/>
      <c r="V9" s="16"/>
      <c r="W9" s="20"/>
      <c r="X9" s="16"/>
      <c r="Y9" s="16"/>
      <c r="Z9" s="16"/>
      <c r="AA9" s="22"/>
      <c r="AB9" s="16"/>
      <c r="AC9" s="16"/>
      <c r="AD9" s="1"/>
      <c r="AE9" s="1"/>
      <c r="AF9" s="1"/>
      <c r="AG9" s="1"/>
      <c r="AH9" s="1"/>
      <c r="AI9" s="1"/>
    </row>
    <row r="10" spans="1:35" x14ac:dyDescent="0.25">
      <c r="A10" s="16"/>
      <c r="B10" s="20"/>
      <c r="C10" s="11" t="s">
        <v>58</v>
      </c>
      <c r="D10" s="19"/>
      <c r="E10" s="19" t="e">
        <f>SUM((E13*D13/D17),(E14*D14/D17),(E15*D15/D17),(E16*D16/D17))</f>
        <v>#DIV/0!</v>
      </c>
      <c r="F10" s="22"/>
      <c r="G10" s="16"/>
      <c r="H10" s="16"/>
      <c r="I10" s="20"/>
      <c r="J10" s="11" t="s">
        <v>58</v>
      </c>
      <c r="K10" s="19"/>
      <c r="L10" s="19" t="e">
        <f>SUM((L13*K13/K17),(L14*K14/K17),(L15*K15/K17),(L16*K16/K17))</f>
        <v>#DIV/0!</v>
      </c>
      <c r="M10" s="22"/>
      <c r="N10" s="16"/>
      <c r="O10" s="16"/>
      <c r="P10" s="20"/>
      <c r="Q10" s="11" t="s">
        <v>58</v>
      </c>
      <c r="R10" s="19"/>
      <c r="S10" s="19" t="e">
        <f>SUM((S13*R13/R17),(S14*R14/R17),(S15*R15/R17),(S16*R16/R17))</f>
        <v>#DIV/0!</v>
      </c>
      <c r="T10" s="22"/>
      <c r="U10" s="16"/>
      <c r="V10" s="16"/>
      <c r="W10" s="20"/>
      <c r="X10" s="11" t="s">
        <v>58</v>
      </c>
      <c r="Y10" s="19"/>
      <c r="Z10" s="109" t="e">
        <f>AVERAGE(Z13:Z16)</f>
        <v>#DIV/0!</v>
      </c>
      <c r="AA10" s="22"/>
      <c r="AB10" s="16"/>
      <c r="AC10" s="16"/>
      <c r="AD10" s="1"/>
      <c r="AE10" s="1"/>
      <c r="AF10" s="1"/>
      <c r="AG10" s="1"/>
      <c r="AH10" s="1"/>
      <c r="AI10" s="1"/>
    </row>
    <row r="11" spans="1:35" x14ac:dyDescent="0.25">
      <c r="A11" s="16"/>
      <c r="B11" s="20"/>
      <c r="C11" s="16"/>
      <c r="D11" s="16"/>
      <c r="E11" s="16"/>
      <c r="F11" s="22"/>
      <c r="G11" s="16"/>
      <c r="H11" s="16"/>
      <c r="I11" s="20"/>
      <c r="J11" s="16"/>
      <c r="K11" s="16"/>
      <c r="L11" s="16"/>
      <c r="M11" s="22"/>
      <c r="N11" s="16"/>
      <c r="O11" s="16"/>
      <c r="P11" s="20"/>
      <c r="Q11" s="16"/>
      <c r="R11" s="16"/>
      <c r="S11" s="16"/>
      <c r="T11" s="22"/>
      <c r="U11" s="16"/>
      <c r="V11" s="16"/>
      <c r="W11" s="20"/>
      <c r="X11" s="16"/>
      <c r="Y11" s="16"/>
      <c r="Z11" s="16"/>
      <c r="AA11" s="22"/>
      <c r="AB11" s="16"/>
      <c r="AC11" s="16"/>
      <c r="AD11" s="1"/>
      <c r="AE11" s="1"/>
      <c r="AF11" s="1"/>
      <c r="AG11" s="1"/>
      <c r="AH11" s="1"/>
      <c r="AI11" s="1"/>
    </row>
    <row r="12" spans="1:35" ht="39" x14ac:dyDescent="0.25">
      <c r="A12" s="16"/>
      <c r="B12" s="20"/>
      <c r="C12" s="23" t="s">
        <v>59</v>
      </c>
      <c r="D12" s="24" t="s">
        <v>60</v>
      </c>
      <c r="E12" s="25" t="s">
        <v>61</v>
      </c>
      <c r="F12" s="22"/>
      <c r="G12" s="16"/>
      <c r="H12" s="16"/>
      <c r="I12" s="20"/>
      <c r="J12" s="23" t="s">
        <v>59</v>
      </c>
      <c r="K12" s="24" t="s">
        <v>60</v>
      </c>
      <c r="L12" s="25" t="s">
        <v>61</v>
      </c>
      <c r="M12" s="22"/>
      <c r="N12" s="16"/>
      <c r="O12" s="16"/>
      <c r="P12" s="20"/>
      <c r="Q12" s="23" t="s">
        <v>59</v>
      </c>
      <c r="R12" s="24" t="s">
        <v>60</v>
      </c>
      <c r="S12" s="25" t="s">
        <v>61</v>
      </c>
      <c r="T12" s="22"/>
      <c r="U12" s="16"/>
      <c r="V12" s="16"/>
      <c r="W12" s="20"/>
      <c r="X12" s="23" t="s">
        <v>59</v>
      </c>
      <c r="Y12" s="24" t="s">
        <v>60</v>
      </c>
      <c r="Z12" s="115" t="s">
        <v>61</v>
      </c>
      <c r="AA12" s="22"/>
      <c r="AB12" s="16"/>
      <c r="AC12" s="16"/>
      <c r="AD12" s="1"/>
      <c r="AE12" s="1"/>
      <c r="AF12" s="1"/>
      <c r="AG12" s="1"/>
      <c r="AH12" s="1"/>
      <c r="AI12" s="1"/>
    </row>
    <row r="13" spans="1:35" x14ac:dyDescent="0.25">
      <c r="A13" s="16"/>
      <c r="B13" s="20"/>
      <c r="C13" s="26" t="s">
        <v>62</v>
      </c>
      <c r="D13" s="27"/>
      <c r="E13" s="139"/>
      <c r="F13" s="22"/>
      <c r="G13" s="16"/>
      <c r="H13" s="16"/>
      <c r="I13" s="20"/>
      <c r="J13" s="26" t="s">
        <v>62</v>
      </c>
      <c r="K13" s="137"/>
      <c r="L13" s="138"/>
      <c r="M13" s="22"/>
      <c r="N13" s="16"/>
      <c r="O13" s="16"/>
      <c r="P13" s="20"/>
      <c r="Q13" s="26" t="s">
        <v>62</v>
      </c>
      <c r="R13" s="137"/>
      <c r="S13" s="138"/>
      <c r="T13" s="22"/>
      <c r="U13" s="16"/>
      <c r="V13" s="16"/>
      <c r="W13" s="20"/>
      <c r="X13" s="26" t="s">
        <v>62</v>
      </c>
      <c r="Y13" s="27"/>
      <c r="Z13" s="135"/>
      <c r="AA13" s="22"/>
      <c r="AB13" s="16"/>
      <c r="AC13" s="16"/>
      <c r="AD13" s="1"/>
      <c r="AE13" s="1"/>
      <c r="AF13" s="1"/>
      <c r="AG13" s="1"/>
      <c r="AH13" s="1"/>
      <c r="AI13" s="1"/>
    </row>
    <row r="14" spans="1:35" x14ac:dyDescent="0.25">
      <c r="A14" s="16"/>
      <c r="B14" s="20"/>
      <c r="C14" s="26" t="s">
        <v>63</v>
      </c>
      <c r="D14" s="27"/>
      <c r="E14" s="140"/>
      <c r="F14" s="22"/>
      <c r="G14" s="16"/>
      <c r="H14" s="16"/>
      <c r="I14" s="20"/>
      <c r="J14" s="26" t="s">
        <v>63</v>
      </c>
      <c r="K14" s="27"/>
      <c r="L14" s="28"/>
      <c r="M14" s="22"/>
      <c r="N14" s="16"/>
      <c r="O14" s="16"/>
      <c r="P14" s="20"/>
      <c r="Q14" s="26" t="s">
        <v>63</v>
      </c>
      <c r="R14" s="27"/>
      <c r="S14" s="28"/>
      <c r="T14" s="22"/>
      <c r="U14" s="16"/>
      <c r="V14" s="16"/>
      <c r="W14" s="20"/>
      <c r="X14" s="26" t="s">
        <v>63</v>
      </c>
      <c r="Y14" s="27"/>
      <c r="Z14" s="134"/>
      <c r="AA14" s="22"/>
      <c r="AB14" s="16"/>
      <c r="AC14" s="16"/>
      <c r="AD14" s="1"/>
      <c r="AE14" s="1"/>
      <c r="AF14" s="1"/>
      <c r="AG14" s="1"/>
      <c r="AH14" s="1"/>
      <c r="AI14" s="1"/>
    </row>
    <row r="15" spans="1:35" x14ac:dyDescent="0.25">
      <c r="A15" s="16"/>
      <c r="B15" s="20"/>
      <c r="C15" s="26" t="s">
        <v>64</v>
      </c>
      <c r="D15" s="27"/>
      <c r="E15" s="140"/>
      <c r="F15" s="22"/>
      <c r="G15" s="16"/>
      <c r="H15" s="16"/>
      <c r="I15" s="20"/>
      <c r="J15" s="26" t="s">
        <v>64</v>
      </c>
      <c r="K15" s="27"/>
      <c r="L15" s="28"/>
      <c r="M15" s="22"/>
      <c r="N15" s="16"/>
      <c r="O15" s="16"/>
      <c r="P15" s="20"/>
      <c r="Q15" s="26" t="s">
        <v>64</v>
      </c>
      <c r="R15" s="27"/>
      <c r="S15" s="28"/>
      <c r="T15" s="22"/>
      <c r="U15" s="16"/>
      <c r="V15" s="16"/>
      <c r="W15" s="20"/>
      <c r="X15" s="26" t="s">
        <v>64</v>
      </c>
      <c r="Y15" s="27"/>
      <c r="Z15" s="134"/>
      <c r="AA15" s="22"/>
      <c r="AB15" s="16"/>
      <c r="AC15" s="16"/>
      <c r="AD15" s="1"/>
      <c r="AE15" s="1"/>
      <c r="AF15" s="1"/>
      <c r="AG15" s="1"/>
      <c r="AH15" s="1"/>
      <c r="AI15" s="1"/>
    </row>
    <row r="16" spans="1:35" x14ac:dyDescent="0.25">
      <c r="A16" s="16"/>
      <c r="B16" s="20"/>
      <c r="C16" s="29" t="s">
        <v>65</v>
      </c>
      <c r="D16" s="30"/>
      <c r="E16" s="141"/>
      <c r="F16" s="22"/>
      <c r="G16" s="16"/>
      <c r="H16" s="16"/>
      <c r="I16" s="20"/>
      <c r="J16" s="29" t="s">
        <v>65</v>
      </c>
      <c r="K16" s="30"/>
      <c r="L16" s="31"/>
      <c r="M16" s="22"/>
      <c r="N16" s="16"/>
      <c r="O16" s="16"/>
      <c r="P16" s="20"/>
      <c r="Q16" s="29" t="s">
        <v>65</v>
      </c>
      <c r="R16" s="30"/>
      <c r="S16" s="31"/>
      <c r="T16" s="22"/>
      <c r="U16" s="16"/>
      <c r="V16" s="16"/>
      <c r="W16" s="20"/>
      <c r="X16" s="29" t="s">
        <v>65</v>
      </c>
      <c r="Y16" s="30"/>
      <c r="Z16" s="136"/>
      <c r="AA16" s="22"/>
      <c r="AB16" s="16"/>
      <c r="AC16" s="16"/>
      <c r="AD16" s="1"/>
      <c r="AE16" s="1"/>
      <c r="AF16" s="1"/>
      <c r="AG16" s="1"/>
      <c r="AH16" s="1"/>
      <c r="AI16" s="1"/>
    </row>
    <row r="17" spans="1:35" x14ac:dyDescent="0.25">
      <c r="A17" s="16"/>
      <c r="B17" s="32"/>
      <c r="C17" s="64" t="s">
        <v>66</v>
      </c>
      <c r="D17" s="16">
        <f>SUM(D13:D16)</f>
        <v>0</v>
      </c>
      <c r="E17" s="16"/>
      <c r="F17" s="22"/>
      <c r="G17" s="16"/>
      <c r="H17" s="16"/>
      <c r="I17" s="32"/>
      <c r="J17" s="64" t="s">
        <v>66</v>
      </c>
      <c r="K17" s="16">
        <f>SUM(K13:K16)</f>
        <v>0</v>
      </c>
      <c r="L17" s="16"/>
      <c r="M17" s="22"/>
      <c r="N17" s="16"/>
      <c r="O17" s="16"/>
      <c r="P17" s="32"/>
      <c r="Q17" s="64" t="s">
        <v>66</v>
      </c>
      <c r="R17" s="16">
        <f>SUM(R13:R16)</f>
        <v>0</v>
      </c>
      <c r="S17" s="16"/>
      <c r="T17" s="22"/>
      <c r="U17" s="16"/>
      <c r="V17" s="16"/>
      <c r="W17" s="32"/>
      <c r="X17" s="64" t="s">
        <v>66</v>
      </c>
      <c r="Y17" s="16"/>
      <c r="Z17" s="16"/>
      <c r="AA17" s="22"/>
      <c r="AB17" s="16"/>
      <c r="AC17" s="16"/>
      <c r="AD17" s="1"/>
      <c r="AE17" s="1"/>
      <c r="AF17" s="1"/>
      <c r="AG17" s="1"/>
      <c r="AH17" s="1"/>
      <c r="AI17" s="1"/>
    </row>
    <row r="18" spans="1:35" x14ac:dyDescent="0.25">
      <c r="A18" s="16"/>
      <c r="B18" s="33"/>
      <c r="C18" s="34"/>
      <c r="D18" s="34"/>
      <c r="E18" s="34"/>
      <c r="F18" s="35"/>
      <c r="G18" s="16"/>
      <c r="H18" s="16"/>
      <c r="I18" s="33"/>
      <c r="J18" s="34"/>
      <c r="K18" s="34"/>
      <c r="L18" s="34"/>
      <c r="M18" s="35"/>
      <c r="N18" s="16"/>
      <c r="O18" s="16"/>
      <c r="P18" s="33"/>
      <c r="Q18" s="34"/>
      <c r="R18" s="34"/>
      <c r="S18" s="34"/>
      <c r="T18" s="35"/>
      <c r="U18" s="16"/>
      <c r="V18" s="16"/>
      <c r="W18" s="33"/>
      <c r="X18" s="34"/>
      <c r="Y18" s="34"/>
      <c r="Z18" s="34"/>
      <c r="AA18" s="35"/>
      <c r="AB18" s="16"/>
      <c r="AC18" s="16"/>
      <c r="AD18" s="1"/>
      <c r="AE18" s="1"/>
      <c r="AF18" s="1"/>
      <c r="AG18" s="1"/>
      <c r="AH18" s="1"/>
      <c r="AI18" s="1"/>
    </row>
    <row r="19" spans="1:35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"/>
      <c r="O19" s="1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6"/>
      <c r="AC19" s="16"/>
      <c r="AD19" s="1"/>
      <c r="AE19" s="1"/>
      <c r="AF19" s="1"/>
      <c r="AG19" s="1"/>
      <c r="AH19" s="1"/>
      <c r="AI19" s="1"/>
    </row>
    <row r="20" spans="1:35" x14ac:dyDescent="0.2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x14ac:dyDescent="0.25">
      <c r="A21" s="16"/>
      <c r="B21" s="66" t="s">
        <v>67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"/>
      <c r="AC21" s="1"/>
      <c r="AD21" s="1"/>
      <c r="AE21" s="1"/>
      <c r="AF21" s="1"/>
      <c r="AG21" s="1"/>
      <c r="AH21" s="1"/>
      <c r="AI21" s="1"/>
    </row>
    <row r="22" spans="1:35" x14ac:dyDescent="0.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x14ac:dyDescent="0.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x14ac:dyDescent="0.25">
      <c r="B24" s="112"/>
      <c r="C24" s="113"/>
      <c r="D24" s="113"/>
      <c r="E24" s="113"/>
      <c r="F24" s="114"/>
      <c r="G24" s="16"/>
      <c r="H24" s="16"/>
      <c r="I24" s="112"/>
      <c r="J24" s="113"/>
      <c r="K24" s="113"/>
      <c r="L24" s="113"/>
      <c r="M24" s="114"/>
      <c r="N24" s="1"/>
      <c r="O24" s="1"/>
      <c r="P24" s="112"/>
      <c r="Q24" s="113"/>
      <c r="R24" s="113"/>
      <c r="S24" s="113"/>
      <c r="T24" s="114"/>
      <c r="U24" s="16"/>
      <c r="V24" s="16"/>
      <c r="W24" s="112"/>
      <c r="X24" s="113"/>
      <c r="Y24" s="113"/>
      <c r="Z24" s="113"/>
      <c r="AA24" s="114"/>
      <c r="AB24" s="1"/>
      <c r="AC24" s="1"/>
      <c r="AD24" s="1"/>
      <c r="AE24" s="1"/>
      <c r="AF24" s="1"/>
      <c r="AG24" s="1"/>
      <c r="AH24" s="1"/>
      <c r="AI24" s="1"/>
    </row>
    <row r="25" spans="1:35" x14ac:dyDescent="0.25">
      <c r="B25" s="20"/>
      <c r="C25" s="16"/>
      <c r="D25" s="21" t="s">
        <v>57</v>
      </c>
      <c r="E25" s="16"/>
      <c r="F25" s="22"/>
      <c r="G25" s="16"/>
      <c r="H25" s="16"/>
      <c r="I25" s="20"/>
      <c r="J25" s="16"/>
      <c r="K25" s="21" t="s">
        <v>16</v>
      </c>
      <c r="L25" s="16"/>
      <c r="M25" s="22"/>
      <c r="N25" s="1"/>
      <c r="O25" s="1"/>
      <c r="P25" s="20"/>
      <c r="Q25" s="16"/>
      <c r="R25" s="21" t="s">
        <v>17</v>
      </c>
      <c r="S25" s="16"/>
      <c r="T25" s="22"/>
      <c r="U25" s="16"/>
      <c r="V25" s="16"/>
      <c r="W25" s="20"/>
      <c r="X25" s="16"/>
      <c r="Y25" s="21" t="s">
        <v>18</v>
      </c>
      <c r="Z25" s="16"/>
      <c r="AA25" s="22"/>
      <c r="AB25" s="1"/>
      <c r="AC25" s="1"/>
      <c r="AD25" s="1"/>
      <c r="AE25" s="1"/>
      <c r="AF25" s="1"/>
      <c r="AG25" s="1"/>
      <c r="AH25" s="1"/>
      <c r="AI25" s="1"/>
    </row>
    <row r="26" spans="1:35" x14ac:dyDescent="0.25">
      <c r="B26" s="20"/>
      <c r="C26" s="16"/>
      <c r="D26" s="16"/>
      <c r="E26" s="16"/>
      <c r="F26" s="22"/>
      <c r="G26" s="16"/>
      <c r="H26" s="16"/>
      <c r="I26" s="20"/>
      <c r="J26" s="16"/>
      <c r="K26" s="16"/>
      <c r="L26" s="16"/>
      <c r="M26" s="22"/>
      <c r="N26" s="1"/>
      <c r="O26" s="1"/>
      <c r="P26" s="20"/>
      <c r="Q26" s="16"/>
      <c r="R26" s="16"/>
      <c r="S26" s="16"/>
      <c r="T26" s="22"/>
      <c r="U26" s="16"/>
      <c r="V26" s="16"/>
      <c r="W26" s="20"/>
      <c r="X26" s="16"/>
      <c r="Y26" s="16"/>
      <c r="Z26" s="16"/>
      <c r="AA26" s="22"/>
      <c r="AB26" s="1"/>
      <c r="AC26" s="1"/>
      <c r="AD26" s="1"/>
      <c r="AE26" s="1"/>
      <c r="AF26" s="1"/>
      <c r="AG26" s="1"/>
      <c r="AH26" s="1"/>
      <c r="AI26" s="1"/>
    </row>
    <row r="27" spans="1:35" x14ac:dyDescent="0.25">
      <c r="B27" s="20"/>
      <c r="C27" s="11" t="s">
        <v>58</v>
      </c>
      <c r="D27" s="19"/>
      <c r="E27" s="19" t="e">
        <f>SUM((E30*D30/D34),(E31*D31/D34),(E32*D32/D34),(E33*D33/D34))</f>
        <v>#DIV/0!</v>
      </c>
      <c r="F27" s="22"/>
      <c r="G27" s="16"/>
      <c r="H27" s="16"/>
      <c r="I27" s="20"/>
      <c r="J27" s="11" t="s">
        <v>58</v>
      </c>
      <c r="K27" s="19"/>
      <c r="L27" s="19" t="e">
        <f>SUM((L30*K30/K34),(L31*K31/K34),(L32*K32/K34),(L33*K33/K34))</f>
        <v>#DIV/0!</v>
      </c>
      <c r="M27" s="22"/>
      <c r="N27" s="1"/>
      <c r="O27" s="1"/>
      <c r="P27" s="20"/>
      <c r="Q27" s="11" t="s">
        <v>58</v>
      </c>
      <c r="R27" s="19"/>
      <c r="S27" s="19" t="e">
        <f>SUM((S30*R30/R34),(S31*R31/R34),(S32*R32/R34),(S33*R33/R34))</f>
        <v>#DIV/0!</v>
      </c>
      <c r="T27" s="22"/>
      <c r="U27" s="16"/>
      <c r="V27" s="16"/>
      <c r="W27" s="20"/>
      <c r="X27" s="11" t="s">
        <v>58</v>
      </c>
      <c r="Y27" s="19"/>
      <c r="Z27" s="19" t="e">
        <f>SUM((Z30*Y30/Y34),(Z31*Y31/Y34),(Z32*Y32/Y34),(Z33*Y33/Y34))</f>
        <v>#DIV/0!</v>
      </c>
      <c r="AA27" s="22"/>
      <c r="AB27" s="1"/>
      <c r="AC27" s="1"/>
      <c r="AD27" s="1"/>
      <c r="AE27" s="1"/>
      <c r="AF27" s="1"/>
      <c r="AG27" s="1"/>
      <c r="AH27" s="1"/>
      <c r="AI27" s="1"/>
    </row>
    <row r="28" spans="1:35" x14ac:dyDescent="0.25">
      <c r="B28" s="20"/>
      <c r="C28" s="16"/>
      <c r="D28" s="16"/>
      <c r="E28" s="16"/>
      <c r="F28" s="22"/>
      <c r="G28" s="16"/>
      <c r="H28" s="16"/>
      <c r="I28" s="20"/>
      <c r="J28" s="16"/>
      <c r="K28" s="16"/>
      <c r="L28" s="16"/>
      <c r="M28" s="22"/>
      <c r="N28" s="1"/>
      <c r="O28" s="1"/>
      <c r="P28" s="20"/>
      <c r="Q28" s="16"/>
      <c r="R28" s="16"/>
      <c r="S28" s="16"/>
      <c r="T28" s="22"/>
      <c r="U28" s="16"/>
      <c r="V28" s="16"/>
      <c r="W28" s="20"/>
      <c r="X28" s="16"/>
      <c r="Y28" s="16"/>
      <c r="Z28" s="16"/>
      <c r="AA28" s="22"/>
      <c r="AB28" s="1"/>
      <c r="AC28" s="1"/>
      <c r="AD28" s="1"/>
      <c r="AE28" s="1"/>
      <c r="AF28" s="1"/>
      <c r="AG28" s="1"/>
      <c r="AH28" s="1"/>
      <c r="AI28" s="1"/>
    </row>
    <row r="29" spans="1:35" ht="39" x14ac:dyDescent="0.25">
      <c r="B29" s="20"/>
      <c r="C29" s="23" t="s">
        <v>59</v>
      </c>
      <c r="D29" s="24" t="s">
        <v>60</v>
      </c>
      <c r="E29" s="25" t="s">
        <v>61</v>
      </c>
      <c r="F29" s="22"/>
      <c r="G29" s="16"/>
      <c r="H29" s="16"/>
      <c r="I29" s="20"/>
      <c r="J29" s="23" t="s">
        <v>59</v>
      </c>
      <c r="K29" s="24" t="s">
        <v>60</v>
      </c>
      <c r="L29" s="25" t="s">
        <v>68</v>
      </c>
      <c r="M29" s="22"/>
      <c r="N29" s="1"/>
      <c r="O29" s="1"/>
      <c r="P29" s="20"/>
      <c r="Q29" s="116" t="s">
        <v>59</v>
      </c>
      <c r="R29" s="116" t="s">
        <v>60</v>
      </c>
      <c r="S29" s="107" t="s">
        <v>61</v>
      </c>
      <c r="T29" s="22"/>
      <c r="U29" s="16"/>
      <c r="V29" s="16"/>
      <c r="W29" s="20"/>
      <c r="X29" s="116" t="s">
        <v>59</v>
      </c>
      <c r="Y29" s="116" t="s">
        <v>60</v>
      </c>
      <c r="Z29" s="107" t="s">
        <v>61</v>
      </c>
      <c r="AA29" s="22"/>
      <c r="AB29" s="1"/>
      <c r="AC29" s="1"/>
      <c r="AD29" s="1"/>
      <c r="AE29" s="1"/>
      <c r="AF29" s="1"/>
      <c r="AG29" s="1"/>
      <c r="AH29" s="1"/>
      <c r="AI29" s="1"/>
    </row>
    <row r="30" spans="1:35" x14ac:dyDescent="0.25">
      <c r="B30" s="20"/>
      <c r="C30" s="26" t="s">
        <v>62</v>
      </c>
      <c r="D30" s="27"/>
      <c r="E30" s="28"/>
      <c r="F30" s="22"/>
      <c r="G30" s="16"/>
      <c r="H30" s="16"/>
      <c r="I30" s="20"/>
      <c r="J30" s="26" t="s">
        <v>62</v>
      </c>
      <c r="K30" s="27"/>
      <c r="L30" s="28"/>
      <c r="M30" s="22"/>
      <c r="N30" s="1"/>
      <c r="O30" s="1"/>
      <c r="P30" s="20"/>
      <c r="Q30" s="27" t="s">
        <v>62</v>
      </c>
      <c r="R30" s="27"/>
      <c r="S30" s="28"/>
      <c r="T30" s="22"/>
      <c r="U30" s="16"/>
      <c r="V30" s="16"/>
      <c r="W30" s="20"/>
      <c r="X30" s="27" t="s">
        <v>62</v>
      </c>
      <c r="Y30" s="27"/>
      <c r="Z30" s="28"/>
      <c r="AA30" s="22"/>
      <c r="AB30" s="1"/>
      <c r="AC30" s="1"/>
      <c r="AD30" s="1"/>
      <c r="AE30" s="1"/>
      <c r="AF30" s="1"/>
      <c r="AG30" s="1"/>
      <c r="AH30" s="1"/>
      <c r="AI30" s="1"/>
    </row>
    <row r="31" spans="1:35" x14ac:dyDescent="0.25">
      <c r="B31" s="20"/>
      <c r="C31" s="26" t="s">
        <v>63</v>
      </c>
      <c r="D31" s="27"/>
      <c r="E31" s="28"/>
      <c r="F31" s="22"/>
      <c r="G31" s="16"/>
      <c r="H31" s="16"/>
      <c r="I31" s="20"/>
      <c r="J31" s="26" t="s">
        <v>63</v>
      </c>
      <c r="K31" s="27"/>
      <c r="L31" s="28"/>
      <c r="M31" s="22"/>
      <c r="N31" s="1"/>
      <c r="O31" s="1"/>
      <c r="P31" s="20"/>
      <c r="Q31" s="27" t="s">
        <v>63</v>
      </c>
      <c r="R31" s="27"/>
      <c r="S31" s="28"/>
      <c r="T31" s="22"/>
      <c r="U31" s="16"/>
      <c r="V31" s="16"/>
      <c r="W31" s="20"/>
      <c r="X31" s="27" t="s">
        <v>63</v>
      </c>
      <c r="Y31" s="27"/>
      <c r="Z31" s="28"/>
      <c r="AA31" s="22"/>
      <c r="AB31" s="1"/>
      <c r="AC31" s="1"/>
      <c r="AD31" s="1"/>
      <c r="AE31" s="1"/>
      <c r="AF31" s="1"/>
      <c r="AG31" s="1"/>
      <c r="AH31" s="1"/>
      <c r="AI31" s="1"/>
    </row>
    <row r="32" spans="1:35" x14ac:dyDescent="0.25">
      <c r="B32" s="20"/>
      <c r="C32" s="26" t="s">
        <v>64</v>
      </c>
      <c r="D32" s="27"/>
      <c r="E32" s="28"/>
      <c r="F32" s="22"/>
      <c r="G32" s="16"/>
      <c r="H32" s="16"/>
      <c r="I32" s="20"/>
      <c r="J32" s="26" t="s">
        <v>64</v>
      </c>
      <c r="K32" s="27"/>
      <c r="L32" s="28"/>
      <c r="M32" s="22"/>
      <c r="N32" s="1"/>
      <c r="O32" s="1"/>
      <c r="P32" s="20"/>
      <c r="Q32" s="27" t="s">
        <v>64</v>
      </c>
      <c r="R32" s="27"/>
      <c r="S32" s="28"/>
      <c r="T32" s="22"/>
      <c r="U32" s="16"/>
      <c r="V32" s="16"/>
      <c r="W32" s="20"/>
      <c r="X32" s="27" t="s">
        <v>64</v>
      </c>
      <c r="Y32" s="27"/>
      <c r="Z32" s="28"/>
      <c r="AA32" s="22"/>
      <c r="AB32" s="1"/>
      <c r="AC32" s="1"/>
      <c r="AD32" s="1"/>
      <c r="AE32" s="1"/>
      <c r="AF32" s="1"/>
      <c r="AG32" s="1"/>
      <c r="AH32" s="1"/>
      <c r="AI32" s="1"/>
    </row>
    <row r="33" spans="1:35" x14ac:dyDescent="0.25">
      <c r="B33" s="20"/>
      <c r="C33" s="29" t="s">
        <v>65</v>
      </c>
      <c r="D33" s="30"/>
      <c r="E33" s="31"/>
      <c r="F33" s="22"/>
      <c r="G33" s="16"/>
      <c r="H33" s="16"/>
      <c r="I33" s="20"/>
      <c r="J33" s="29" t="s">
        <v>65</v>
      </c>
      <c r="K33" s="30"/>
      <c r="L33" s="31"/>
      <c r="M33" s="22"/>
      <c r="N33" s="1"/>
      <c r="O33" s="1"/>
      <c r="P33" s="20"/>
      <c r="Q33" s="30" t="s">
        <v>65</v>
      </c>
      <c r="R33" s="30"/>
      <c r="S33" s="31"/>
      <c r="T33" s="22"/>
      <c r="U33" s="16"/>
      <c r="V33" s="16"/>
      <c r="W33" s="20"/>
      <c r="X33" s="30" t="s">
        <v>65</v>
      </c>
      <c r="Y33" s="30"/>
      <c r="Z33" s="31"/>
      <c r="AA33" s="22"/>
      <c r="AB33" s="1"/>
      <c r="AC33" s="1"/>
      <c r="AD33" s="1"/>
      <c r="AE33" s="1"/>
      <c r="AF33" s="1"/>
      <c r="AG33" s="1"/>
      <c r="AH33" s="1"/>
      <c r="AI33" s="1"/>
    </row>
    <row r="34" spans="1:35" x14ac:dyDescent="0.25">
      <c r="B34" s="32"/>
      <c r="C34" s="64" t="s">
        <v>66</v>
      </c>
      <c r="D34" s="16">
        <f>SUM(D30:D33)</f>
        <v>0</v>
      </c>
      <c r="E34" s="16"/>
      <c r="F34" s="22"/>
      <c r="G34" s="16"/>
      <c r="H34" s="16"/>
      <c r="I34" s="32"/>
      <c r="J34" s="64" t="s">
        <v>66</v>
      </c>
      <c r="K34" s="59">
        <f>SUM(K30:K33)</f>
        <v>0</v>
      </c>
      <c r="L34" s="16"/>
      <c r="M34" s="22"/>
      <c r="N34" s="1"/>
      <c r="O34" s="1"/>
      <c r="P34" s="20"/>
      <c r="Q34" s="64" t="s">
        <v>66</v>
      </c>
      <c r="R34" s="59">
        <f>SUM(R30:R33)</f>
        <v>0</v>
      </c>
      <c r="S34" s="16"/>
      <c r="T34" s="22"/>
      <c r="U34" s="16"/>
      <c r="V34" s="16"/>
      <c r="W34" s="20"/>
      <c r="X34" s="64" t="s">
        <v>66</v>
      </c>
      <c r="Y34" s="16">
        <f>SUM(Y30:Y33)</f>
        <v>0</v>
      </c>
      <c r="Z34" s="16"/>
      <c r="AA34" s="22"/>
      <c r="AB34" s="1"/>
      <c r="AC34" s="1"/>
      <c r="AD34" s="1"/>
      <c r="AE34" s="1"/>
      <c r="AF34" s="1"/>
      <c r="AG34" s="1"/>
      <c r="AH34" s="1"/>
      <c r="AI34" s="1"/>
    </row>
    <row r="35" spans="1:35" x14ac:dyDescent="0.25">
      <c r="B35" s="33"/>
      <c r="C35" s="34"/>
      <c r="D35" s="34"/>
      <c r="E35" s="34"/>
      <c r="F35" s="35"/>
      <c r="G35" s="16"/>
      <c r="H35" s="16"/>
      <c r="I35" s="33"/>
      <c r="J35" s="34"/>
      <c r="K35" s="34"/>
      <c r="L35" s="34"/>
      <c r="M35" s="35"/>
      <c r="N35" s="1"/>
      <c r="O35" s="1"/>
      <c r="P35" s="104"/>
      <c r="Q35" s="105"/>
      <c r="R35" s="105"/>
      <c r="S35" s="105"/>
      <c r="T35" s="106"/>
      <c r="U35" s="1"/>
      <c r="V35" s="1"/>
      <c r="W35" s="104"/>
      <c r="X35" s="105"/>
      <c r="Y35" s="105"/>
      <c r="Z35" s="105"/>
      <c r="AA35" s="106"/>
      <c r="AB35" s="1"/>
      <c r="AC35" s="1"/>
      <c r="AD35" s="1"/>
      <c r="AE35" s="1"/>
      <c r="AF35" s="1"/>
      <c r="AG35" s="1"/>
      <c r="AH35" s="1"/>
      <c r="AI35" s="1"/>
    </row>
    <row r="36" spans="1:35" x14ac:dyDescent="0.25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x14ac:dyDescent="0.2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x14ac:dyDescent="0.25">
      <c r="A38" s="16"/>
      <c r="B38" s="66" t="s">
        <v>69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"/>
      <c r="AC38" s="1"/>
      <c r="AD38" s="1"/>
      <c r="AE38" s="1"/>
      <c r="AF38" s="1"/>
      <c r="AG38" s="1"/>
      <c r="AH38" s="1"/>
      <c r="AI38" s="1"/>
    </row>
    <row r="39" spans="1:35" x14ac:dyDescent="0.25"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x14ac:dyDescent="0.25"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"/>
      <c r="O40" s="1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"/>
      <c r="AC40" s="1"/>
      <c r="AD40" s="1"/>
      <c r="AE40" s="1"/>
      <c r="AF40" s="1"/>
      <c r="AG40" s="1"/>
      <c r="AH40" s="1"/>
      <c r="AI40" s="1"/>
    </row>
    <row r="41" spans="1:35" x14ac:dyDescent="0.25">
      <c r="B41" s="112"/>
      <c r="C41" s="113"/>
      <c r="D41" s="113"/>
      <c r="E41" s="113"/>
      <c r="F41" s="114"/>
      <c r="G41" s="16"/>
      <c r="H41" s="16"/>
      <c r="I41" s="112"/>
      <c r="J41" s="113"/>
      <c r="K41" s="113"/>
      <c r="L41" s="113"/>
      <c r="M41" s="114"/>
      <c r="N41" s="1"/>
      <c r="O41" s="1"/>
      <c r="P41" s="112"/>
      <c r="Q41" s="113"/>
      <c r="R41" s="113"/>
      <c r="S41" s="113"/>
      <c r="T41" s="114"/>
      <c r="U41" s="16"/>
      <c r="V41" s="16"/>
      <c r="W41" s="112"/>
      <c r="X41" s="113"/>
      <c r="Y41" s="113"/>
      <c r="Z41" s="113"/>
      <c r="AA41" s="114"/>
      <c r="AB41" s="1"/>
      <c r="AC41" s="1"/>
      <c r="AD41" s="1"/>
      <c r="AE41" s="1"/>
      <c r="AF41" s="1"/>
      <c r="AG41" s="1"/>
      <c r="AH41" s="1"/>
      <c r="AI41" s="1"/>
    </row>
    <row r="42" spans="1:35" x14ac:dyDescent="0.25">
      <c r="B42" s="20"/>
      <c r="C42" s="16"/>
      <c r="D42" s="21" t="s">
        <v>57</v>
      </c>
      <c r="E42" s="16"/>
      <c r="F42" s="22"/>
      <c r="G42" s="16"/>
      <c r="H42" s="16"/>
      <c r="I42" s="20"/>
      <c r="J42" s="16"/>
      <c r="K42" s="21" t="s">
        <v>16</v>
      </c>
      <c r="L42" s="16"/>
      <c r="M42" s="22"/>
      <c r="N42" s="1"/>
      <c r="O42" s="1"/>
      <c r="P42" s="20"/>
      <c r="Q42" s="16"/>
      <c r="R42" s="21" t="s">
        <v>17</v>
      </c>
      <c r="S42" s="16"/>
      <c r="T42" s="22"/>
      <c r="U42" s="16"/>
      <c r="V42" s="16"/>
      <c r="W42" s="20"/>
      <c r="X42" s="16"/>
      <c r="Y42" s="21" t="s">
        <v>18</v>
      </c>
      <c r="Z42" s="16"/>
      <c r="AA42" s="22"/>
      <c r="AB42" s="1"/>
      <c r="AC42" s="1"/>
      <c r="AD42" s="1"/>
      <c r="AE42" s="1"/>
      <c r="AF42" s="1"/>
      <c r="AG42" s="1"/>
      <c r="AH42" s="1"/>
      <c r="AI42" s="1"/>
    </row>
    <row r="43" spans="1:35" x14ac:dyDescent="0.25">
      <c r="B43" s="20"/>
      <c r="C43" s="16"/>
      <c r="D43" s="16"/>
      <c r="E43" s="16"/>
      <c r="F43" s="22"/>
      <c r="G43" s="16"/>
      <c r="H43" s="16"/>
      <c r="I43" s="20"/>
      <c r="J43" s="16"/>
      <c r="K43" s="16"/>
      <c r="L43" s="16"/>
      <c r="M43" s="22"/>
      <c r="N43" s="1"/>
      <c r="O43" s="1"/>
      <c r="P43" s="20"/>
      <c r="Q43" s="16"/>
      <c r="R43" s="16"/>
      <c r="S43" s="16"/>
      <c r="T43" s="22"/>
      <c r="U43" s="16"/>
      <c r="V43" s="16"/>
      <c r="W43" s="20"/>
      <c r="X43" s="16"/>
      <c r="Y43" s="16"/>
      <c r="Z43" s="16"/>
      <c r="AA43" s="22"/>
      <c r="AB43" s="1"/>
      <c r="AC43" s="1"/>
      <c r="AD43" s="1"/>
      <c r="AE43" s="1"/>
      <c r="AF43" s="1"/>
      <c r="AG43" s="1"/>
      <c r="AH43" s="1"/>
      <c r="AI43" s="1"/>
    </row>
    <row r="44" spans="1:35" x14ac:dyDescent="0.25">
      <c r="B44" s="20"/>
      <c r="C44" s="11" t="s">
        <v>58</v>
      </c>
      <c r="D44" s="19"/>
      <c r="E44" s="19" t="e">
        <f>SUM((E47*D47/D51),(E48*D48/D51),(E49*D49/D51),(E50*D50/D51))</f>
        <v>#DIV/0!</v>
      </c>
      <c r="F44" s="22"/>
      <c r="G44" s="16"/>
      <c r="H44" s="16"/>
      <c r="I44" s="20"/>
      <c r="J44" s="11" t="s">
        <v>58</v>
      </c>
      <c r="K44" s="19"/>
      <c r="L44" s="19" t="e">
        <f>SUM((L47*K47/K51),(L48*K48/K51),(L49*K49/K51),(L50*K50/K51))</f>
        <v>#DIV/0!</v>
      </c>
      <c r="M44" s="22"/>
      <c r="N44" s="1"/>
      <c r="O44" s="1"/>
      <c r="P44" s="20"/>
      <c r="Q44" s="11" t="s">
        <v>58</v>
      </c>
      <c r="R44" s="19"/>
      <c r="S44" s="19" t="e">
        <f>SUM((S47*R47/R51),(S48*R48/R51),(S49*R49/R51),(S50*R50/R51))</f>
        <v>#DIV/0!</v>
      </c>
      <c r="T44" s="22"/>
      <c r="U44" s="16"/>
      <c r="V44" s="16"/>
      <c r="W44" s="20"/>
      <c r="X44" s="11" t="s">
        <v>58</v>
      </c>
      <c r="Y44" s="19"/>
      <c r="Z44" s="19" t="e">
        <f>SUM((Z47*Y47/Y51),(Z48*Y48/Y51),(Z49*Y49/Y51),(Z50*Y50/Y51))</f>
        <v>#DIV/0!</v>
      </c>
      <c r="AA44" s="22"/>
      <c r="AB44" s="1"/>
      <c r="AC44" s="1"/>
      <c r="AD44" s="1"/>
      <c r="AE44" s="1"/>
      <c r="AF44" s="1"/>
      <c r="AG44" s="1"/>
      <c r="AH44" s="1"/>
      <c r="AI44" s="1"/>
    </row>
    <row r="45" spans="1:35" x14ac:dyDescent="0.25">
      <c r="B45" s="20"/>
      <c r="C45" s="16"/>
      <c r="D45" s="16"/>
      <c r="E45" s="16"/>
      <c r="F45" s="22"/>
      <c r="G45" s="16"/>
      <c r="H45" s="16"/>
      <c r="I45" s="20"/>
      <c r="J45" s="16"/>
      <c r="K45" s="16"/>
      <c r="L45" s="16"/>
      <c r="M45" s="22"/>
      <c r="N45" s="1"/>
      <c r="O45" s="1"/>
      <c r="P45" s="20"/>
      <c r="Q45" s="16"/>
      <c r="R45" s="16"/>
      <c r="S45" s="16"/>
      <c r="T45" s="22"/>
      <c r="U45" s="16"/>
      <c r="V45" s="16"/>
      <c r="W45" s="20"/>
      <c r="X45" s="16"/>
      <c r="Y45" s="16"/>
      <c r="Z45" s="16"/>
      <c r="AA45" s="22"/>
      <c r="AB45" s="1"/>
      <c r="AC45" s="1"/>
      <c r="AD45" s="1"/>
      <c r="AE45" s="1"/>
      <c r="AF45" s="1"/>
      <c r="AG45" s="1"/>
      <c r="AH45" s="1"/>
      <c r="AI45" s="1"/>
    </row>
    <row r="46" spans="1:35" ht="39" x14ac:dyDescent="0.25">
      <c r="B46" s="20"/>
      <c r="C46" s="23" t="s">
        <v>59</v>
      </c>
      <c r="D46" s="24" t="s">
        <v>60</v>
      </c>
      <c r="E46" s="25" t="s">
        <v>61</v>
      </c>
      <c r="F46" s="22"/>
      <c r="G46" s="16"/>
      <c r="H46" s="16"/>
      <c r="I46" s="20"/>
      <c r="J46" s="23" t="s">
        <v>59</v>
      </c>
      <c r="K46" s="24" t="s">
        <v>60</v>
      </c>
      <c r="L46" s="25" t="s">
        <v>61</v>
      </c>
      <c r="M46" s="22"/>
      <c r="N46" s="1"/>
      <c r="O46" s="1"/>
      <c r="P46" s="20"/>
      <c r="Q46" s="23" t="s">
        <v>59</v>
      </c>
      <c r="R46" s="24" t="s">
        <v>60</v>
      </c>
      <c r="S46" s="25" t="s">
        <v>61</v>
      </c>
      <c r="T46" s="22"/>
      <c r="U46" s="16"/>
      <c r="V46" s="16"/>
      <c r="W46" s="20"/>
      <c r="X46" s="23" t="s">
        <v>59</v>
      </c>
      <c r="Y46" s="24" t="s">
        <v>60</v>
      </c>
      <c r="Z46" s="25" t="s">
        <v>61</v>
      </c>
      <c r="AA46" s="22"/>
      <c r="AB46" s="1"/>
      <c r="AC46" s="1"/>
      <c r="AD46" s="1"/>
      <c r="AE46" s="1"/>
      <c r="AF46" s="1"/>
      <c r="AG46" s="1"/>
      <c r="AH46" s="1"/>
      <c r="AI46" s="1"/>
    </row>
    <row r="47" spans="1:35" x14ac:dyDescent="0.25">
      <c r="B47" s="20"/>
      <c r="C47" s="26" t="s">
        <v>62</v>
      </c>
      <c r="D47" s="27"/>
      <c r="E47" s="28"/>
      <c r="F47" s="22"/>
      <c r="G47" s="16"/>
      <c r="H47" s="16"/>
      <c r="I47" s="20"/>
      <c r="J47" s="26" t="s">
        <v>62</v>
      </c>
      <c r="K47" s="27"/>
      <c r="L47" s="28"/>
      <c r="M47" s="22"/>
      <c r="N47" s="1"/>
      <c r="O47" s="1"/>
      <c r="P47" s="20"/>
      <c r="Q47" s="26" t="s">
        <v>62</v>
      </c>
      <c r="R47" s="27"/>
      <c r="S47" s="28"/>
      <c r="T47" s="22"/>
      <c r="U47" s="16"/>
      <c r="V47" s="16"/>
      <c r="W47" s="20"/>
      <c r="X47" s="26" t="s">
        <v>62</v>
      </c>
      <c r="Y47" s="27"/>
      <c r="Z47" s="28"/>
      <c r="AA47" s="22"/>
      <c r="AB47" s="1"/>
      <c r="AC47" s="1"/>
      <c r="AD47" s="1"/>
      <c r="AE47" s="1"/>
      <c r="AF47" s="1"/>
      <c r="AG47" s="1"/>
      <c r="AH47" s="1"/>
      <c r="AI47" s="1"/>
    </row>
    <row r="48" spans="1:35" x14ac:dyDescent="0.25">
      <c r="B48" s="20"/>
      <c r="C48" s="26" t="s">
        <v>63</v>
      </c>
      <c r="D48" s="27"/>
      <c r="E48" s="28"/>
      <c r="F48" s="22"/>
      <c r="G48" s="16"/>
      <c r="H48" s="16"/>
      <c r="I48" s="20"/>
      <c r="J48" s="26" t="s">
        <v>63</v>
      </c>
      <c r="K48" s="27"/>
      <c r="L48" s="28"/>
      <c r="M48" s="22"/>
      <c r="N48" s="1"/>
      <c r="O48" s="1"/>
      <c r="P48" s="20"/>
      <c r="Q48" s="26" t="s">
        <v>63</v>
      </c>
      <c r="R48" s="27"/>
      <c r="S48" s="28"/>
      <c r="T48" s="22"/>
      <c r="U48" s="16"/>
      <c r="V48" s="16"/>
      <c r="W48" s="20"/>
      <c r="X48" s="26" t="s">
        <v>63</v>
      </c>
      <c r="Y48" s="27"/>
      <c r="Z48" s="28"/>
      <c r="AA48" s="22"/>
      <c r="AB48" s="1"/>
      <c r="AC48" s="1"/>
      <c r="AD48" s="1"/>
      <c r="AE48" s="1"/>
      <c r="AF48" s="1"/>
      <c r="AG48" s="1"/>
      <c r="AH48" s="1"/>
      <c r="AI48" s="1"/>
    </row>
    <row r="49" spans="1:35" x14ac:dyDescent="0.25">
      <c r="B49" s="20"/>
      <c r="C49" s="26" t="s">
        <v>64</v>
      </c>
      <c r="D49" s="27"/>
      <c r="E49" s="28"/>
      <c r="F49" s="22"/>
      <c r="G49" s="16"/>
      <c r="H49" s="16"/>
      <c r="I49" s="20"/>
      <c r="J49" s="26" t="s">
        <v>64</v>
      </c>
      <c r="K49" s="27"/>
      <c r="L49" s="28"/>
      <c r="M49" s="22"/>
      <c r="N49" s="1"/>
      <c r="O49" s="1"/>
      <c r="P49" s="20"/>
      <c r="Q49" s="26" t="s">
        <v>64</v>
      </c>
      <c r="R49" s="27"/>
      <c r="S49" s="28"/>
      <c r="T49" s="22"/>
      <c r="U49" s="16"/>
      <c r="V49" s="16"/>
      <c r="W49" s="20"/>
      <c r="X49" s="26" t="s">
        <v>64</v>
      </c>
      <c r="Y49" s="27"/>
      <c r="Z49" s="28"/>
      <c r="AA49" s="22"/>
      <c r="AB49" s="1"/>
      <c r="AC49" s="1"/>
      <c r="AD49" s="1"/>
      <c r="AE49" s="1"/>
      <c r="AF49" s="1"/>
      <c r="AG49" s="1"/>
      <c r="AH49" s="1"/>
      <c r="AI49" s="1"/>
    </row>
    <row r="50" spans="1:35" x14ac:dyDescent="0.25">
      <c r="B50" s="20"/>
      <c r="C50" s="29" t="s">
        <v>65</v>
      </c>
      <c r="D50" s="30"/>
      <c r="E50" s="31"/>
      <c r="F50" s="22"/>
      <c r="G50" s="16"/>
      <c r="H50" s="16"/>
      <c r="I50" s="20"/>
      <c r="J50" s="29" t="s">
        <v>65</v>
      </c>
      <c r="K50" s="30"/>
      <c r="L50" s="31"/>
      <c r="M50" s="22"/>
      <c r="N50" s="1"/>
      <c r="O50" s="1"/>
      <c r="P50" s="20"/>
      <c r="Q50" s="29" t="s">
        <v>65</v>
      </c>
      <c r="R50" s="30"/>
      <c r="S50" s="31"/>
      <c r="T50" s="22"/>
      <c r="U50" s="16"/>
      <c r="V50" s="16"/>
      <c r="W50" s="20"/>
      <c r="X50" s="29" t="s">
        <v>65</v>
      </c>
      <c r="Y50" s="30"/>
      <c r="Z50" s="31"/>
      <c r="AA50" s="22"/>
      <c r="AB50" s="1"/>
      <c r="AC50" s="1"/>
      <c r="AD50" s="1"/>
      <c r="AE50" s="1"/>
      <c r="AF50" s="1"/>
      <c r="AG50" s="1"/>
      <c r="AH50" s="1"/>
      <c r="AI50" s="1"/>
    </row>
    <row r="51" spans="1:35" x14ac:dyDescent="0.25">
      <c r="B51" s="32"/>
      <c r="C51" s="64" t="s">
        <v>66</v>
      </c>
      <c r="D51" s="16">
        <f>SUM(D47:D50)</f>
        <v>0</v>
      </c>
      <c r="E51" s="16"/>
      <c r="F51" s="22"/>
      <c r="G51" s="16"/>
      <c r="H51" s="16"/>
      <c r="I51" s="32"/>
      <c r="J51" s="64" t="s">
        <v>66</v>
      </c>
      <c r="K51" s="16">
        <f>SUM(K47:K50)</f>
        <v>0</v>
      </c>
      <c r="L51" s="16"/>
      <c r="M51" s="22"/>
      <c r="N51" s="1"/>
      <c r="O51" s="1"/>
      <c r="P51" s="32"/>
      <c r="Q51" s="64" t="s">
        <v>66</v>
      </c>
      <c r="R51" s="16">
        <f>SUM(R47:R50)</f>
        <v>0</v>
      </c>
      <c r="S51" s="16"/>
      <c r="T51" s="22"/>
      <c r="U51" s="16"/>
      <c r="V51" s="16"/>
      <c r="W51" s="32"/>
      <c r="X51" s="64" t="s">
        <v>66</v>
      </c>
      <c r="Y51" s="16">
        <f>SUM(Y47:Y50)</f>
        <v>0</v>
      </c>
      <c r="Z51" s="16"/>
      <c r="AA51" s="22"/>
      <c r="AB51" s="1"/>
      <c r="AC51" s="1"/>
      <c r="AD51" s="1"/>
      <c r="AE51" s="1"/>
      <c r="AF51" s="1"/>
      <c r="AG51" s="1"/>
      <c r="AH51" s="1"/>
      <c r="AI51" s="1"/>
    </row>
    <row r="52" spans="1:35" x14ac:dyDescent="0.25">
      <c r="B52" s="33"/>
      <c r="C52" s="34"/>
      <c r="D52" s="34"/>
      <c r="E52" s="34"/>
      <c r="F52" s="35"/>
      <c r="G52" s="16"/>
      <c r="H52" s="16"/>
      <c r="I52" s="33"/>
      <c r="J52" s="34"/>
      <c r="K52" s="34"/>
      <c r="L52" s="34"/>
      <c r="M52" s="35"/>
      <c r="N52" s="1"/>
      <c r="O52" s="1"/>
      <c r="P52" s="33"/>
      <c r="Q52" s="34"/>
      <c r="R52" s="34"/>
      <c r="S52" s="34"/>
      <c r="T52" s="35"/>
      <c r="U52" s="16"/>
      <c r="V52" s="16"/>
      <c r="W52" s="33"/>
      <c r="X52" s="34"/>
      <c r="Y52" s="34"/>
      <c r="Z52" s="34"/>
      <c r="AA52" s="35"/>
      <c r="AB52" s="1"/>
      <c r="AC52" s="1"/>
      <c r="AD52" s="1"/>
      <c r="AE52" s="1"/>
      <c r="AF52" s="1"/>
      <c r="AG52" s="1"/>
      <c r="AH52" s="1"/>
      <c r="AI52" s="1"/>
    </row>
    <row r="53" spans="1:35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"/>
      <c r="O53" s="1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"/>
      <c r="AC53" s="1"/>
      <c r="AD53" s="1"/>
      <c r="AE53" s="1"/>
      <c r="AF53" s="1"/>
      <c r="AG53" s="1"/>
      <c r="AH53" s="1"/>
      <c r="AI53" s="1"/>
    </row>
    <row r="54" spans="1:35" x14ac:dyDescent="0.25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x14ac:dyDescent="0.25">
      <c r="A55" s="16"/>
      <c r="B55" s="66" t="s">
        <v>70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"/>
      <c r="AC55" s="1"/>
      <c r="AD55" s="1"/>
      <c r="AE55" s="1"/>
      <c r="AF55" s="1"/>
      <c r="AG55" s="1"/>
      <c r="AH55" s="1"/>
      <c r="AI55" s="1"/>
    </row>
    <row r="56" spans="1:3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"/>
      <c r="AE56" s="1"/>
      <c r="AF56" s="1"/>
      <c r="AG56" s="1"/>
      <c r="AH56" s="1"/>
      <c r="AI56" s="1"/>
    </row>
    <row r="57" spans="1:35" x14ac:dyDescent="0.25">
      <c r="A57" s="16"/>
      <c r="B57" s="112"/>
      <c r="C57" s="113"/>
      <c r="D57" s="113"/>
      <c r="E57" s="113"/>
      <c r="F57" s="114"/>
      <c r="G57" s="16"/>
      <c r="H57" s="16"/>
      <c r="I57" s="112"/>
      <c r="J57" s="113"/>
      <c r="K57" s="113"/>
      <c r="L57" s="113"/>
      <c r="M57" s="114"/>
      <c r="N57" s="16"/>
      <c r="O57" s="16"/>
      <c r="P57" s="112"/>
      <c r="Q57" s="113"/>
      <c r="R57" s="113"/>
      <c r="S57" s="113"/>
      <c r="T57" s="114"/>
      <c r="U57" s="16"/>
      <c r="V57" s="16"/>
      <c r="W57" s="112"/>
      <c r="X57" s="113"/>
      <c r="Y57" s="113"/>
      <c r="Z57" s="113"/>
      <c r="AA57" s="114"/>
      <c r="AB57" s="16"/>
      <c r="AC57" s="16"/>
      <c r="AD57" s="1"/>
      <c r="AE57" s="1"/>
      <c r="AF57" s="1"/>
      <c r="AG57" s="1"/>
      <c r="AH57" s="1"/>
      <c r="AI57" s="1"/>
    </row>
    <row r="58" spans="1:35" x14ac:dyDescent="0.25">
      <c r="A58" s="16"/>
      <c r="B58" s="20"/>
      <c r="C58" s="16"/>
      <c r="D58" s="21" t="s">
        <v>57</v>
      </c>
      <c r="E58" s="16"/>
      <c r="F58" s="22"/>
      <c r="G58" s="16"/>
      <c r="H58" s="16"/>
      <c r="I58" s="20"/>
      <c r="J58" s="16"/>
      <c r="K58" s="21" t="s">
        <v>16</v>
      </c>
      <c r="L58" s="16"/>
      <c r="M58" s="22"/>
      <c r="N58" s="16"/>
      <c r="O58" s="16"/>
      <c r="P58" s="20"/>
      <c r="Q58" s="16"/>
      <c r="R58" s="21" t="s">
        <v>17</v>
      </c>
      <c r="S58" s="16"/>
      <c r="T58" s="22"/>
      <c r="U58" s="16"/>
      <c r="V58" s="16"/>
      <c r="W58" s="20"/>
      <c r="X58" s="16"/>
      <c r="Y58" s="21" t="s">
        <v>18</v>
      </c>
      <c r="Z58" s="16"/>
      <c r="AA58" s="22"/>
      <c r="AB58" s="16"/>
      <c r="AC58" s="16"/>
      <c r="AD58" s="1"/>
      <c r="AE58" s="1"/>
      <c r="AF58" s="1"/>
      <c r="AG58" s="1"/>
      <c r="AH58" s="1"/>
      <c r="AI58" s="1"/>
    </row>
    <row r="59" spans="1:35" x14ac:dyDescent="0.25">
      <c r="A59" s="16"/>
      <c r="B59" s="20"/>
      <c r="C59" s="16"/>
      <c r="D59" s="16"/>
      <c r="E59" s="16"/>
      <c r="F59" s="22"/>
      <c r="G59" s="16"/>
      <c r="H59" s="16"/>
      <c r="I59" s="20"/>
      <c r="J59" s="16"/>
      <c r="K59" s="16"/>
      <c r="L59" s="16"/>
      <c r="M59" s="22"/>
      <c r="N59" s="16"/>
      <c r="O59" s="16"/>
      <c r="P59" s="20"/>
      <c r="Q59" s="16"/>
      <c r="R59" s="16"/>
      <c r="S59" s="16"/>
      <c r="T59" s="22"/>
      <c r="U59" s="16"/>
      <c r="V59" s="16"/>
      <c r="W59" s="20"/>
      <c r="X59" s="16"/>
      <c r="Y59" s="16"/>
      <c r="Z59" s="16"/>
      <c r="AA59" s="22"/>
      <c r="AB59" s="16"/>
      <c r="AC59" s="16"/>
      <c r="AD59" s="1"/>
      <c r="AE59" s="1"/>
      <c r="AF59" s="1"/>
      <c r="AG59" s="1"/>
      <c r="AH59" s="1"/>
      <c r="AI59" s="1"/>
    </row>
    <row r="60" spans="1:35" x14ac:dyDescent="0.25">
      <c r="A60" s="16"/>
      <c r="B60" s="20"/>
      <c r="C60" s="11" t="s">
        <v>58</v>
      </c>
      <c r="D60" s="19"/>
      <c r="E60" s="19" t="e">
        <f>SUM((E63*D63/D67),(E64*D64/D67),(E65*D65/D67),(E66*D66/D67))</f>
        <v>#DIV/0!</v>
      </c>
      <c r="F60" s="22"/>
      <c r="G60" s="16"/>
      <c r="H60" s="16"/>
      <c r="I60" s="20"/>
      <c r="J60" s="11" t="s">
        <v>58</v>
      </c>
      <c r="K60" s="19"/>
      <c r="L60" s="19" t="e">
        <f>SUM((L63*K63/K67),(L64*K64/K67),(L65*K65/K67),(L66*K66/K67))</f>
        <v>#DIV/0!</v>
      </c>
      <c r="M60" s="22"/>
      <c r="N60" s="16"/>
      <c r="O60" s="16"/>
      <c r="P60" s="20"/>
      <c r="Q60" s="11" t="s">
        <v>58</v>
      </c>
      <c r="R60" s="19"/>
      <c r="S60" s="19" t="e">
        <f>SUM((S63*R63/R67),(S64*R64/R67),(S65*R65/R67),(S66*R66/R67))</f>
        <v>#DIV/0!</v>
      </c>
      <c r="T60" s="22"/>
      <c r="U60" s="16"/>
      <c r="V60" s="16"/>
      <c r="W60" s="20"/>
      <c r="X60" s="11" t="s">
        <v>58</v>
      </c>
      <c r="Y60" s="19"/>
      <c r="Z60" s="19" t="e">
        <f>SUM((Z63*Y63/Y67),(Z64*Y64/Y67),(Z65*Y65/Y67),(Z66*Y66/Y67))</f>
        <v>#DIV/0!</v>
      </c>
      <c r="AA60" s="22"/>
      <c r="AB60" s="16"/>
      <c r="AC60" s="16"/>
      <c r="AD60" s="1"/>
      <c r="AE60" s="1"/>
      <c r="AF60" s="1"/>
      <c r="AG60" s="1"/>
      <c r="AH60" s="1"/>
      <c r="AI60" s="1"/>
    </row>
    <row r="61" spans="1:35" x14ac:dyDescent="0.25">
      <c r="A61" s="16"/>
      <c r="B61" s="20"/>
      <c r="C61" s="16"/>
      <c r="D61" s="16"/>
      <c r="E61" s="16"/>
      <c r="F61" s="22"/>
      <c r="G61" s="16"/>
      <c r="H61" s="16"/>
      <c r="I61" s="20"/>
      <c r="J61" s="16"/>
      <c r="K61" s="16"/>
      <c r="L61" s="16"/>
      <c r="M61" s="22"/>
      <c r="N61" s="16"/>
      <c r="O61" s="16"/>
      <c r="P61" s="20"/>
      <c r="Q61" s="16"/>
      <c r="R61" s="16"/>
      <c r="S61" s="16"/>
      <c r="T61" s="22"/>
      <c r="U61" s="16"/>
      <c r="V61" s="16"/>
      <c r="W61" s="20"/>
      <c r="X61" s="16"/>
      <c r="Y61" s="16"/>
      <c r="Z61" s="16"/>
      <c r="AA61" s="22"/>
      <c r="AB61" s="16"/>
      <c r="AC61" s="16"/>
      <c r="AD61" s="1"/>
      <c r="AE61" s="1"/>
      <c r="AF61" s="1"/>
      <c r="AG61" s="1"/>
      <c r="AH61" s="1"/>
      <c r="AI61" s="1"/>
    </row>
    <row r="62" spans="1:35" ht="39" x14ac:dyDescent="0.25">
      <c r="A62" s="16"/>
      <c r="B62" s="20"/>
      <c r="C62" s="23" t="s">
        <v>59</v>
      </c>
      <c r="D62" s="24" t="s">
        <v>60</v>
      </c>
      <c r="E62" s="25" t="s">
        <v>61</v>
      </c>
      <c r="F62" s="22"/>
      <c r="G62" s="16"/>
      <c r="H62" s="16"/>
      <c r="I62" s="20"/>
      <c r="J62" s="23" t="s">
        <v>59</v>
      </c>
      <c r="K62" s="24" t="s">
        <v>60</v>
      </c>
      <c r="L62" s="25" t="s">
        <v>61</v>
      </c>
      <c r="M62" s="22"/>
      <c r="N62" s="16"/>
      <c r="O62" s="16"/>
      <c r="P62" s="20"/>
      <c r="Q62" s="23" t="s">
        <v>59</v>
      </c>
      <c r="R62" s="24" t="s">
        <v>60</v>
      </c>
      <c r="S62" s="25" t="s">
        <v>61</v>
      </c>
      <c r="T62" s="22"/>
      <c r="U62" s="16"/>
      <c r="V62" s="16"/>
      <c r="W62" s="20"/>
      <c r="X62" s="23" t="s">
        <v>59</v>
      </c>
      <c r="Y62" s="24" t="s">
        <v>60</v>
      </c>
      <c r="Z62" s="25" t="s">
        <v>61</v>
      </c>
      <c r="AA62" s="22"/>
      <c r="AB62" s="16"/>
      <c r="AC62" s="16"/>
      <c r="AD62" s="1"/>
      <c r="AE62" s="1"/>
      <c r="AF62" s="1"/>
      <c r="AG62" s="1"/>
      <c r="AH62" s="1"/>
      <c r="AI62" s="1"/>
    </row>
    <row r="63" spans="1:35" x14ac:dyDescent="0.25">
      <c r="A63" s="16"/>
      <c r="B63" s="20"/>
      <c r="C63" s="26" t="s">
        <v>62</v>
      </c>
      <c r="D63" s="27"/>
      <c r="E63" s="28"/>
      <c r="F63" s="22"/>
      <c r="G63" s="16"/>
      <c r="H63" s="16"/>
      <c r="I63" s="20"/>
      <c r="J63" s="26" t="s">
        <v>62</v>
      </c>
      <c r="K63" s="27"/>
      <c r="L63" s="28"/>
      <c r="M63" s="22"/>
      <c r="N63" s="16"/>
      <c r="O63" s="16"/>
      <c r="P63" s="20"/>
      <c r="Q63" s="26" t="s">
        <v>62</v>
      </c>
      <c r="R63" s="27"/>
      <c r="S63" s="28"/>
      <c r="T63" s="22"/>
      <c r="U63" s="16"/>
      <c r="V63" s="16"/>
      <c r="W63" s="20"/>
      <c r="X63" s="26" t="s">
        <v>62</v>
      </c>
      <c r="Y63" s="27"/>
      <c r="Z63" s="28"/>
      <c r="AA63" s="22"/>
      <c r="AB63" s="16"/>
      <c r="AC63" s="16"/>
      <c r="AD63" s="1"/>
      <c r="AE63" s="1"/>
      <c r="AF63" s="1"/>
      <c r="AG63" s="1"/>
      <c r="AH63" s="1"/>
      <c r="AI63" s="1"/>
    </row>
    <row r="64" spans="1:35" x14ac:dyDescent="0.25">
      <c r="A64" s="16"/>
      <c r="B64" s="20"/>
      <c r="C64" s="26" t="s">
        <v>63</v>
      </c>
      <c r="D64" s="27"/>
      <c r="E64" s="28"/>
      <c r="F64" s="22"/>
      <c r="G64" s="16"/>
      <c r="H64" s="16"/>
      <c r="I64" s="20"/>
      <c r="J64" s="26" t="s">
        <v>63</v>
      </c>
      <c r="K64" s="27"/>
      <c r="L64" s="28"/>
      <c r="M64" s="22"/>
      <c r="N64" s="16"/>
      <c r="O64" s="16"/>
      <c r="P64" s="20"/>
      <c r="Q64" s="26" t="s">
        <v>63</v>
      </c>
      <c r="R64" s="27"/>
      <c r="S64" s="28"/>
      <c r="T64" s="22"/>
      <c r="U64" s="16"/>
      <c r="V64" s="16"/>
      <c r="W64" s="20"/>
      <c r="X64" s="26" t="s">
        <v>63</v>
      </c>
      <c r="Y64" s="27"/>
      <c r="Z64" s="28"/>
      <c r="AA64" s="22"/>
      <c r="AB64" s="16"/>
      <c r="AC64" s="16"/>
      <c r="AD64" s="1"/>
      <c r="AE64" s="1"/>
      <c r="AF64" s="1"/>
      <c r="AG64" s="1"/>
      <c r="AH64" s="1"/>
      <c r="AI64" s="1"/>
    </row>
    <row r="65" spans="1:35" x14ac:dyDescent="0.25">
      <c r="A65" s="16"/>
      <c r="B65" s="20"/>
      <c r="C65" s="26" t="s">
        <v>64</v>
      </c>
      <c r="D65" s="27"/>
      <c r="E65" s="28"/>
      <c r="F65" s="22"/>
      <c r="G65" s="16"/>
      <c r="H65" s="16"/>
      <c r="I65" s="20"/>
      <c r="J65" s="26" t="s">
        <v>64</v>
      </c>
      <c r="K65" s="27"/>
      <c r="L65" s="28"/>
      <c r="M65" s="22"/>
      <c r="N65" s="16"/>
      <c r="O65" s="16"/>
      <c r="P65" s="20"/>
      <c r="Q65" s="26" t="s">
        <v>64</v>
      </c>
      <c r="R65" s="27"/>
      <c r="S65" s="28"/>
      <c r="T65" s="22"/>
      <c r="U65" s="16"/>
      <c r="V65" s="16"/>
      <c r="W65" s="20"/>
      <c r="X65" s="26" t="s">
        <v>64</v>
      </c>
      <c r="Y65" s="27"/>
      <c r="Z65" s="28"/>
      <c r="AA65" s="22"/>
      <c r="AB65" s="16"/>
      <c r="AC65" s="16"/>
      <c r="AD65" s="1"/>
      <c r="AE65" s="1"/>
      <c r="AF65" s="1"/>
      <c r="AG65" s="1"/>
      <c r="AH65" s="1"/>
      <c r="AI65" s="1"/>
    </row>
    <row r="66" spans="1:35" x14ac:dyDescent="0.25">
      <c r="A66" s="16"/>
      <c r="B66" s="20"/>
      <c r="C66" s="29" t="s">
        <v>65</v>
      </c>
      <c r="D66" s="30"/>
      <c r="E66" s="31"/>
      <c r="F66" s="22"/>
      <c r="G66" s="16"/>
      <c r="H66" s="16"/>
      <c r="I66" s="20"/>
      <c r="J66" s="29" t="s">
        <v>65</v>
      </c>
      <c r="K66" s="30"/>
      <c r="L66" s="31"/>
      <c r="M66" s="22"/>
      <c r="N66" s="16"/>
      <c r="O66" s="16"/>
      <c r="P66" s="20"/>
      <c r="Q66" s="29" t="s">
        <v>65</v>
      </c>
      <c r="R66" s="30"/>
      <c r="S66" s="31"/>
      <c r="T66" s="22"/>
      <c r="U66" s="16"/>
      <c r="V66" s="16"/>
      <c r="W66" s="20"/>
      <c r="X66" s="29" t="s">
        <v>65</v>
      </c>
      <c r="Y66" s="30"/>
      <c r="Z66" s="31"/>
      <c r="AA66" s="22"/>
      <c r="AB66" s="16"/>
      <c r="AC66" s="16"/>
      <c r="AD66" s="1"/>
      <c r="AE66" s="1"/>
      <c r="AF66" s="1"/>
      <c r="AG66" s="1"/>
      <c r="AH66" s="1"/>
      <c r="AI66" s="1"/>
    </row>
    <row r="67" spans="1:35" x14ac:dyDescent="0.25">
      <c r="A67" s="16"/>
      <c r="B67" s="32"/>
      <c r="C67" s="64" t="s">
        <v>66</v>
      </c>
      <c r="D67" s="16">
        <f>SUM(D63:D66)</f>
        <v>0</v>
      </c>
      <c r="E67" s="16"/>
      <c r="F67" s="22"/>
      <c r="G67" s="16"/>
      <c r="H67" s="16"/>
      <c r="I67" s="32"/>
      <c r="J67" s="64" t="s">
        <v>66</v>
      </c>
      <c r="K67" s="16">
        <f>SUM(K63:K66)</f>
        <v>0</v>
      </c>
      <c r="L67" s="16"/>
      <c r="M67" s="22"/>
      <c r="N67" s="16"/>
      <c r="O67" s="16"/>
      <c r="P67" s="32"/>
      <c r="Q67" s="64" t="s">
        <v>66</v>
      </c>
      <c r="R67" s="16">
        <f>SUM(R63:R66)</f>
        <v>0</v>
      </c>
      <c r="S67" s="16"/>
      <c r="T67" s="22"/>
      <c r="U67" s="16"/>
      <c r="V67" s="16"/>
      <c r="W67" s="32"/>
      <c r="X67" s="64" t="s">
        <v>66</v>
      </c>
      <c r="Y67" s="16">
        <f>SUM(Y63:Y66)</f>
        <v>0</v>
      </c>
      <c r="Z67" s="16"/>
      <c r="AA67" s="22"/>
      <c r="AB67" s="16"/>
      <c r="AC67" s="16"/>
      <c r="AD67" s="1"/>
      <c r="AE67" s="1"/>
      <c r="AF67" s="1"/>
      <c r="AG67" s="1"/>
      <c r="AH67" s="1"/>
      <c r="AI67" s="1"/>
    </row>
    <row r="68" spans="1:35" x14ac:dyDescent="0.25">
      <c r="A68" s="16"/>
      <c r="B68" s="33"/>
      <c r="C68" s="34"/>
      <c r="D68" s="34"/>
      <c r="E68" s="34"/>
      <c r="F68" s="35"/>
      <c r="G68" s="16"/>
      <c r="H68" s="16"/>
      <c r="I68" s="33"/>
      <c r="J68" s="34"/>
      <c r="K68" s="34"/>
      <c r="L68" s="34"/>
      <c r="M68" s="35"/>
      <c r="N68" s="16"/>
      <c r="O68" s="16"/>
      <c r="P68" s="33"/>
      <c r="Q68" s="34"/>
      <c r="R68" s="34"/>
      <c r="S68" s="34"/>
      <c r="T68" s="35"/>
      <c r="U68" s="16"/>
      <c r="V68" s="16"/>
      <c r="W68" s="33"/>
      <c r="X68" s="34"/>
      <c r="Y68" s="34"/>
      <c r="Z68" s="34"/>
      <c r="AA68" s="35"/>
      <c r="AB68" s="16"/>
      <c r="AD68" s="1"/>
      <c r="AE68" s="1"/>
      <c r="AF68" s="1"/>
      <c r="AG68" s="1"/>
      <c r="AH68" s="1"/>
      <c r="AI68" s="1"/>
    </row>
    <row r="69" spans="1:35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"/>
      <c r="AC69" s="16"/>
      <c r="AD69" s="1"/>
      <c r="AE69" s="1"/>
      <c r="AF69" s="1"/>
      <c r="AG69" s="1"/>
      <c r="AH69" s="1"/>
      <c r="AI69" s="1"/>
    </row>
    <row r="70" spans="1:35" x14ac:dyDescent="0.25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x14ac:dyDescent="0.25">
      <c r="A71" s="16"/>
      <c r="B71" s="66" t="s">
        <v>71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19"/>
      <c r="O71" s="19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"/>
      <c r="AC71" s="1"/>
      <c r="AD71" s="1"/>
      <c r="AE71" s="1"/>
      <c r="AF71" s="1"/>
      <c r="AG71" s="1"/>
      <c r="AH71" s="1"/>
      <c r="AI71" s="1"/>
    </row>
    <row r="72" spans="1:35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"/>
      <c r="AE72" s="1"/>
      <c r="AF72" s="1"/>
      <c r="AG72" s="1"/>
      <c r="AH72" s="1"/>
      <c r="AI72" s="1"/>
    </row>
    <row r="73" spans="1:35" x14ac:dyDescent="0.25">
      <c r="A73" s="16"/>
      <c r="B73" s="112"/>
      <c r="C73" s="113"/>
      <c r="D73" s="113"/>
      <c r="E73" s="113"/>
      <c r="F73" s="114"/>
      <c r="G73" s="16"/>
      <c r="H73" s="16"/>
      <c r="I73" s="112"/>
      <c r="J73" s="113"/>
      <c r="K73" s="113"/>
      <c r="L73" s="113"/>
      <c r="M73" s="114"/>
      <c r="N73" s="16"/>
      <c r="O73" s="16"/>
      <c r="P73" s="112"/>
      <c r="Q73" s="113"/>
      <c r="R73" s="113"/>
      <c r="S73" s="113"/>
      <c r="T73" s="114"/>
      <c r="U73" s="16"/>
      <c r="V73" s="16"/>
      <c r="W73" s="112"/>
      <c r="X73" s="113"/>
      <c r="Y73" s="113"/>
      <c r="Z73" s="113"/>
      <c r="AA73" s="114"/>
      <c r="AB73" s="16"/>
      <c r="AC73" s="16"/>
      <c r="AD73" s="1"/>
      <c r="AE73" s="1"/>
      <c r="AF73" s="1"/>
      <c r="AG73" s="1"/>
      <c r="AH73" s="1"/>
      <c r="AI73" s="1"/>
    </row>
    <row r="74" spans="1:35" x14ac:dyDescent="0.25">
      <c r="A74" s="16"/>
      <c r="B74" s="20"/>
      <c r="C74" s="16"/>
      <c r="D74" s="21" t="s">
        <v>57</v>
      </c>
      <c r="E74" s="16"/>
      <c r="F74" s="22"/>
      <c r="G74" s="16"/>
      <c r="H74" s="16"/>
      <c r="I74" s="20"/>
      <c r="J74" s="16"/>
      <c r="K74" s="21" t="s">
        <v>16</v>
      </c>
      <c r="L74" s="16"/>
      <c r="M74" s="22"/>
      <c r="N74" s="16"/>
      <c r="O74" s="16"/>
      <c r="P74" s="20"/>
      <c r="Q74" s="16"/>
      <c r="R74" s="21" t="s">
        <v>17</v>
      </c>
      <c r="S74" s="16"/>
      <c r="T74" s="22"/>
      <c r="U74" s="16"/>
      <c r="V74" s="16"/>
      <c r="W74" s="20"/>
      <c r="X74" s="16"/>
      <c r="Y74" s="21" t="s">
        <v>18</v>
      </c>
      <c r="Z74" s="16"/>
      <c r="AA74" s="22"/>
      <c r="AB74" s="16"/>
      <c r="AC74" s="16"/>
      <c r="AD74" s="1"/>
      <c r="AE74" s="1"/>
      <c r="AF74" s="1"/>
      <c r="AG74" s="1"/>
      <c r="AH74" s="1"/>
      <c r="AI74" s="1"/>
    </row>
    <row r="75" spans="1:35" x14ac:dyDescent="0.25">
      <c r="A75" s="16"/>
      <c r="B75" s="20"/>
      <c r="C75" s="16"/>
      <c r="D75" s="16"/>
      <c r="E75" s="16"/>
      <c r="F75" s="22"/>
      <c r="G75" s="16"/>
      <c r="H75" s="16"/>
      <c r="I75" s="20"/>
      <c r="J75" s="16"/>
      <c r="K75" s="16"/>
      <c r="L75" s="16"/>
      <c r="M75" s="22"/>
      <c r="N75" s="16"/>
      <c r="O75" s="16"/>
      <c r="P75" s="20"/>
      <c r="Q75" s="16"/>
      <c r="R75" s="16"/>
      <c r="S75" s="16"/>
      <c r="T75" s="22"/>
      <c r="U75" s="16"/>
      <c r="V75" s="16"/>
      <c r="W75" s="20"/>
      <c r="X75" s="16"/>
      <c r="Y75" s="16"/>
      <c r="Z75" s="16"/>
      <c r="AA75" s="22"/>
      <c r="AB75" s="16"/>
      <c r="AC75" s="16"/>
      <c r="AD75" s="1"/>
      <c r="AE75" s="1"/>
      <c r="AF75" s="1"/>
      <c r="AG75" s="1"/>
      <c r="AH75" s="1"/>
      <c r="AI75" s="1"/>
    </row>
    <row r="76" spans="1:35" x14ac:dyDescent="0.25">
      <c r="A76" s="16"/>
      <c r="B76" s="20"/>
      <c r="C76" s="11" t="s">
        <v>58</v>
      </c>
      <c r="D76" s="19"/>
      <c r="E76" s="19" t="e">
        <f>SUM((E79*D79/D83),(E80*D80/D83),(E81*D81/D83),(E82*D82/D83))</f>
        <v>#DIV/0!</v>
      </c>
      <c r="F76" s="22"/>
      <c r="G76" s="16"/>
      <c r="H76" s="16"/>
      <c r="I76" s="20"/>
      <c r="J76" s="11" t="s">
        <v>58</v>
      </c>
      <c r="K76" s="19"/>
      <c r="L76" s="19" t="e">
        <f>SUM((L79*K79/K83),(L80*K80/K83),(L81*K81/K83),(L82*K82/K83))</f>
        <v>#DIV/0!</v>
      </c>
      <c r="M76" s="22"/>
      <c r="N76" s="16"/>
      <c r="O76" s="16"/>
      <c r="P76" s="20"/>
      <c r="Q76" s="11" t="s">
        <v>58</v>
      </c>
      <c r="R76" s="19"/>
      <c r="S76" s="19" t="e">
        <f>SUM((S79*R79/R83),(S80*R80/R83),(S81*R81/R83),(S82*R82/R83))</f>
        <v>#DIV/0!</v>
      </c>
      <c r="T76" s="22"/>
      <c r="U76" s="16"/>
      <c r="V76" s="16"/>
      <c r="W76" s="20"/>
      <c r="X76" s="11" t="s">
        <v>58</v>
      </c>
      <c r="Y76" s="19"/>
      <c r="Z76" s="19" t="e">
        <f>SUM((Z79*Y79/Y83),(Z80*Y80/Y83),(Z81*Y81/Y83),(Z82*Y82/Y83))</f>
        <v>#DIV/0!</v>
      </c>
      <c r="AA76" s="22"/>
      <c r="AB76" s="16"/>
      <c r="AC76" s="16"/>
      <c r="AD76" s="1"/>
      <c r="AE76" s="1"/>
      <c r="AF76" s="1"/>
      <c r="AG76" s="1"/>
      <c r="AH76" s="1"/>
      <c r="AI76" s="1"/>
    </row>
    <row r="77" spans="1:35" x14ac:dyDescent="0.25">
      <c r="A77" s="16"/>
      <c r="B77" s="20"/>
      <c r="C77" s="16"/>
      <c r="D77" s="16"/>
      <c r="E77" s="16"/>
      <c r="F77" s="22"/>
      <c r="G77" s="16"/>
      <c r="H77" s="16"/>
      <c r="I77" s="20"/>
      <c r="J77" s="16"/>
      <c r="K77" s="16"/>
      <c r="L77" s="16"/>
      <c r="M77" s="22"/>
      <c r="N77" s="16"/>
      <c r="O77" s="16"/>
      <c r="P77" s="20"/>
      <c r="Q77" s="16"/>
      <c r="R77" s="16"/>
      <c r="S77" s="16"/>
      <c r="T77" s="22"/>
      <c r="U77" s="16"/>
      <c r="V77" s="16"/>
      <c r="W77" s="20"/>
      <c r="X77" s="16"/>
      <c r="Y77" s="16"/>
      <c r="Z77" s="16"/>
      <c r="AA77" s="22"/>
      <c r="AB77" s="16"/>
      <c r="AC77" s="16"/>
      <c r="AD77" s="1"/>
      <c r="AE77" s="1"/>
      <c r="AF77" s="1"/>
      <c r="AG77" s="1"/>
      <c r="AH77" s="1"/>
      <c r="AI77" s="1"/>
    </row>
    <row r="78" spans="1:35" ht="39" x14ac:dyDescent="0.25">
      <c r="A78" s="16"/>
      <c r="B78" s="20"/>
      <c r="C78" s="23" t="s">
        <v>59</v>
      </c>
      <c r="D78" s="24" t="s">
        <v>60</v>
      </c>
      <c r="E78" s="25" t="s">
        <v>61</v>
      </c>
      <c r="F78" s="22"/>
      <c r="G78" s="16"/>
      <c r="H78" s="16"/>
      <c r="I78" s="20"/>
      <c r="J78" s="23" t="s">
        <v>59</v>
      </c>
      <c r="K78" s="24" t="s">
        <v>60</v>
      </c>
      <c r="L78" s="25" t="s">
        <v>61</v>
      </c>
      <c r="M78" s="22"/>
      <c r="N78" s="16"/>
      <c r="O78" s="16"/>
      <c r="P78" s="20"/>
      <c r="Q78" s="23" t="s">
        <v>59</v>
      </c>
      <c r="R78" s="24" t="s">
        <v>60</v>
      </c>
      <c r="S78" s="25" t="s">
        <v>61</v>
      </c>
      <c r="T78" s="22"/>
      <c r="U78" s="16"/>
      <c r="V78" s="16"/>
      <c r="W78" s="20"/>
      <c r="X78" s="23" t="s">
        <v>59</v>
      </c>
      <c r="Y78" s="24" t="s">
        <v>60</v>
      </c>
      <c r="Z78" s="25" t="s">
        <v>61</v>
      </c>
      <c r="AA78" s="22"/>
      <c r="AB78" s="16"/>
      <c r="AC78" s="16"/>
      <c r="AD78" s="1"/>
      <c r="AE78" s="1"/>
      <c r="AF78" s="1"/>
      <c r="AG78" s="1"/>
      <c r="AH78" s="1"/>
      <c r="AI78" s="1"/>
    </row>
    <row r="79" spans="1:35" x14ac:dyDescent="0.25">
      <c r="A79" s="16"/>
      <c r="B79" s="20"/>
      <c r="C79" s="26" t="s">
        <v>62</v>
      </c>
      <c r="D79" s="27"/>
      <c r="E79" s="28"/>
      <c r="F79" s="22"/>
      <c r="G79" s="16"/>
      <c r="H79" s="16"/>
      <c r="I79" s="20"/>
      <c r="J79" s="26" t="s">
        <v>62</v>
      </c>
      <c r="K79" s="27"/>
      <c r="L79" s="28"/>
      <c r="M79" s="22"/>
      <c r="N79" s="16"/>
      <c r="O79" s="16"/>
      <c r="P79" s="20"/>
      <c r="Q79" s="26" t="s">
        <v>62</v>
      </c>
      <c r="R79" s="27"/>
      <c r="S79" s="28"/>
      <c r="T79" s="22"/>
      <c r="U79" s="16"/>
      <c r="V79" s="16"/>
      <c r="W79" s="20"/>
      <c r="X79" s="26" t="s">
        <v>62</v>
      </c>
      <c r="Y79" s="27"/>
      <c r="Z79" s="28"/>
      <c r="AA79" s="22"/>
      <c r="AB79" s="16"/>
      <c r="AC79" s="16"/>
      <c r="AD79" s="1"/>
      <c r="AE79" s="1"/>
      <c r="AF79" s="1"/>
      <c r="AG79" s="1"/>
      <c r="AH79" s="1"/>
      <c r="AI79" s="1"/>
    </row>
    <row r="80" spans="1:35" x14ac:dyDescent="0.25">
      <c r="A80" s="16"/>
      <c r="B80" s="20"/>
      <c r="C80" s="26" t="s">
        <v>63</v>
      </c>
      <c r="D80" s="27"/>
      <c r="E80" s="28"/>
      <c r="F80" s="22"/>
      <c r="G80" s="16"/>
      <c r="H80" s="16"/>
      <c r="I80" s="20"/>
      <c r="J80" s="26" t="s">
        <v>63</v>
      </c>
      <c r="K80" s="27"/>
      <c r="L80" s="28"/>
      <c r="M80" s="22"/>
      <c r="N80" s="16"/>
      <c r="O80" s="16"/>
      <c r="P80" s="20"/>
      <c r="Q80" s="26" t="s">
        <v>63</v>
      </c>
      <c r="R80" s="27"/>
      <c r="S80" s="28"/>
      <c r="T80" s="22"/>
      <c r="U80" s="16"/>
      <c r="V80" s="16"/>
      <c r="W80" s="20"/>
      <c r="X80" s="26" t="s">
        <v>63</v>
      </c>
      <c r="Y80" s="27"/>
      <c r="Z80" s="28"/>
      <c r="AA80" s="22"/>
      <c r="AB80" s="16"/>
      <c r="AC80" s="16"/>
      <c r="AD80" s="1"/>
      <c r="AE80" s="1"/>
      <c r="AF80" s="1"/>
      <c r="AG80" s="1"/>
      <c r="AH80" s="1"/>
      <c r="AI80" s="1"/>
    </row>
    <row r="81" spans="1:35" x14ac:dyDescent="0.25">
      <c r="A81" s="16"/>
      <c r="B81" s="20"/>
      <c r="C81" s="26" t="s">
        <v>64</v>
      </c>
      <c r="D81" s="27"/>
      <c r="E81" s="28"/>
      <c r="F81" s="22"/>
      <c r="G81" s="16"/>
      <c r="H81" s="16"/>
      <c r="I81" s="20"/>
      <c r="J81" s="26" t="s">
        <v>64</v>
      </c>
      <c r="K81" s="27"/>
      <c r="L81" s="28"/>
      <c r="M81" s="22"/>
      <c r="N81" s="16"/>
      <c r="O81" s="16"/>
      <c r="P81" s="20"/>
      <c r="Q81" s="26" t="s">
        <v>64</v>
      </c>
      <c r="R81" s="27"/>
      <c r="S81" s="28"/>
      <c r="T81" s="22"/>
      <c r="U81" s="16"/>
      <c r="V81" s="16"/>
      <c r="W81" s="20"/>
      <c r="X81" s="26" t="s">
        <v>64</v>
      </c>
      <c r="Y81" s="27"/>
      <c r="Z81" s="28"/>
      <c r="AA81" s="22"/>
      <c r="AB81" s="16"/>
      <c r="AC81" s="16"/>
      <c r="AD81" s="1"/>
      <c r="AE81" s="1"/>
      <c r="AF81" s="1"/>
      <c r="AG81" s="1"/>
      <c r="AH81" s="1"/>
      <c r="AI81" s="1"/>
    </row>
    <row r="82" spans="1:35" x14ac:dyDescent="0.25">
      <c r="A82" s="16"/>
      <c r="B82" s="20"/>
      <c r="C82" s="29" t="s">
        <v>65</v>
      </c>
      <c r="D82" s="30"/>
      <c r="E82" s="31"/>
      <c r="F82" s="22"/>
      <c r="G82" s="16"/>
      <c r="H82" s="16"/>
      <c r="I82" s="20"/>
      <c r="J82" s="29" t="s">
        <v>65</v>
      </c>
      <c r="K82" s="30"/>
      <c r="L82" s="31"/>
      <c r="M82" s="22"/>
      <c r="N82" s="16"/>
      <c r="O82" s="16"/>
      <c r="P82" s="20"/>
      <c r="Q82" s="29" t="s">
        <v>65</v>
      </c>
      <c r="R82" s="30"/>
      <c r="S82" s="31"/>
      <c r="T82" s="22"/>
      <c r="U82" s="16"/>
      <c r="V82" s="16"/>
      <c r="W82" s="20"/>
      <c r="X82" s="29" t="s">
        <v>65</v>
      </c>
      <c r="Y82" s="30"/>
      <c r="Z82" s="31"/>
      <c r="AA82" s="22"/>
      <c r="AB82" s="16"/>
      <c r="AC82" s="16"/>
      <c r="AD82" s="1"/>
      <c r="AE82" s="1"/>
      <c r="AF82" s="1"/>
      <c r="AG82" s="1"/>
      <c r="AH82" s="1"/>
      <c r="AI82" s="1"/>
    </row>
    <row r="83" spans="1:35" x14ac:dyDescent="0.25">
      <c r="A83" s="16"/>
      <c r="B83" s="32"/>
      <c r="C83" s="64" t="s">
        <v>66</v>
      </c>
      <c r="D83" s="16">
        <f>SUM(D79:D82)</f>
        <v>0</v>
      </c>
      <c r="E83" s="16"/>
      <c r="F83" s="22"/>
      <c r="G83" s="16"/>
      <c r="H83" s="16"/>
      <c r="I83" s="32"/>
      <c r="J83" s="64" t="s">
        <v>66</v>
      </c>
      <c r="K83" s="16">
        <f>SUM(K79:K82)</f>
        <v>0</v>
      </c>
      <c r="L83" s="16"/>
      <c r="M83" s="22"/>
      <c r="N83" s="16"/>
      <c r="O83" s="16"/>
      <c r="P83" s="32"/>
      <c r="Q83" s="64" t="s">
        <v>66</v>
      </c>
      <c r="R83" s="16">
        <f>SUM(R79:R82)</f>
        <v>0</v>
      </c>
      <c r="S83" s="16"/>
      <c r="T83" s="22"/>
      <c r="U83" s="16"/>
      <c r="V83" s="16"/>
      <c r="W83" s="32"/>
      <c r="X83" s="64" t="s">
        <v>66</v>
      </c>
      <c r="Y83" s="16">
        <f>SUM(Y79:Y82)</f>
        <v>0</v>
      </c>
      <c r="Z83" s="16"/>
      <c r="AA83" s="22"/>
      <c r="AB83" s="16"/>
      <c r="AC83" s="16"/>
      <c r="AD83" s="1"/>
      <c r="AE83" s="1"/>
      <c r="AF83" s="1"/>
      <c r="AG83" s="1"/>
      <c r="AH83" s="1"/>
      <c r="AI83" s="1"/>
    </row>
    <row r="84" spans="1:35" x14ac:dyDescent="0.25">
      <c r="A84" s="16"/>
      <c r="B84" s="33"/>
      <c r="C84" s="34"/>
      <c r="D84" s="34"/>
      <c r="E84" s="34"/>
      <c r="F84" s="35"/>
      <c r="G84" s="16"/>
      <c r="H84" s="16"/>
      <c r="I84" s="33"/>
      <c r="J84" s="34"/>
      <c r="K84" s="34"/>
      <c r="L84" s="34"/>
      <c r="M84" s="35"/>
      <c r="N84" s="16"/>
      <c r="O84" s="16"/>
      <c r="P84" s="33"/>
      <c r="Q84" s="34"/>
      <c r="R84" s="34"/>
      <c r="S84" s="34"/>
      <c r="T84" s="35"/>
      <c r="U84" s="16"/>
      <c r="V84" s="16"/>
      <c r="W84" s="33"/>
      <c r="X84" s="34"/>
      <c r="Y84" s="34"/>
      <c r="Z84" s="34"/>
      <c r="AA84" s="35"/>
      <c r="AB84" s="16"/>
      <c r="AC84" s="16"/>
      <c r="AD84" s="1"/>
      <c r="AE84" s="1"/>
      <c r="AF84" s="1"/>
      <c r="AG84" s="1"/>
      <c r="AH84" s="1"/>
      <c r="AI84" s="1"/>
    </row>
    <row r="85" spans="1:35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"/>
      <c r="AC85" s="1"/>
      <c r="AD85" s="1"/>
      <c r="AE85" s="1"/>
      <c r="AF85" s="1"/>
      <c r="AG85" s="1"/>
      <c r="AH85" s="1"/>
      <c r="AI85" s="1"/>
    </row>
    <row r="86" spans="1:35" x14ac:dyDescent="0.25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x14ac:dyDescent="0.25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x14ac:dyDescent="0.25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x14ac:dyDescent="0.25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x14ac:dyDescent="0.25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x14ac:dyDescent="0.25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x14ac:dyDescent="0.25"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x14ac:dyDescent="0.25"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x14ac:dyDescent="0.25"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x14ac:dyDescent="0.25"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x14ac:dyDescent="0.25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2:35" x14ac:dyDescent="0.25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2:35" x14ac:dyDescent="0.25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2:35" x14ac:dyDescent="0.25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2:35" x14ac:dyDescent="0.25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2:35" x14ac:dyDescent="0.25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2:35" x14ac:dyDescent="0.25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2:35" x14ac:dyDescent="0.25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2:35" x14ac:dyDescent="0.25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2:35" x14ac:dyDescent="0.25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2:35" x14ac:dyDescent="0.25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2:35" x14ac:dyDescent="0.25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2:35" x14ac:dyDescent="0.25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2:35" x14ac:dyDescent="0.25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2:35" x14ac:dyDescent="0.25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2:35" x14ac:dyDescent="0.25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2:35" x14ac:dyDescent="0.25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x14ac:dyDescent="0.25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x14ac:dyDescent="0.2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x14ac:dyDescent="0.25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x14ac:dyDescent="0.25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x14ac:dyDescent="0.25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x14ac:dyDescent="0.25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x14ac:dyDescent="0.25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x14ac:dyDescent="0.25"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x14ac:dyDescent="0.25"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x14ac:dyDescent="0.25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x14ac:dyDescent="0.25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x14ac:dyDescent="0.25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x14ac:dyDescent="0.25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x14ac:dyDescent="0.25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x14ac:dyDescent="0.25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x14ac:dyDescent="0.25"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x14ac:dyDescent="0.25"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x14ac:dyDescent="0.25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x14ac:dyDescent="0.25"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x14ac:dyDescent="0.25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x14ac:dyDescent="0.25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x14ac:dyDescent="0.25"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x14ac:dyDescent="0.25"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x14ac:dyDescent="0.25"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x14ac:dyDescent="0.25"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x14ac:dyDescent="0.25"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x14ac:dyDescent="0.25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x14ac:dyDescent="0.25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x14ac:dyDescent="0.25"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x14ac:dyDescent="0.25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x14ac:dyDescent="0.25"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x14ac:dyDescent="0.25"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x14ac:dyDescent="0.25"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x14ac:dyDescent="0.25"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x14ac:dyDescent="0.25"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x14ac:dyDescent="0.25"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x14ac:dyDescent="0.25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x14ac:dyDescent="0.25"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x14ac:dyDescent="0.25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x14ac:dyDescent="0.25"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x14ac:dyDescent="0.25"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x14ac:dyDescent="0.25"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x14ac:dyDescent="0.25"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x14ac:dyDescent="0.25"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x14ac:dyDescent="0.25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x14ac:dyDescent="0.25"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x14ac:dyDescent="0.25"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x14ac:dyDescent="0.25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x14ac:dyDescent="0.25"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x14ac:dyDescent="0.25"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x14ac:dyDescent="0.25"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x14ac:dyDescent="0.25"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x14ac:dyDescent="0.25"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x14ac:dyDescent="0.25"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x14ac:dyDescent="0.25"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x14ac:dyDescent="0.25"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x14ac:dyDescent="0.25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x14ac:dyDescent="0.25"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x14ac:dyDescent="0.25"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x14ac:dyDescent="0.25"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x14ac:dyDescent="0.25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x14ac:dyDescent="0.25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x14ac:dyDescent="0.25"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x14ac:dyDescent="0.25"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x14ac:dyDescent="0.25"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x14ac:dyDescent="0.25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x14ac:dyDescent="0.25"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x14ac:dyDescent="0.25"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x14ac:dyDescent="0.25"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x14ac:dyDescent="0.25"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x14ac:dyDescent="0.25"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x14ac:dyDescent="0.25"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x14ac:dyDescent="0.25"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x14ac:dyDescent="0.25"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x14ac:dyDescent="0.25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x14ac:dyDescent="0.25"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x14ac:dyDescent="0.25"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x14ac:dyDescent="0.25"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x14ac:dyDescent="0.25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x14ac:dyDescent="0.25"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x14ac:dyDescent="0.25"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x14ac:dyDescent="0.25"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x14ac:dyDescent="0.25"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x14ac:dyDescent="0.25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x14ac:dyDescent="0.25"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x14ac:dyDescent="0.25"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x14ac:dyDescent="0.25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x14ac:dyDescent="0.25"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x14ac:dyDescent="0.25"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x14ac:dyDescent="0.25"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x14ac:dyDescent="0.25"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x14ac:dyDescent="0.25"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x14ac:dyDescent="0.25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x14ac:dyDescent="0.25"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x14ac:dyDescent="0.25"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x14ac:dyDescent="0.25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x14ac:dyDescent="0.25"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x14ac:dyDescent="0.25"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x14ac:dyDescent="0.25"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x14ac:dyDescent="0.25"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x14ac:dyDescent="0.25"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x14ac:dyDescent="0.25"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x14ac:dyDescent="0.25"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x14ac:dyDescent="0.25"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x14ac:dyDescent="0.25"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x14ac:dyDescent="0.25"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x14ac:dyDescent="0.25"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x14ac:dyDescent="0.25"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x14ac:dyDescent="0.25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x14ac:dyDescent="0.25"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x14ac:dyDescent="0.25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x14ac:dyDescent="0.25"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x14ac:dyDescent="0.25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x14ac:dyDescent="0.25"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x14ac:dyDescent="0.25"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x14ac:dyDescent="0.25"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x14ac:dyDescent="0.25"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x14ac:dyDescent="0.25"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x14ac:dyDescent="0.25"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x14ac:dyDescent="0.25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x14ac:dyDescent="0.25"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x14ac:dyDescent="0.25"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x14ac:dyDescent="0.25"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x14ac:dyDescent="0.25"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x14ac:dyDescent="0.25"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x14ac:dyDescent="0.25"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x14ac:dyDescent="0.25"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x14ac:dyDescent="0.25"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x14ac:dyDescent="0.25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x14ac:dyDescent="0.25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x14ac:dyDescent="0.25"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x14ac:dyDescent="0.25"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x14ac:dyDescent="0.25"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x14ac:dyDescent="0.25"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x14ac:dyDescent="0.25"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x14ac:dyDescent="0.25"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x14ac:dyDescent="0.25"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x14ac:dyDescent="0.25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x14ac:dyDescent="0.25"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x14ac:dyDescent="0.25"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x14ac:dyDescent="0.25"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x14ac:dyDescent="0.25"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x14ac:dyDescent="0.25"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x14ac:dyDescent="0.25"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x14ac:dyDescent="0.25"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x14ac:dyDescent="0.25"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x14ac:dyDescent="0.25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x14ac:dyDescent="0.25"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x14ac:dyDescent="0.25"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x14ac:dyDescent="0.25"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x14ac:dyDescent="0.25"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x14ac:dyDescent="0.25"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x14ac:dyDescent="0.25"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x14ac:dyDescent="0.25"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x14ac:dyDescent="0.25"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x14ac:dyDescent="0.25"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x14ac:dyDescent="0.25"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x14ac:dyDescent="0.25"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x14ac:dyDescent="0.25"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x14ac:dyDescent="0.25"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x14ac:dyDescent="0.25"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x14ac:dyDescent="0.25"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x14ac:dyDescent="0.25"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x14ac:dyDescent="0.25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x14ac:dyDescent="0.25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x14ac:dyDescent="0.25"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x14ac:dyDescent="0.25"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x14ac:dyDescent="0.25"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x14ac:dyDescent="0.25"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x14ac:dyDescent="0.25"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x14ac:dyDescent="0.25"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x14ac:dyDescent="0.25"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x14ac:dyDescent="0.25"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x14ac:dyDescent="0.25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x14ac:dyDescent="0.25"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x14ac:dyDescent="0.25"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x14ac:dyDescent="0.25"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x14ac:dyDescent="0.25"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x14ac:dyDescent="0.25"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x14ac:dyDescent="0.25"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x14ac:dyDescent="0.25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x14ac:dyDescent="0.25"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x14ac:dyDescent="0.25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x14ac:dyDescent="0.25"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x14ac:dyDescent="0.25"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x14ac:dyDescent="0.25"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x14ac:dyDescent="0.25"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x14ac:dyDescent="0.25"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x14ac:dyDescent="0.25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x14ac:dyDescent="0.25"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x14ac:dyDescent="0.25"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x14ac:dyDescent="0.25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x14ac:dyDescent="0.25"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x14ac:dyDescent="0.25"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x14ac:dyDescent="0.25"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x14ac:dyDescent="0.25"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x14ac:dyDescent="0.25"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x14ac:dyDescent="0.25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x14ac:dyDescent="0.25"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x14ac:dyDescent="0.25"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x14ac:dyDescent="0.25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x14ac:dyDescent="0.25"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x14ac:dyDescent="0.25"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x14ac:dyDescent="0.25"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x14ac:dyDescent="0.25"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x14ac:dyDescent="0.25"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x14ac:dyDescent="0.25"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x14ac:dyDescent="0.25"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x14ac:dyDescent="0.25"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x14ac:dyDescent="0.25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x14ac:dyDescent="0.25"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x14ac:dyDescent="0.25"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x14ac:dyDescent="0.25"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x14ac:dyDescent="0.25"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x14ac:dyDescent="0.25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x14ac:dyDescent="0.25"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x14ac:dyDescent="0.25"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x14ac:dyDescent="0.25"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x14ac:dyDescent="0.25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x14ac:dyDescent="0.25"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x14ac:dyDescent="0.25"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x14ac:dyDescent="0.25"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x14ac:dyDescent="0.25"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x14ac:dyDescent="0.25"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x14ac:dyDescent="0.25"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x14ac:dyDescent="0.25"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x14ac:dyDescent="0.25"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x14ac:dyDescent="0.25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x14ac:dyDescent="0.25"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x14ac:dyDescent="0.25"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x14ac:dyDescent="0.25"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x14ac:dyDescent="0.25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x14ac:dyDescent="0.25"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x14ac:dyDescent="0.25"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x14ac:dyDescent="0.25"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x14ac:dyDescent="0.25"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x14ac:dyDescent="0.25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x14ac:dyDescent="0.25"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x14ac:dyDescent="0.25"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x14ac:dyDescent="0.25"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x14ac:dyDescent="0.25"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x14ac:dyDescent="0.25"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x14ac:dyDescent="0.25"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x14ac:dyDescent="0.25"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x14ac:dyDescent="0.25"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x14ac:dyDescent="0.25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x14ac:dyDescent="0.25"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x14ac:dyDescent="0.25"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x14ac:dyDescent="0.25"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x14ac:dyDescent="0.25"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x14ac:dyDescent="0.25"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x14ac:dyDescent="0.25"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x14ac:dyDescent="0.25"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x14ac:dyDescent="0.25"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x14ac:dyDescent="0.25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x14ac:dyDescent="0.25"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x14ac:dyDescent="0.25"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x14ac:dyDescent="0.25"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x14ac:dyDescent="0.25"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x14ac:dyDescent="0.25"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x14ac:dyDescent="0.25"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x14ac:dyDescent="0.25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x14ac:dyDescent="0.25"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x14ac:dyDescent="0.25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x14ac:dyDescent="0.25"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x14ac:dyDescent="0.25"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x14ac:dyDescent="0.25"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x14ac:dyDescent="0.25"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x14ac:dyDescent="0.25"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x14ac:dyDescent="0.25"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x14ac:dyDescent="0.25"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x14ac:dyDescent="0.25"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x14ac:dyDescent="0.25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x14ac:dyDescent="0.25"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x14ac:dyDescent="0.25"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x14ac:dyDescent="0.25"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x14ac:dyDescent="0.25"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x14ac:dyDescent="0.25"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x14ac:dyDescent="0.25"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x14ac:dyDescent="0.25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x14ac:dyDescent="0.25"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x14ac:dyDescent="0.25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x14ac:dyDescent="0.25"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x14ac:dyDescent="0.25"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x14ac:dyDescent="0.25"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x14ac:dyDescent="0.25"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x14ac:dyDescent="0.25"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x14ac:dyDescent="0.25"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x14ac:dyDescent="0.25"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x14ac:dyDescent="0.25"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x14ac:dyDescent="0.25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x14ac:dyDescent="0.25"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x14ac:dyDescent="0.25"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x14ac:dyDescent="0.25"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x14ac:dyDescent="0.25"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x14ac:dyDescent="0.25"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x14ac:dyDescent="0.25"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x14ac:dyDescent="0.25"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x14ac:dyDescent="0.25"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x14ac:dyDescent="0.25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x14ac:dyDescent="0.25"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x14ac:dyDescent="0.25"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x14ac:dyDescent="0.25"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x14ac:dyDescent="0.25"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x14ac:dyDescent="0.25"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x14ac:dyDescent="0.25"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x14ac:dyDescent="0.25"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x14ac:dyDescent="0.25"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x14ac:dyDescent="0.25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x14ac:dyDescent="0.25"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x14ac:dyDescent="0.25"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x14ac:dyDescent="0.25"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x14ac:dyDescent="0.25"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x14ac:dyDescent="0.25"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x14ac:dyDescent="0.25"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x14ac:dyDescent="0.25"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x14ac:dyDescent="0.25"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x14ac:dyDescent="0.25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x14ac:dyDescent="0.25"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x14ac:dyDescent="0.25"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x14ac:dyDescent="0.25"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x14ac:dyDescent="0.25"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x14ac:dyDescent="0.25"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x14ac:dyDescent="0.25"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x14ac:dyDescent="0.25"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x14ac:dyDescent="0.25"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x14ac:dyDescent="0.25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x14ac:dyDescent="0.25"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x14ac:dyDescent="0.25"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x14ac:dyDescent="0.25"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x14ac:dyDescent="0.25"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x14ac:dyDescent="0.25"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x14ac:dyDescent="0.25"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x14ac:dyDescent="0.25"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x14ac:dyDescent="0.25"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x14ac:dyDescent="0.25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x14ac:dyDescent="0.25"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x14ac:dyDescent="0.25"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x14ac:dyDescent="0.25"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x14ac:dyDescent="0.25"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x14ac:dyDescent="0.25"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x14ac:dyDescent="0.25"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x14ac:dyDescent="0.25"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x14ac:dyDescent="0.25"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x14ac:dyDescent="0.25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x14ac:dyDescent="0.25"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x14ac:dyDescent="0.25"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x14ac:dyDescent="0.25"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x14ac:dyDescent="0.25"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x14ac:dyDescent="0.25"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x14ac:dyDescent="0.25"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x14ac:dyDescent="0.25"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x14ac:dyDescent="0.25"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x14ac:dyDescent="0.25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x14ac:dyDescent="0.25"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x14ac:dyDescent="0.25"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x14ac:dyDescent="0.25"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x14ac:dyDescent="0.25"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x14ac:dyDescent="0.25"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x14ac:dyDescent="0.25"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x14ac:dyDescent="0.25"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x14ac:dyDescent="0.25"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x14ac:dyDescent="0.25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x14ac:dyDescent="0.25"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x14ac:dyDescent="0.25"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x14ac:dyDescent="0.25"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x14ac:dyDescent="0.25"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x14ac:dyDescent="0.25"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x14ac:dyDescent="0.25"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x14ac:dyDescent="0.25"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x14ac:dyDescent="0.25"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x14ac:dyDescent="0.25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x14ac:dyDescent="0.25"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x14ac:dyDescent="0.25"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x14ac:dyDescent="0.25"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x14ac:dyDescent="0.25"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x14ac:dyDescent="0.25"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x14ac:dyDescent="0.25"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x14ac:dyDescent="0.25"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x14ac:dyDescent="0.25"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x14ac:dyDescent="0.25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x14ac:dyDescent="0.25"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x14ac:dyDescent="0.25"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x14ac:dyDescent="0.25"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x14ac:dyDescent="0.25"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x14ac:dyDescent="0.25"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x14ac:dyDescent="0.25"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x14ac:dyDescent="0.25"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x14ac:dyDescent="0.25"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x14ac:dyDescent="0.25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x14ac:dyDescent="0.25"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x14ac:dyDescent="0.25"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x14ac:dyDescent="0.25"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x14ac:dyDescent="0.25"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x14ac:dyDescent="0.25"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x14ac:dyDescent="0.25"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x14ac:dyDescent="0.25"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x14ac:dyDescent="0.25"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x14ac:dyDescent="0.25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x14ac:dyDescent="0.25"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x14ac:dyDescent="0.25"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x14ac:dyDescent="0.25"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x14ac:dyDescent="0.2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x14ac:dyDescent="0.25"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x14ac:dyDescent="0.25"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x14ac:dyDescent="0.25"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x14ac:dyDescent="0.25"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x14ac:dyDescent="0.25"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x14ac:dyDescent="0.25"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x14ac:dyDescent="0.25"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x14ac:dyDescent="0.25"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x14ac:dyDescent="0.25"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x14ac:dyDescent="0.25"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x14ac:dyDescent="0.25"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x14ac:dyDescent="0.25"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x14ac:dyDescent="0.25"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x14ac:dyDescent="0.25"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x14ac:dyDescent="0.25"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x14ac:dyDescent="0.25"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x14ac:dyDescent="0.25"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x14ac:dyDescent="0.25"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x14ac:dyDescent="0.25"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x14ac:dyDescent="0.25"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x14ac:dyDescent="0.25"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x14ac:dyDescent="0.25"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x14ac:dyDescent="0.25"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x14ac:dyDescent="0.25"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x14ac:dyDescent="0.25"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x14ac:dyDescent="0.25"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x14ac:dyDescent="0.25"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x14ac:dyDescent="0.25"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x14ac:dyDescent="0.25"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x14ac:dyDescent="0.25"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x14ac:dyDescent="0.25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x14ac:dyDescent="0.25"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x14ac:dyDescent="0.25"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x14ac:dyDescent="0.25"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x14ac:dyDescent="0.25"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x14ac:dyDescent="0.25"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x14ac:dyDescent="0.25"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x14ac:dyDescent="0.25"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x14ac:dyDescent="0.25"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x14ac:dyDescent="0.25"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x14ac:dyDescent="0.25"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x14ac:dyDescent="0.25"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x14ac:dyDescent="0.25"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x14ac:dyDescent="0.25"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x14ac:dyDescent="0.25"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x14ac:dyDescent="0.25"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x14ac:dyDescent="0.25"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x14ac:dyDescent="0.25"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x14ac:dyDescent="0.25"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x14ac:dyDescent="0.25"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x14ac:dyDescent="0.25"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x14ac:dyDescent="0.25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x14ac:dyDescent="0.25"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x14ac:dyDescent="0.25"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x14ac:dyDescent="0.25"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x14ac:dyDescent="0.25"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x14ac:dyDescent="0.25"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x14ac:dyDescent="0.25"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x14ac:dyDescent="0.25"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x14ac:dyDescent="0.25"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x14ac:dyDescent="0.25"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x14ac:dyDescent="0.25"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x14ac:dyDescent="0.25"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x14ac:dyDescent="0.25"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x14ac:dyDescent="0.25"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x14ac:dyDescent="0.25"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x14ac:dyDescent="0.25"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x14ac:dyDescent="0.25"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x14ac:dyDescent="0.25"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x14ac:dyDescent="0.25"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x14ac:dyDescent="0.25"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x14ac:dyDescent="0.25"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x14ac:dyDescent="0.25"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x14ac:dyDescent="0.25"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x14ac:dyDescent="0.25"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x14ac:dyDescent="0.25"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x14ac:dyDescent="0.25"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x14ac:dyDescent="0.25"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x14ac:dyDescent="0.25"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x14ac:dyDescent="0.25"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x14ac:dyDescent="0.25"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x14ac:dyDescent="0.25"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x14ac:dyDescent="0.25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x14ac:dyDescent="0.25"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x14ac:dyDescent="0.25"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x14ac:dyDescent="0.25"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x14ac:dyDescent="0.25"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x14ac:dyDescent="0.25"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x14ac:dyDescent="0.25"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x14ac:dyDescent="0.25"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x14ac:dyDescent="0.25"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x14ac:dyDescent="0.25"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x14ac:dyDescent="0.25"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x14ac:dyDescent="0.25"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x14ac:dyDescent="0.25"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x14ac:dyDescent="0.25"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x14ac:dyDescent="0.25"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x14ac:dyDescent="0.25"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x14ac:dyDescent="0.25"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x14ac:dyDescent="0.25"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x14ac:dyDescent="0.25"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x14ac:dyDescent="0.25"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x14ac:dyDescent="0.25"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x14ac:dyDescent="0.25"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x14ac:dyDescent="0.25"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x14ac:dyDescent="0.25"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x14ac:dyDescent="0.25"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x14ac:dyDescent="0.25"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x14ac:dyDescent="0.25"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x14ac:dyDescent="0.25"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x14ac:dyDescent="0.25"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x14ac:dyDescent="0.25"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x14ac:dyDescent="0.25"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x14ac:dyDescent="0.25"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x14ac:dyDescent="0.25"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x14ac:dyDescent="0.25"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x14ac:dyDescent="0.25"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x14ac:dyDescent="0.25"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x14ac:dyDescent="0.25"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x14ac:dyDescent="0.25"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x14ac:dyDescent="0.25"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x14ac:dyDescent="0.25"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x14ac:dyDescent="0.25"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x14ac:dyDescent="0.25"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x14ac:dyDescent="0.25"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x14ac:dyDescent="0.25"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x14ac:dyDescent="0.25"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x14ac:dyDescent="0.25"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x14ac:dyDescent="0.25"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x14ac:dyDescent="0.25"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x14ac:dyDescent="0.25"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x14ac:dyDescent="0.25"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x14ac:dyDescent="0.25"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x14ac:dyDescent="0.25"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x14ac:dyDescent="0.25"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x14ac:dyDescent="0.25"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x14ac:dyDescent="0.25"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x14ac:dyDescent="0.25"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x14ac:dyDescent="0.25"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x14ac:dyDescent="0.25"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x14ac:dyDescent="0.25"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x14ac:dyDescent="0.25"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x14ac:dyDescent="0.25"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x14ac:dyDescent="0.25"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x14ac:dyDescent="0.25"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x14ac:dyDescent="0.25"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x14ac:dyDescent="0.25"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x14ac:dyDescent="0.25"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x14ac:dyDescent="0.25"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x14ac:dyDescent="0.25"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x14ac:dyDescent="0.25"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x14ac:dyDescent="0.25"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x14ac:dyDescent="0.25"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x14ac:dyDescent="0.25"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x14ac:dyDescent="0.25"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x14ac:dyDescent="0.25"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x14ac:dyDescent="0.25"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x14ac:dyDescent="0.25"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x14ac:dyDescent="0.25"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x14ac:dyDescent="0.25"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x14ac:dyDescent="0.25"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x14ac:dyDescent="0.25"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x14ac:dyDescent="0.25"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x14ac:dyDescent="0.25"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x14ac:dyDescent="0.25"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x14ac:dyDescent="0.25"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x14ac:dyDescent="0.25"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x14ac:dyDescent="0.25"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x14ac:dyDescent="0.25"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x14ac:dyDescent="0.25"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x14ac:dyDescent="0.25"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x14ac:dyDescent="0.25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x14ac:dyDescent="0.25"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x14ac:dyDescent="0.25"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x14ac:dyDescent="0.25"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x14ac:dyDescent="0.25"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x14ac:dyDescent="0.25"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x14ac:dyDescent="0.25"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x14ac:dyDescent="0.25"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x14ac:dyDescent="0.25"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x14ac:dyDescent="0.25"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x14ac:dyDescent="0.25"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x14ac:dyDescent="0.25"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x14ac:dyDescent="0.25"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x14ac:dyDescent="0.25"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x14ac:dyDescent="0.25"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x14ac:dyDescent="0.25"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x14ac:dyDescent="0.25"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x14ac:dyDescent="0.25"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x14ac:dyDescent="0.25"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x14ac:dyDescent="0.25"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x14ac:dyDescent="0.25"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x14ac:dyDescent="0.25"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x14ac:dyDescent="0.25"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x14ac:dyDescent="0.25"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x14ac:dyDescent="0.25"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x14ac:dyDescent="0.25"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x14ac:dyDescent="0.25"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x14ac:dyDescent="0.25"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x14ac:dyDescent="0.25"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x14ac:dyDescent="0.25"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x14ac:dyDescent="0.25"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x14ac:dyDescent="0.25"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x14ac:dyDescent="0.25"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x14ac:dyDescent="0.25"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x14ac:dyDescent="0.25"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x14ac:dyDescent="0.25"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x14ac:dyDescent="0.25"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x14ac:dyDescent="0.25"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x14ac:dyDescent="0.25"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x14ac:dyDescent="0.25"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x14ac:dyDescent="0.25"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x14ac:dyDescent="0.25"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x14ac:dyDescent="0.25"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x14ac:dyDescent="0.25"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x14ac:dyDescent="0.25"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x14ac:dyDescent="0.25"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x14ac:dyDescent="0.25"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x14ac:dyDescent="0.25"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x14ac:dyDescent="0.25"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x14ac:dyDescent="0.25"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x14ac:dyDescent="0.25"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x14ac:dyDescent="0.25"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x14ac:dyDescent="0.25"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x14ac:dyDescent="0.25"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x14ac:dyDescent="0.25"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x14ac:dyDescent="0.25"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x14ac:dyDescent="0.25"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x14ac:dyDescent="0.25"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x14ac:dyDescent="0.25"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x14ac:dyDescent="0.25"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x14ac:dyDescent="0.25"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x14ac:dyDescent="0.25"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x14ac:dyDescent="0.25"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x14ac:dyDescent="0.25"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x14ac:dyDescent="0.25"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x14ac:dyDescent="0.25"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x14ac:dyDescent="0.25"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x14ac:dyDescent="0.25"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x14ac:dyDescent="0.25"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x14ac:dyDescent="0.25"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x14ac:dyDescent="0.25"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x14ac:dyDescent="0.25"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x14ac:dyDescent="0.25"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x14ac:dyDescent="0.25"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x14ac:dyDescent="0.25"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x14ac:dyDescent="0.25"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x14ac:dyDescent="0.25"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x14ac:dyDescent="0.25"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x14ac:dyDescent="0.25"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x14ac:dyDescent="0.25"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x14ac:dyDescent="0.25"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x14ac:dyDescent="0.25"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x14ac:dyDescent="0.25"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x14ac:dyDescent="0.25"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x14ac:dyDescent="0.25"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x14ac:dyDescent="0.25"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x14ac:dyDescent="0.25"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x14ac:dyDescent="0.25"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x14ac:dyDescent="0.25"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x14ac:dyDescent="0.25"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x14ac:dyDescent="0.25"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x14ac:dyDescent="0.25"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x14ac:dyDescent="0.25"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x14ac:dyDescent="0.25"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x14ac:dyDescent="0.25"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x14ac:dyDescent="0.25"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x14ac:dyDescent="0.25"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x14ac:dyDescent="0.25"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x14ac:dyDescent="0.25"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x14ac:dyDescent="0.25"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x14ac:dyDescent="0.25"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x14ac:dyDescent="0.25"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x14ac:dyDescent="0.25"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x14ac:dyDescent="0.25"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x14ac:dyDescent="0.25"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x14ac:dyDescent="0.25"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x14ac:dyDescent="0.25"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x14ac:dyDescent="0.25"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x14ac:dyDescent="0.25"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x14ac:dyDescent="0.25"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x14ac:dyDescent="0.25"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x14ac:dyDescent="0.25"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x14ac:dyDescent="0.25"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x14ac:dyDescent="0.25"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x14ac:dyDescent="0.25"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x14ac:dyDescent="0.25"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x14ac:dyDescent="0.25"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x14ac:dyDescent="0.25"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x14ac:dyDescent="0.25"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x14ac:dyDescent="0.25"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x14ac:dyDescent="0.25"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x14ac:dyDescent="0.25"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x14ac:dyDescent="0.25"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x14ac:dyDescent="0.25"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x14ac:dyDescent="0.25"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x14ac:dyDescent="0.25"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x14ac:dyDescent="0.25"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x14ac:dyDescent="0.25"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x14ac:dyDescent="0.25"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x14ac:dyDescent="0.25"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x14ac:dyDescent="0.25"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x14ac:dyDescent="0.25"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x14ac:dyDescent="0.25"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x14ac:dyDescent="0.25"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x14ac:dyDescent="0.25"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x14ac:dyDescent="0.25"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x14ac:dyDescent="0.25"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x14ac:dyDescent="0.25"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x14ac:dyDescent="0.25"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x14ac:dyDescent="0.25"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x14ac:dyDescent="0.25"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x14ac:dyDescent="0.25"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x14ac:dyDescent="0.25"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x14ac:dyDescent="0.25"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x14ac:dyDescent="0.25"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x14ac:dyDescent="0.25"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x14ac:dyDescent="0.25"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x14ac:dyDescent="0.25"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x14ac:dyDescent="0.25"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x14ac:dyDescent="0.25"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x14ac:dyDescent="0.25"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x14ac:dyDescent="0.25"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x14ac:dyDescent="0.25"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x14ac:dyDescent="0.25"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x14ac:dyDescent="0.25"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x14ac:dyDescent="0.25"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x14ac:dyDescent="0.25"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x14ac:dyDescent="0.25"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x14ac:dyDescent="0.25"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x14ac:dyDescent="0.25"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x14ac:dyDescent="0.25"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x14ac:dyDescent="0.25"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x14ac:dyDescent="0.25"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x14ac:dyDescent="0.25"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x14ac:dyDescent="0.25"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x14ac:dyDescent="0.25"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x14ac:dyDescent="0.25"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x14ac:dyDescent="0.25"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x14ac:dyDescent="0.25"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x14ac:dyDescent="0.25"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x14ac:dyDescent="0.25"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x14ac:dyDescent="0.25"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x14ac:dyDescent="0.25"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x14ac:dyDescent="0.25"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x14ac:dyDescent="0.25"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x14ac:dyDescent="0.25"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x14ac:dyDescent="0.25"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x14ac:dyDescent="0.25"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x14ac:dyDescent="0.25"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x14ac:dyDescent="0.25"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x14ac:dyDescent="0.25"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x14ac:dyDescent="0.25"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x14ac:dyDescent="0.25"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x14ac:dyDescent="0.25"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x14ac:dyDescent="0.25"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x14ac:dyDescent="0.25"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x14ac:dyDescent="0.25"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x14ac:dyDescent="0.25"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x14ac:dyDescent="0.25"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x14ac:dyDescent="0.25"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x14ac:dyDescent="0.25"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x14ac:dyDescent="0.25"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x14ac:dyDescent="0.25"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x14ac:dyDescent="0.25"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x14ac:dyDescent="0.25"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x14ac:dyDescent="0.25"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x14ac:dyDescent="0.25"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x14ac:dyDescent="0.25"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x14ac:dyDescent="0.25"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x14ac:dyDescent="0.25"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x14ac:dyDescent="0.25"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x14ac:dyDescent="0.25"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x14ac:dyDescent="0.25"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x14ac:dyDescent="0.25"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x14ac:dyDescent="0.25"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x14ac:dyDescent="0.25"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x14ac:dyDescent="0.25"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x14ac:dyDescent="0.25"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x14ac:dyDescent="0.25"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x14ac:dyDescent="0.25"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x14ac:dyDescent="0.25"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x14ac:dyDescent="0.25"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x14ac:dyDescent="0.25"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x14ac:dyDescent="0.25"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x14ac:dyDescent="0.25"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x14ac:dyDescent="0.25"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x14ac:dyDescent="0.25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x14ac:dyDescent="0.25"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x14ac:dyDescent="0.25"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x14ac:dyDescent="0.25"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x14ac:dyDescent="0.25"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x14ac:dyDescent="0.25"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x14ac:dyDescent="0.25"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x14ac:dyDescent="0.25"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x14ac:dyDescent="0.25"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x14ac:dyDescent="0.25"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x14ac:dyDescent="0.25"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x14ac:dyDescent="0.25"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x14ac:dyDescent="0.25"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x14ac:dyDescent="0.25"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x14ac:dyDescent="0.25"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x14ac:dyDescent="0.25"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x14ac:dyDescent="0.25"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x14ac:dyDescent="0.25"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x14ac:dyDescent="0.25"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x14ac:dyDescent="0.25"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x14ac:dyDescent="0.25"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x14ac:dyDescent="0.25"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x14ac:dyDescent="0.25"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x14ac:dyDescent="0.25"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x14ac:dyDescent="0.25"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x14ac:dyDescent="0.25"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x14ac:dyDescent="0.25"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x14ac:dyDescent="0.25"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x14ac:dyDescent="0.25"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x14ac:dyDescent="0.25"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x14ac:dyDescent="0.25"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x14ac:dyDescent="0.25"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x14ac:dyDescent="0.25"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x14ac:dyDescent="0.25"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x14ac:dyDescent="0.25"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x14ac:dyDescent="0.25"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x14ac:dyDescent="0.25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x14ac:dyDescent="0.25"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x14ac:dyDescent="0.25"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x14ac:dyDescent="0.25"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x14ac:dyDescent="0.25"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x14ac:dyDescent="0.25"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x14ac:dyDescent="0.25"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x14ac:dyDescent="0.25"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x14ac:dyDescent="0.25"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x14ac:dyDescent="0.25"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x14ac:dyDescent="0.25"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x14ac:dyDescent="0.25"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x14ac:dyDescent="0.25"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x14ac:dyDescent="0.25"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x14ac:dyDescent="0.25"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x14ac:dyDescent="0.25"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x14ac:dyDescent="0.25"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x14ac:dyDescent="0.25"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x14ac:dyDescent="0.25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x14ac:dyDescent="0.25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x14ac:dyDescent="0.25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x14ac:dyDescent="0.25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x14ac:dyDescent="0.25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x14ac:dyDescent="0.25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x14ac:dyDescent="0.25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x14ac:dyDescent="0.25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x14ac:dyDescent="0.25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x14ac:dyDescent="0.25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x14ac:dyDescent="0.25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x14ac:dyDescent="0.25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x14ac:dyDescent="0.25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x14ac:dyDescent="0.25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x14ac:dyDescent="0.25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x14ac:dyDescent="0.25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x14ac:dyDescent="0.25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x14ac:dyDescent="0.25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x14ac:dyDescent="0.25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x14ac:dyDescent="0.25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x14ac:dyDescent="0.25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x14ac:dyDescent="0.25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x14ac:dyDescent="0.25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x14ac:dyDescent="0.25"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x14ac:dyDescent="0.25"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x14ac:dyDescent="0.25"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x14ac:dyDescent="0.25"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x14ac:dyDescent="0.25"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x14ac:dyDescent="0.25"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x14ac:dyDescent="0.25"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x14ac:dyDescent="0.25"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x14ac:dyDescent="0.25"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x14ac:dyDescent="0.25"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x14ac:dyDescent="0.25"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x14ac:dyDescent="0.25"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2:35" x14ac:dyDescent="0.25"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2:35" x14ac:dyDescent="0.25"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2:35" x14ac:dyDescent="0.25"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2:35" x14ac:dyDescent="0.25"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2:35" x14ac:dyDescent="0.25"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2:35" x14ac:dyDescent="0.25"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2:35" x14ac:dyDescent="0.25"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2:35" x14ac:dyDescent="0.25"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2:35" x14ac:dyDescent="0.25"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  <row r="1001" spans="2:35" x14ac:dyDescent="0.25"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</row>
    <row r="1002" spans="2:35" x14ac:dyDescent="0.25"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</row>
    <row r="1003" spans="2:35" x14ac:dyDescent="0.25"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</row>
    <row r="1004" spans="2:35" x14ac:dyDescent="0.25"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</row>
    <row r="1005" spans="2:35" x14ac:dyDescent="0.25"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</row>
    <row r="1006" spans="2:35" x14ac:dyDescent="0.25"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</row>
    <row r="1007" spans="2:35" x14ac:dyDescent="0.25"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</row>
    <row r="1008" spans="2:35" x14ac:dyDescent="0.25"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</row>
    <row r="1009" spans="2:35" x14ac:dyDescent="0.25"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</row>
    <row r="1010" spans="2:35" x14ac:dyDescent="0.25"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</row>
    <row r="1011" spans="2:35" x14ac:dyDescent="0.25"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</row>
    <row r="1012" spans="2:35" x14ac:dyDescent="0.25"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</row>
    <row r="1013" spans="2:35" x14ac:dyDescent="0.25"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</row>
    <row r="1014" spans="2:35" x14ac:dyDescent="0.25"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</row>
    <row r="1015" spans="2:35" x14ac:dyDescent="0.25"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</row>
    <row r="1016" spans="2:35" x14ac:dyDescent="0.25"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</row>
    <row r="1017" spans="2:35" x14ac:dyDescent="0.25"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</row>
    <row r="1018" spans="2:35" x14ac:dyDescent="0.25"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</row>
    <row r="1019" spans="2:35" x14ac:dyDescent="0.25"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</row>
    <row r="1020" spans="2:35" x14ac:dyDescent="0.25"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</row>
    <row r="1021" spans="2:35" x14ac:dyDescent="0.25"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</row>
    <row r="1022" spans="2:35" x14ac:dyDescent="0.25"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</row>
    <row r="1023" spans="2:35" x14ac:dyDescent="0.25"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</row>
    <row r="1024" spans="2:35" x14ac:dyDescent="0.25"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</row>
    <row r="1025" spans="2:35" x14ac:dyDescent="0.25"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</row>
    <row r="1026" spans="2:35" x14ac:dyDescent="0.25"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</row>
    <row r="1027" spans="2:35" x14ac:dyDescent="0.25"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</row>
    <row r="1028" spans="2:35" x14ac:dyDescent="0.25"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</row>
    <row r="1029" spans="2:35" x14ac:dyDescent="0.25"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</row>
    <row r="1030" spans="2:35" x14ac:dyDescent="0.25"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</row>
    <row r="1031" spans="2:35" x14ac:dyDescent="0.25"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</row>
    <row r="1032" spans="2:35" x14ac:dyDescent="0.25"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</row>
    <row r="1033" spans="2:35" x14ac:dyDescent="0.25"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</row>
    <row r="1034" spans="2:35" x14ac:dyDescent="0.25"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</row>
    <row r="1035" spans="2:35" x14ac:dyDescent="0.25"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</row>
    <row r="1036" spans="2:35" x14ac:dyDescent="0.25"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</row>
    <row r="1037" spans="2:35" x14ac:dyDescent="0.25"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</row>
    <row r="1038" spans="2:35" x14ac:dyDescent="0.25"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</row>
    <row r="1039" spans="2:35" x14ac:dyDescent="0.25"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</row>
    <row r="1040" spans="2:35" x14ac:dyDescent="0.25"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</row>
    <row r="1041" spans="2:35" x14ac:dyDescent="0.25"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</row>
    <row r="1042" spans="2:35" x14ac:dyDescent="0.25"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</row>
    <row r="1043" spans="2:35" x14ac:dyDescent="0.25"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</row>
    <row r="1044" spans="2:35" x14ac:dyDescent="0.25"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</row>
    <row r="1045" spans="2:35" x14ac:dyDescent="0.25"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</row>
    <row r="1046" spans="2:35" x14ac:dyDescent="0.25"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</row>
    <row r="1047" spans="2:35" x14ac:dyDescent="0.25"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</row>
    <row r="1048" spans="2:35" x14ac:dyDescent="0.25"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</row>
    <row r="1049" spans="2:35" x14ac:dyDescent="0.25"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</row>
    <row r="1050" spans="2:35" x14ac:dyDescent="0.25"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</row>
    <row r="1051" spans="2:35" x14ac:dyDescent="0.25"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</row>
    <row r="1052" spans="2:35" x14ac:dyDescent="0.25"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</row>
    <row r="1053" spans="2:35" x14ac:dyDescent="0.25"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</row>
    <row r="1054" spans="2:35" x14ac:dyDescent="0.25"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</row>
    <row r="1055" spans="2:35" x14ac:dyDescent="0.25"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</row>
    <row r="1056" spans="2:35" x14ac:dyDescent="0.25"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</row>
    <row r="1057" spans="2:35" x14ac:dyDescent="0.25"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</row>
    <row r="1058" spans="2:35" x14ac:dyDescent="0.25"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</row>
    <row r="1059" spans="2:35" x14ac:dyDescent="0.25"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</row>
    <row r="1060" spans="2:35" x14ac:dyDescent="0.25"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</row>
    <row r="1061" spans="2:35" x14ac:dyDescent="0.25"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</row>
    <row r="1062" spans="2:35" x14ac:dyDescent="0.25"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</row>
    <row r="1063" spans="2:35" x14ac:dyDescent="0.25"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</row>
    <row r="1064" spans="2:35" x14ac:dyDescent="0.25"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</row>
    <row r="1065" spans="2:35" x14ac:dyDescent="0.25"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</row>
    <row r="1066" spans="2:35" x14ac:dyDescent="0.25"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</row>
    <row r="1067" spans="2:35" x14ac:dyDescent="0.25"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</row>
    <row r="1068" spans="2:35" x14ac:dyDescent="0.25"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</row>
    <row r="1069" spans="2:35" x14ac:dyDescent="0.25"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</row>
    <row r="1070" spans="2:35" x14ac:dyDescent="0.25"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</row>
    <row r="1071" spans="2:35" x14ac:dyDescent="0.25"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</row>
    <row r="1072" spans="2:35" x14ac:dyDescent="0.25"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</row>
    <row r="1073" spans="2:35" x14ac:dyDescent="0.25"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</row>
    <row r="1074" spans="2:35" x14ac:dyDescent="0.25"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</row>
    <row r="1075" spans="2:35" x14ac:dyDescent="0.25"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</row>
    <row r="1076" spans="2:35" x14ac:dyDescent="0.25"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</row>
    <row r="1077" spans="2:35" x14ac:dyDescent="0.25"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</row>
    <row r="1078" spans="2:35" x14ac:dyDescent="0.25"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</row>
    <row r="1079" spans="2:35" x14ac:dyDescent="0.25"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</row>
    <row r="1080" spans="2:35" x14ac:dyDescent="0.25"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</row>
    <row r="1081" spans="2:35" x14ac:dyDescent="0.25"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</row>
    <row r="1082" spans="2:35" x14ac:dyDescent="0.25"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</row>
    <row r="1083" spans="2:35" x14ac:dyDescent="0.25"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</row>
    <row r="1084" spans="2:35" x14ac:dyDescent="0.25"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</row>
    <row r="1085" spans="2:35" x14ac:dyDescent="0.25"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</row>
    <row r="1086" spans="2:35" x14ac:dyDescent="0.25"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</row>
    <row r="1087" spans="2:35" x14ac:dyDescent="0.25"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</row>
    <row r="1088" spans="2:35" x14ac:dyDescent="0.25"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</row>
    <row r="1089" spans="2:35" x14ac:dyDescent="0.25"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</row>
    <row r="1090" spans="2:35" x14ac:dyDescent="0.25"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</row>
    <row r="1091" spans="2:35" x14ac:dyDescent="0.25"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</row>
    <row r="1092" spans="2:35" x14ac:dyDescent="0.25"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</row>
    <row r="1093" spans="2:35" x14ac:dyDescent="0.25"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</row>
    <row r="1094" spans="2:35" x14ac:dyDescent="0.25"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</row>
    <row r="1095" spans="2:35" x14ac:dyDescent="0.25"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</row>
    <row r="1096" spans="2:35" x14ac:dyDescent="0.25"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</row>
    <row r="1097" spans="2:35" x14ac:dyDescent="0.25"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</row>
    <row r="1098" spans="2:35" x14ac:dyDescent="0.25"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</row>
    <row r="1099" spans="2:35" x14ac:dyDescent="0.25"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</row>
    <row r="1100" spans="2:35" x14ac:dyDescent="0.25"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</row>
    <row r="1101" spans="2:35" x14ac:dyDescent="0.25"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</row>
    <row r="1102" spans="2:35" x14ac:dyDescent="0.25"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</row>
    <row r="1103" spans="2:35" x14ac:dyDescent="0.25"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</row>
    <row r="1104" spans="2:35" x14ac:dyDescent="0.25"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</row>
    <row r="1105" spans="2:35" x14ac:dyDescent="0.25"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</row>
    <row r="1106" spans="2:35" x14ac:dyDescent="0.25"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</row>
    <row r="1107" spans="2:35" x14ac:dyDescent="0.25"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</row>
    <row r="1108" spans="2:35" x14ac:dyDescent="0.25"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</row>
    <row r="1109" spans="2:35" x14ac:dyDescent="0.25"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</row>
    <row r="1110" spans="2:35" x14ac:dyDescent="0.25"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</row>
    <row r="1111" spans="2:35" x14ac:dyDescent="0.25"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</row>
    <row r="1112" spans="2:35" x14ac:dyDescent="0.25"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</row>
    <row r="1113" spans="2:35" x14ac:dyDescent="0.25"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</row>
    <row r="1114" spans="2:35" x14ac:dyDescent="0.25"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</row>
  </sheetData>
  <pageMargins left="0.7" right="0.7" top="0.75" bottom="0.75" header="0.3" footer="0.3"/>
  <ignoredErrors>
    <ignoredError sqref="E27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6F6E-5AEB-466F-A495-4928AF3EE7BD}">
  <dimension ref="A1:AO3089"/>
  <sheetViews>
    <sheetView tabSelected="1" topLeftCell="A9" workbookViewId="0">
      <selection activeCell="N39" sqref="N39"/>
    </sheetView>
  </sheetViews>
  <sheetFormatPr defaultRowHeight="15" x14ac:dyDescent="0.25"/>
  <cols>
    <col min="4" max="4" width="9.42578125" customWidth="1"/>
    <col min="5" max="5" width="15.140625" customWidth="1"/>
    <col min="6" max="6" width="17.85546875" customWidth="1"/>
    <col min="7" max="7" width="9.7109375" customWidth="1"/>
    <col min="8" max="8" width="15.7109375" customWidth="1"/>
    <col min="9" max="9" width="19.85546875" customWidth="1"/>
    <col min="11" max="11" width="15.42578125" customWidth="1"/>
    <col min="12" max="12" width="18.5703125" customWidth="1"/>
    <col min="14" max="14" width="12.7109375" customWidth="1"/>
  </cols>
  <sheetData>
    <row r="1" spans="1:41" ht="18.75" x14ac:dyDescent="0.3">
      <c r="A1" s="4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1"/>
      <c r="AM1" s="1"/>
      <c r="AN1" s="1"/>
      <c r="AO1" s="1"/>
    </row>
    <row r="2" spans="1:41" ht="18.75" x14ac:dyDescent="0.3">
      <c r="A2" s="4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1"/>
      <c r="AM2" s="1"/>
      <c r="AN2" s="1"/>
      <c r="AO2" s="1"/>
    </row>
    <row r="3" spans="1:41" ht="18.75" x14ac:dyDescent="0.3">
      <c r="A3" s="4" t="s">
        <v>72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1"/>
      <c r="AM3" s="1"/>
      <c r="AN3" s="1"/>
      <c r="AO3" s="1"/>
    </row>
    <row r="4" spans="1:41" x14ac:dyDescent="0.25">
      <c r="A4" s="16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x14ac:dyDescent="0.25">
      <c r="A5" s="16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 s="16"/>
      <c r="B7" s="16"/>
      <c r="C7" s="2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25">
      <c r="A8" s="16"/>
      <c r="B8" s="37"/>
      <c r="C8" s="12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  <c r="P8" s="16"/>
      <c r="Q8" s="16"/>
      <c r="R8" s="16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x14ac:dyDescent="0.25">
      <c r="A9" s="16"/>
      <c r="B9" s="40"/>
      <c r="C9" s="36" t="s">
        <v>73</v>
      </c>
      <c r="D9" s="41"/>
      <c r="E9" s="143" t="s">
        <v>37</v>
      </c>
      <c r="F9" s="143"/>
      <c r="G9" s="14"/>
      <c r="H9" s="143" t="s">
        <v>39</v>
      </c>
      <c r="I9" s="143"/>
      <c r="J9" s="13"/>
      <c r="K9" s="143" t="s">
        <v>41</v>
      </c>
      <c r="L9" s="143"/>
      <c r="M9" s="42"/>
      <c r="N9" s="13" t="s">
        <v>42</v>
      </c>
      <c r="O9" s="43"/>
      <c r="P9" s="16"/>
      <c r="Q9" s="16"/>
      <c r="R9" s="16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41" x14ac:dyDescent="0.25">
      <c r="A10" s="16"/>
      <c r="B10" s="40"/>
      <c r="C10" s="36"/>
      <c r="D10" s="41"/>
      <c r="E10" s="142" t="s">
        <v>15</v>
      </c>
      <c r="F10" s="142"/>
      <c r="G10" s="61"/>
      <c r="H10" s="142" t="s">
        <v>17</v>
      </c>
      <c r="I10" s="142"/>
      <c r="J10" s="61"/>
      <c r="K10" s="142" t="s">
        <v>16</v>
      </c>
      <c r="L10" s="142"/>
      <c r="M10" s="61"/>
      <c r="N10" s="61" t="s">
        <v>18</v>
      </c>
      <c r="O10" s="43"/>
      <c r="P10" s="16"/>
      <c r="Q10" s="16"/>
      <c r="R10" s="1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25">
      <c r="A11" s="16"/>
      <c r="B11" s="40"/>
      <c r="C11" s="36" t="s">
        <v>74</v>
      </c>
      <c r="D11" s="41"/>
      <c r="E11" s="44" t="s">
        <v>75</v>
      </c>
      <c r="F11" s="44" t="s">
        <v>60</v>
      </c>
      <c r="G11" s="44"/>
      <c r="H11" s="44" t="s">
        <v>40</v>
      </c>
      <c r="I11" s="44" t="s">
        <v>60</v>
      </c>
      <c r="J11" s="44"/>
      <c r="K11" s="44" t="s">
        <v>40</v>
      </c>
      <c r="L11" s="44" t="s">
        <v>60</v>
      </c>
      <c r="M11" s="44"/>
      <c r="N11" s="44" t="s">
        <v>76</v>
      </c>
      <c r="O11" s="43"/>
      <c r="P11" s="16"/>
      <c r="Q11" s="16"/>
      <c r="R11" s="16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 s="16"/>
      <c r="B12" s="4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3"/>
      <c r="P12" s="16"/>
      <c r="Q12" s="16"/>
      <c r="R12" s="16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1" x14ac:dyDescent="0.25">
      <c r="A13" s="16"/>
      <c r="B13" s="40"/>
      <c r="C13" s="36" t="s">
        <v>77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3"/>
      <c r="P13" s="16"/>
      <c r="Q13" s="16"/>
      <c r="R13" s="16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1" x14ac:dyDescent="0.25">
      <c r="A14" s="16"/>
      <c r="B14" s="40"/>
      <c r="C14" s="45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3"/>
      <c r="P14" s="16"/>
      <c r="Q14" s="16"/>
      <c r="R14" s="16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x14ac:dyDescent="0.25">
      <c r="A15" s="16"/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3"/>
      <c r="P15" s="16"/>
      <c r="Q15" s="16"/>
      <c r="R15" s="16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25">
      <c r="A16" s="16"/>
      <c r="B16" s="40"/>
      <c r="C16" s="16" t="s">
        <v>78</v>
      </c>
      <c r="D16" s="41"/>
      <c r="E16" s="128"/>
      <c r="F16" s="128"/>
      <c r="G16" s="41"/>
      <c r="H16" s="48"/>
      <c r="I16" s="48"/>
      <c r="J16" s="41"/>
      <c r="K16" s="48"/>
      <c r="L16" s="48"/>
      <c r="M16" s="41"/>
      <c r="N16" s="122">
        <v>0.71620290299275302</v>
      </c>
      <c r="O16" s="43"/>
      <c r="P16" s="16"/>
      <c r="Q16" s="16"/>
      <c r="R16" s="16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x14ac:dyDescent="0.25">
      <c r="A17" s="16"/>
      <c r="B17" s="40"/>
      <c r="C17" s="47" t="s">
        <v>79</v>
      </c>
      <c r="D17" s="41"/>
      <c r="E17" s="129"/>
      <c r="F17" s="129"/>
      <c r="G17" s="41"/>
      <c r="H17" s="49">
        <v>8.8875486381322943</v>
      </c>
      <c r="I17" s="49">
        <v>257</v>
      </c>
      <c r="J17" s="41"/>
      <c r="K17" s="118">
        <v>8.7735294117647058</v>
      </c>
      <c r="L17" s="49">
        <v>68</v>
      </c>
      <c r="M17" s="41"/>
      <c r="N17" s="122">
        <v>0.71620290299275302</v>
      </c>
      <c r="O17" s="43"/>
      <c r="P17" s="16"/>
      <c r="Q17" s="16"/>
      <c r="R17" s="16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x14ac:dyDescent="0.25">
      <c r="A18" s="16"/>
      <c r="B18" s="40"/>
      <c r="C18" s="47" t="s">
        <v>80</v>
      </c>
      <c r="D18" s="41"/>
      <c r="E18" s="129"/>
      <c r="F18" s="129"/>
      <c r="G18" s="41"/>
      <c r="H18" s="49">
        <v>8.8954022988505752</v>
      </c>
      <c r="I18" s="49">
        <v>174</v>
      </c>
      <c r="J18" s="41"/>
      <c r="K18" s="118">
        <v>8.82</v>
      </c>
      <c r="L18" s="49">
        <v>40</v>
      </c>
      <c r="M18" s="41"/>
      <c r="N18" s="122">
        <v>0.729480596009765</v>
      </c>
      <c r="O18" s="43"/>
      <c r="P18" s="16"/>
      <c r="Q18" s="16"/>
      <c r="R18" s="16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16"/>
      <c r="B19" s="40"/>
      <c r="C19" s="47" t="s">
        <v>81</v>
      </c>
      <c r="D19" s="41"/>
      <c r="E19" s="129"/>
      <c r="F19" s="129"/>
      <c r="G19" s="41"/>
      <c r="H19" s="49">
        <v>7.9410256410256412</v>
      </c>
      <c r="I19" s="49">
        <v>78</v>
      </c>
      <c r="J19" s="41"/>
      <c r="K19" s="118">
        <v>8.7056338028169016</v>
      </c>
      <c r="L19" s="49">
        <v>71</v>
      </c>
      <c r="M19" s="41"/>
      <c r="N19" s="122">
        <v>0.729480596009765</v>
      </c>
      <c r="O19" s="43"/>
      <c r="P19" s="16"/>
      <c r="Q19" s="16"/>
      <c r="R19" s="16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16"/>
      <c r="B20" s="40"/>
      <c r="C20" s="47" t="s">
        <v>82</v>
      </c>
      <c r="D20" s="41"/>
      <c r="E20" s="129"/>
      <c r="F20" s="129"/>
      <c r="G20" s="41"/>
      <c r="H20" s="49">
        <v>8.48884892086331</v>
      </c>
      <c r="I20" s="49">
        <v>278</v>
      </c>
      <c r="J20" s="41"/>
      <c r="K20" s="118">
        <v>8.19</v>
      </c>
      <c r="L20" s="49">
        <v>60</v>
      </c>
      <c r="M20" s="41"/>
      <c r="N20" s="123">
        <v>0.66506686446039398</v>
      </c>
      <c r="O20" s="43"/>
      <c r="P20" s="16"/>
      <c r="Q20" s="16"/>
      <c r="R20" s="16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x14ac:dyDescent="0.25">
      <c r="A21" s="16"/>
      <c r="B21" s="40"/>
      <c r="C21" s="47" t="s">
        <v>83</v>
      </c>
      <c r="D21" s="41"/>
      <c r="E21" s="129"/>
      <c r="F21" s="129"/>
      <c r="G21" s="41"/>
      <c r="H21" s="49">
        <v>8.7612244897959179</v>
      </c>
      <c r="I21" s="49">
        <v>147</v>
      </c>
      <c r="J21" s="41"/>
      <c r="K21" s="118">
        <v>8.7515151515151501</v>
      </c>
      <c r="L21" s="49">
        <v>33</v>
      </c>
      <c r="M21" s="41"/>
      <c r="N21" s="123">
        <v>0.66506686446039398</v>
      </c>
      <c r="O21" s="43"/>
      <c r="P21" s="16"/>
      <c r="Q21" s="16"/>
      <c r="R21" s="16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6"/>
      <c r="B22" s="40"/>
      <c r="C22" s="47" t="s">
        <v>84</v>
      </c>
      <c r="D22" s="41"/>
      <c r="E22" s="118">
        <v>21.933333333333334</v>
      </c>
      <c r="F22" s="110">
        <v>15</v>
      </c>
      <c r="G22" s="41"/>
      <c r="H22" s="49">
        <v>7.9726651480637809</v>
      </c>
      <c r="I22" s="49">
        <v>439</v>
      </c>
      <c r="J22" s="41"/>
      <c r="K22" s="118">
        <v>7.1357142857142861</v>
      </c>
      <c r="L22" s="49">
        <v>28</v>
      </c>
      <c r="M22" s="41"/>
      <c r="N22" s="123">
        <v>0.66506686446039398</v>
      </c>
      <c r="O22" s="43"/>
      <c r="P22" s="16"/>
      <c r="Q22" s="16"/>
      <c r="R22" s="16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6"/>
      <c r="B23" s="40"/>
      <c r="C23" s="47" t="s">
        <v>85</v>
      </c>
      <c r="D23" s="41"/>
      <c r="E23" s="118">
        <v>20.571428571428573</v>
      </c>
      <c r="F23" s="110">
        <v>21</v>
      </c>
      <c r="G23" s="41"/>
      <c r="H23" s="49">
        <v>8.1676328502415458</v>
      </c>
      <c r="I23" s="49">
        <v>414</v>
      </c>
      <c r="J23" s="41"/>
      <c r="K23" s="118">
        <v>7.5465116279069768</v>
      </c>
      <c r="L23" s="49">
        <v>43</v>
      </c>
      <c r="M23" s="41"/>
      <c r="N23" s="123">
        <v>0.66506686446039398</v>
      </c>
      <c r="O23" s="43"/>
      <c r="P23" s="16"/>
      <c r="Q23" s="16"/>
      <c r="R23" s="16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6"/>
      <c r="B24" s="40"/>
      <c r="C24" s="47" t="s">
        <v>86</v>
      </c>
      <c r="D24" s="41"/>
      <c r="E24" s="118">
        <v>24.4375</v>
      </c>
      <c r="F24" s="110">
        <v>32</v>
      </c>
      <c r="G24" s="41"/>
      <c r="H24" s="49">
        <v>8.4452431289640586</v>
      </c>
      <c r="I24" s="49">
        <v>473</v>
      </c>
      <c r="J24" s="41"/>
      <c r="K24" s="118">
        <v>6.9111111111111105</v>
      </c>
      <c r="L24" s="49">
        <v>36</v>
      </c>
      <c r="M24" s="41"/>
      <c r="N24" s="123">
        <v>0.80452929160467057</v>
      </c>
      <c r="O24" s="43"/>
      <c r="P24" s="16"/>
      <c r="Q24" s="16"/>
      <c r="R24" s="16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6"/>
      <c r="B25" s="40"/>
      <c r="C25" s="47" t="s">
        <v>87</v>
      </c>
      <c r="D25" s="41"/>
      <c r="E25" s="118">
        <v>7.7560975609756095</v>
      </c>
      <c r="F25" s="110">
        <v>41</v>
      </c>
      <c r="G25" s="41"/>
      <c r="H25" s="49">
        <v>8.1547210300429178</v>
      </c>
      <c r="I25" s="49">
        <v>466</v>
      </c>
      <c r="J25" s="41"/>
      <c r="K25" s="118">
        <v>6.1888888888888882</v>
      </c>
      <c r="L25" s="49">
        <v>27</v>
      </c>
      <c r="M25" s="41"/>
      <c r="N25" s="123">
        <v>0.80452929160467057</v>
      </c>
      <c r="O25" s="43"/>
      <c r="P25" s="16"/>
      <c r="Q25" s="16"/>
      <c r="R25" s="16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6"/>
      <c r="B26" s="40"/>
      <c r="C26" s="47" t="s">
        <v>88</v>
      </c>
      <c r="D26" s="41"/>
      <c r="E26" s="118">
        <v>9.0714285714285712</v>
      </c>
      <c r="F26" s="110">
        <v>42</v>
      </c>
      <c r="G26" s="41"/>
      <c r="H26" s="49">
        <v>8.7202479338842984</v>
      </c>
      <c r="I26" s="49">
        <v>242</v>
      </c>
      <c r="J26" s="41"/>
      <c r="K26" s="118">
        <v>7.1879999999999988</v>
      </c>
      <c r="L26" s="49">
        <v>25</v>
      </c>
      <c r="M26" s="41"/>
      <c r="N26" s="123">
        <v>0.80452929160467057</v>
      </c>
      <c r="O26" s="120"/>
      <c r="P26" s="16"/>
      <c r="Q26" s="16"/>
      <c r="R26" s="16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6"/>
      <c r="B27" s="40"/>
      <c r="C27" s="47" t="s">
        <v>89</v>
      </c>
      <c r="D27" s="41"/>
      <c r="E27" s="118">
        <v>11.366666666666667</v>
      </c>
      <c r="F27" s="110">
        <v>30</v>
      </c>
      <c r="G27" s="41"/>
      <c r="H27" s="49">
        <v>8.5808888888888895</v>
      </c>
      <c r="I27" s="49">
        <v>450</v>
      </c>
      <c r="J27" s="41"/>
      <c r="K27" s="118">
        <v>8.41</v>
      </c>
      <c r="L27" s="49">
        <v>20</v>
      </c>
      <c r="M27" s="41"/>
      <c r="N27" s="123">
        <v>0.80452929160467057</v>
      </c>
      <c r="O27" s="120"/>
      <c r="P27" s="16"/>
      <c r="Q27" s="16"/>
      <c r="R27" s="16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6"/>
      <c r="B28" s="40"/>
      <c r="C28" s="47" t="s">
        <v>90</v>
      </c>
      <c r="D28" s="41"/>
      <c r="E28" s="118">
        <v>6.6969696969696972</v>
      </c>
      <c r="F28" s="110">
        <v>33</v>
      </c>
      <c r="G28" s="41"/>
      <c r="H28" s="49">
        <v>8.2771528998242516</v>
      </c>
      <c r="I28" s="49">
        <v>569</v>
      </c>
      <c r="J28" s="41"/>
      <c r="K28" s="118">
        <v>7.9249999999999998</v>
      </c>
      <c r="L28" s="49">
        <v>28</v>
      </c>
      <c r="M28" s="41"/>
      <c r="N28" s="124">
        <v>0.80613989444733503</v>
      </c>
      <c r="O28" s="120"/>
      <c r="P28" s="16"/>
      <c r="Q28" s="16"/>
      <c r="R28" s="16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6"/>
      <c r="B29" s="40"/>
      <c r="C29" s="47" t="s">
        <v>91</v>
      </c>
      <c r="D29" s="41"/>
      <c r="E29" s="118">
        <v>8</v>
      </c>
      <c r="F29" s="110">
        <v>43</v>
      </c>
      <c r="G29" s="41"/>
      <c r="H29" s="49">
        <v>8.2349473684210537</v>
      </c>
      <c r="I29" s="49">
        <v>475</v>
      </c>
      <c r="J29" s="41"/>
      <c r="K29" s="118">
        <v>7.991428571428572</v>
      </c>
      <c r="L29" s="49">
        <v>35</v>
      </c>
      <c r="M29" s="41"/>
      <c r="N29" s="124">
        <v>0.80613989444733503</v>
      </c>
      <c r="O29" s="120"/>
      <c r="P29" s="16"/>
      <c r="Q29" s="16"/>
      <c r="R29" s="16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6"/>
      <c r="B30" s="40"/>
      <c r="C30" s="47" t="s">
        <v>92</v>
      </c>
      <c r="D30" s="41"/>
      <c r="E30" s="118">
        <v>20.016949152542374</v>
      </c>
      <c r="F30" s="110">
        <v>59</v>
      </c>
      <c r="G30" s="41"/>
      <c r="H30" s="49">
        <v>8.0004750593824223</v>
      </c>
      <c r="I30" s="49">
        <v>421</v>
      </c>
      <c r="J30" s="41"/>
      <c r="K30" s="118">
        <v>8</v>
      </c>
      <c r="L30" s="49">
        <v>17</v>
      </c>
      <c r="M30" s="41"/>
      <c r="N30" s="124">
        <v>0.80613989444733503</v>
      </c>
      <c r="O30" s="120"/>
      <c r="P30" s="16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6"/>
      <c r="B31" s="40"/>
      <c r="C31" s="47" t="s">
        <v>93</v>
      </c>
      <c r="D31" s="41"/>
      <c r="E31" s="59">
        <v>13.83</v>
      </c>
      <c r="F31" s="59">
        <v>103</v>
      </c>
      <c r="G31" s="16"/>
      <c r="H31" s="49">
        <v>7.097346072186836</v>
      </c>
      <c r="I31" s="49">
        <v>942</v>
      </c>
      <c r="J31" s="16"/>
      <c r="K31" s="118">
        <v>5.9869565217391303</v>
      </c>
      <c r="L31" s="49">
        <v>23</v>
      </c>
      <c r="M31" s="16"/>
      <c r="N31" s="124">
        <v>0.80613989444733503</v>
      </c>
      <c r="O31" s="120"/>
      <c r="P31" s="16"/>
      <c r="Q31" s="16"/>
      <c r="R31" s="16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6"/>
      <c r="B32" s="40"/>
      <c r="C32" s="47" t="s">
        <v>94</v>
      </c>
      <c r="D32" s="41"/>
      <c r="E32" s="59">
        <v>15.12</v>
      </c>
      <c r="F32" s="59">
        <v>78</v>
      </c>
      <c r="G32" s="16"/>
      <c r="H32" s="49">
        <v>8.2264437689969601</v>
      </c>
      <c r="I32" s="49">
        <v>987</v>
      </c>
      <c r="J32" s="16"/>
      <c r="K32" s="118">
        <v>7.3707317073170735</v>
      </c>
      <c r="L32" s="49">
        <v>41</v>
      </c>
      <c r="M32" s="16"/>
      <c r="N32" s="125">
        <v>0.82669999999999999</v>
      </c>
      <c r="O32" s="120"/>
      <c r="P32" s="16"/>
      <c r="Q32" s="16"/>
      <c r="R32" s="16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6"/>
      <c r="B33" s="40"/>
      <c r="C33" s="47" t="s">
        <v>95</v>
      </c>
      <c r="D33" s="41"/>
      <c r="E33" s="59">
        <v>14.99</v>
      </c>
      <c r="F33" s="59">
        <v>112</v>
      </c>
      <c r="G33" s="16"/>
      <c r="H33" s="49">
        <v>8.4631465517241384</v>
      </c>
      <c r="I33" s="49">
        <v>928</v>
      </c>
      <c r="J33" s="16"/>
      <c r="K33" s="118">
        <v>7.9521739130434783</v>
      </c>
      <c r="L33" s="49">
        <v>23</v>
      </c>
      <c r="M33" s="16"/>
      <c r="N33" s="125">
        <v>0.82669999999999999</v>
      </c>
      <c r="O33" s="120"/>
      <c r="P33" s="16"/>
      <c r="Q33" s="16"/>
      <c r="R33" s="16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6"/>
      <c r="B34" s="40"/>
      <c r="C34" s="47" t="s">
        <v>96</v>
      </c>
      <c r="D34" s="41"/>
      <c r="E34" s="59">
        <v>11.23</v>
      </c>
      <c r="F34" s="59">
        <v>124</v>
      </c>
      <c r="G34" s="16"/>
      <c r="H34" s="49">
        <v>8.6690965092402461</v>
      </c>
      <c r="I34" s="49">
        <v>974</v>
      </c>
      <c r="J34" s="16"/>
      <c r="K34" s="118">
        <v>8.4029411764705877</v>
      </c>
      <c r="L34" s="49">
        <v>34</v>
      </c>
      <c r="M34" s="16"/>
      <c r="N34" s="125">
        <v>0.82669999999999999</v>
      </c>
      <c r="O34" s="120"/>
      <c r="P34" s="16"/>
      <c r="Q34" s="16"/>
      <c r="R34" s="16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6"/>
      <c r="B35" s="40"/>
      <c r="C35" s="47" t="s">
        <v>97</v>
      </c>
      <c r="D35" s="41"/>
      <c r="E35" s="59">
        <v>9.89</v>
      </c>
      <c r="F35" s="59">
        <v>68</v>
      </c>
      <c r="G35" s="16"/>
      <c r="H35" s="49">
        <v>8.6266777133388572</v>
      </c>
      <c r="I35" s="49">
        <v>1207</v>
      </c>
      <c r="J35" s="16"/>
      <c r="K35" s="118">
        <v>5.6965517241379313</v>
      </c>
      <c r="L35" s="49">
        <v>29</v>
      </c>
      <c r="M35" s="16"/>
      <c r="N35" s="125">
        <v>0.82669999999999999</v>
      </c>
      <c r="O35" s="120"/>
      <c r="P35" s="1"/>
      <c r="Q35" s="60"/>
      <c r="R35" s="16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6"/>
      <c r="B36" s="40"/>
      <c r="C36" s="47" t="s">
        <v>99</v>
      </c>
      <c r="D36" s="41"/>
      <c r="E36" s="59">
        <v>8.06</v>
      </c>
      <c r="F36" s="59">
        <v>93</v>
      </c>
      <c r="G36" s="16"/>
      <c r="H36" s="49">
        <v>8.6045234248788347</v>
      </c>
      <c r="I36" s="49">
        <v>1238</v>
      </c>
      <c r="J36" s="16"/>
      <c r="K36" s="118">
        <v>7.796875</v>
      </c>
      <c r="L36" s="49">
        <v>32</v>
      </c>
      <c r="M36" s="16"/>
      <c r="N36" s="126"/>
      <c r="O36" s="120"/>
      <c r="P36" s="1"/>
      <c r="Q36" s="60"/>
      <c r="R36" s="16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6"/>
      <c r="B37" s="40"/>
      <c r="C37" s="47"/>
      <c r="D37" s="41"/>
      <c r="E37" s="59"/>
      <c r="F37" s="59"/>
      <c r="G37" s="1"/>
      <c r="H37" s="49"/>
      <c r="I37" s="49"/>
      <c r="J37" s="1"/>
      <c r="K37" s="49"/>
      <c r="L37" s="49"/>
      <c r="M37" s="1"/>
      <c r="N37" s="119"/>
      <c r="O37" s="120"/>
      <c r="P37" s="1"/>
      <c r="Q37" s="60"/>
      <c r="R37" s="16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6"/>
      <c r="B38" s="40"/>
      <c r="C38" s="132" t="s">
        <v>66</v>
      </c>
      <c r="D38" s="132"/>
      <c r="E38" s="61"/>
      <c r="F38" s="133">
        <f>SUM(F22:F36)</f>
        <v>894</v>
      </c>
      <c r="G38" s="132"/>
      <c r="H38" s="61"/>
      <c r="I38" s="61">
        <f>SUM(I17:I36)</f>
        <v>11159</v>
      </c>
      <c r="J38" s="132"/>
      <c r="K38" s="61"/>
      <c r="L38" s="61">
        <f>SUM(L17:L36)</f>
        <v>713</v>
      </c>
      <c r="M38" s="132"/>
      <c r="N38" s="61"/>
      <c r="O38" s="120"/>
      <c r="P38" s="16"/>
      <c r="Q38" s="16"/>
      <c r="R38" s="16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6"/>
      <c r="B39" s="40"/>
      <c r="C39" s="36" t="s">
        <v>98</v>
      </c>
      <c r="D39" s="41"/>
      <c r="E39" s="144">
        <f>((E22*F22/F38)+(E23*F23/F38)+(E24*F24/F38)+(E25*F25/F38)+(E26*F26/F38)+(E27*F27/F38)+(E28*F28/F38)+(E29*F29/F38)+E30*F30/F38)+(E31*F31/F38)+(E32*F32/F38)+(E33*F33/F38)+(E34*F34/F38)+(E35*F35/F38)+(E36*F36/F38)</f>
        <v>12.781152125279641</v>
      </c>
      <c r="F39" s="144"/>
      <c r="G39" s="144"/>
      <c r="H39" s="144">
        <f>((H17*(I17/I38)+(H18*I18/I38)+(H19*I19/I38)+(H20*I20/I38)+(H21*I21/I38)+(H22*I22/I38)+(H23*I23/I38)+(H24*I24/I38)+(H25*I25/I38)+(H26*I26/I38)+(H27*I27/I38)+(H28*I28/I38)+(H29*I29/I38)+H30*I30/I38)+(H31*I31/I38)+(H32*I32/I38)+(H33*I33/I38)+(H34*I34/I38)+(H35*I35/I38)+(H36*I36/I38))</f>
        <v>8.3254682319204232</v>
      </c>
      <c r="I39" s="144"/>
      <c r="J39" s="144"/>
      <c r="K39" s="144">
        <f>((K17*(L17/L38)+(K18*L18/L38)+(K19*L19/L38)+(K20*L20/L38)+(K21*L21/L38)+(K22*L22/L38)+(K23*L23/L38)+(K24*L24/L38)+(K25*L25/L38)+(K26*L26/L38)+(K27*L27/L38)+(K28*L28/L38)+(K29*L29/L38)+K30*L30/L38)+(K31*L31/L38)+(K32*L32/L38)+(K33*L33/L38)+(K34*L34/L38)+(K35*L35/L38)+(K36*L36/L38))</f>
        <v>7.8493688639551173</v>
      </c>
      <c r="L39" s="144"/>
      <c r="M39" s="144"/>
      <c r="N39" s="131">
        <f>AVERAGE(N16:N35)</f>
        <v>0.765055560002732</v>
      </c>
      <c r="O39" s="120"/>
      <c r="P39" s="16"/>
      <c r="Q39" s="16"/>
      <c r="R39" s="16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6"/>
      <c r="B40" s="50"/>
      <c r="C40" s="46"/>
      <c r="D40" s="46"/>
      <c r="E40" s="130"/>
      <c r="F40" s="130"/>
      <c r="G40" s="46"/>
      <c r="H40" s="127"/>
      <c r="I40" s="127"/>
      <c r="J40" s="46"/>
      <c r="K40" s="46"/>
      <c r="L40" s="46"/>
      <c r="M40" s="46"/>
      <c r="N40" s="46"/>
      <c r="O40" s="121"/>
      <c r="P40" s="16"/>
      <c r="Q40" s="16"/>
      <c r="R40" s="16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6"/>
      <c r="B41" s="16"/>
      <c r="C41" s="16"/>
      <c r="D41" s="16"/>
      <c r="E41" s="41"/>
      <c r="F41" s="41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"/>
      <c r="B44" s="1"/>
      <c r="C44" s="1"/>
      <c r="D44" s="1"/>
      <c r="E44" s="16"/>
      <c r="F44" s="1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spans="1:4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spans="1:4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spans="1:4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spans="1:4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spans="1:4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spans="1:4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spans="1:4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spans="1:4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spans="1:4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 spans="1:4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 spans="1:4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  <row r="1001" spans="1:4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</row>
    <row r="1002" spans="1:4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</row>
    <row r="1003" spans="1:4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</row>
    <row r="1004" spans="1:4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</row>
    <row r="1005" spans="1:4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4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</row>
    <row r="1007" spans="1:4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</row>
    <row r="1008" spans="1:4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</row>
    <row r="1009" spans="1:4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</row>
    <row r="1010" spans="1:4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</row>
    <row r="1011" spans="1:4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</row>
    <row r="1012" spans="1:4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</row>
    <row r="1013" spans="1:4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</row>
    <row r="1014" spans="1:4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</row>
    <row r="1015" spans="1:4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</row>
    <row r="1016" spans="1:4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</row>
    <row r="1017" spans="1:4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</row>
    <row r="1018" spans="1:4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</row>
    <row r="1019" spans="1:4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</row>
    <row r="1020" spans="1:4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</row>
    <row r="1021" spans="1:4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</row>
    <row r="1022" spans="1:4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</row>
    <row r="1023" spans="1:4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</row>
    <row r="1024" spans="1:4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</row>
    <row r="1025" spans="1:4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</row>
    <row r="1026" spans="1:4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</row>
    <row r="1027" spans="1:4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</row>
    <row r="1028" spans="1:4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</row>
    <row r="1029" spans="1:4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</row>
    <row r="1030" spans="1:4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</row>
    <row r="1031" spans="1:4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</row>
    <row r="1032" spans="1:4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</row>
    <row r="1033" spans="1:4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</row>
    <row r="1034" spans="1:4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</row>
    <row r="1035" spans="1:4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</row>
    <row r="1036" spans="1:4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</row>
    <row r="1037" spans="1:4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</row>
    <row r="1038" spans="1:4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</row>
    <row r="1039" spans="1:4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</row>
    <row r="1040" spans="1:4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</row>
    <row r="1041" spans="1:4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</row>
    <row r="1042" spans="1:4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</row>
    <row r="1043" spans="1:4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</row>
    <row r="1044" spans="1:4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</row>
    <row r="1045" spans="1:4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</row>
    <row r="1046" spans="1:4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</row>
    <row r="1047" spans="1:4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</row>
    <row r="1048" spans="1:4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</row>
    <row r="1049" spans="1:4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</row>
    <row r="1050" spans="1:4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</row>
    <row r="1051" spans="1:4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</row>
    <row r="1052" spans="1:4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</row>
    <row r="1053" spans="1:4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</row>
    <row r="1054" spans="1:4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</row>
    <row r="1055" spans="1:4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</row>
    <row r="1056" spans="1:4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</row>
    <row r="1057" spans="1:4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</row>
    <row r="1058" spans="1:4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</row>
    <row r="1059" spans="1:4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</row>
    <row r="1060" spans="1:4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</row>
    <row r="1061" spans="1:4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</row>
    <row r="1062" spans="1:4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</row>
    <row r="1063" spans="1:4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</row>
    <row r="1064" spans="1:4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</row>
    <row r="1065" spans="1:4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</row>
    <row r="1066" spans="1:4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</row>
    <row r="1067" spans="1:4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</row>
    <row r="1068" spans="1:4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</row>
    <row r="1069" spans="1:4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</row>
    <row r="1070" spans="1:4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</row>
    <row r="1071" spans="1:4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</row>
    <row r="1072" spans="1:4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</row>
    <row r="1073" spans="1:4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</row>
    <row r="1074" spans="1:4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</row>
    <row r="1075" spans="1:4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</row>
    <row r="1076" spans="1:4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</row>
    <row r="1077" spans="1:4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</row>
    <row r="1078" spans="1:4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</row>
    <row r="1079" spans="1:4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</row>
    <row r="1080" spans="1:4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</row>
    <row r="1081" spans="1:4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</row>
    <row r="1082" spans="1:4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</row>
    <row r="1083" spans="1:4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</row>
    <row r="1084" spans="1:4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</row>
    <row r="1085" spans="1:4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</row>
    <row r="1086" spans="1:4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</row>
    <row r="1087" spans="1:4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</row>
    <row r="1088" spans="1:4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</row>
    <row r="1089" spans="1:4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</row>
    <row r="1090" spans="1:4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</row>
    <row r="1091" spans="1:4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</row>
    <row r="1092" spans="1:4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</row>
    <row r="1093" spans="1:4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</row>
    <row r="1094" spans="1:4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</row>
    <row r="1095" spans="1:4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</row>
    <row r="1096" spans="1:4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</row>
    <row r="1097" spans="1:4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</row>
    <row r="1098" spans="1:4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</row>
    <row r="1099" spans="1:4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</row>
    <row r="1100" spans="1:4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</row>
    <row r="1101" spans="1:4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</row>
    <row r="1102" spans="1:4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</row>
    <row r="1103" spans="1:4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</row>
    <row r="1104" spans="1:4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</row>
    <row r="1105" spans="1:4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</row>
    <row r="1106" spans="1:4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</row>
    <row r="1107" spans="1:4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</row>
    <row r="1108" spans="1:4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</row>
    <row r="1109" spans="1:4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</row>
    <row r="1110" spans="1:4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</row>
    <row r="1111" spans="1:4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</row>
    <row r="1112" spans="1:4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</row>
    <row r="1113" spans="1:4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</row>
    <row r="1114" spans="1:4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</row>
    <row r="1115" spans="1:4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</row>
    <row r="1116" spans="1:4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</row>
    <row r="1117" spans="1:4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</row>
    <row r="1118" spans="1:4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</row>
    <row r="1119" spans="1:4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</row>
    <row r="1120" spans="1:4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</row>
    <row r="1121" spans="1:4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</row>
    <row r="1122" spans="1:4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</row>
    <row r="1123" spans="1:4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</row>
    <row r="1124" spans="1:4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</row>
    <row r="1125" spans="1:4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</row>
    <row r="1126" spans="1:4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</row>
    <row r="1127" spans="1:4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</row>
    <row r="1128" spans="1:4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</row>
    <row r="1129" spans="1:4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</row>
    <row r="1130" spans="1:4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</row>
    <row r="1131" spans="1:4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</row>
    <row r="1132" spans="1:4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</row>
    <row r="1133" spans="1:4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</row>
    <row r="1134" spans="1:4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</row>
    <row r="1135" spans="1:4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</row>
    <row r="1136" spans="1:4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</row>
    <row r="1137" spans="1:4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</row>
    <row r="1138" spans="1:4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</row>
    <row r="1139" spans="1:4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</row>
    <row r="1140" spans="1:4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</row>
    <row r="1141" spans="1:4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</row>
    <row r="1142" spans="1:4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</row>
    <row r="1143" spans="1:4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</row>
    <row r="1144" spans="1:4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</row>
    <row r="1145" spans="1:4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</row>
    <row r="1146" spans="1:4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</row>
    <row r="1147" spans="1:4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</row>
    <row r="1148" spans="1:4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</row>
    <row r="1149" spans="1:4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</row>
    <row r="1150" spans="1:4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</row>
    <row r="1151" spans="1:4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</row>
    <row r="1152" spans="1:4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</row>
    <row r="1153" spans="1:4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</row>
    <row r="1154" spans="1:4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</row>
    <row r="1155" spans="1:4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</row>
    <row r="1156" spans="1:4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</row>
    <row r="1157" spans="1:4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</row>
    <row r="1158" spans="1:4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</row>
    <row r="1159" spans="1:4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</row>
    <row r="1160" spans="1:4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</row>
    <row r="1161" spans="1:4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</row>
    <row r="1162" spans="1:4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</row>
    <row r="1163" spans="1:4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</row>
    <row r="1164" spans="1:4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</row>
    <row r="1165" spans="1:4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</row>
    <row r="1166" spans="1:4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</row>
    <row r="1167" spans="1:4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</row>
    <row r="1168" spans="1:4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</row>
    <row r="1169" spans="1:4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</row>
    <row r="1170" spans="1:4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</row>
    <row r="1171" spans="1:4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</row>
    <row r="1172" spans="1:4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</row>
    <row r="1173" spans="1:4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</row>
    <row r="1174" spans="1:4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</row>
    <row r="1175" spans="1:4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</row>
    <row r="1176" spans="1:4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</row>
    <row r="1177" spans="1:4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</row>
    <row r="1178" spans="1:4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</row>
    <row r="1179" spans="1:4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</row>
    <row r="1180" spans="1:4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</row>
    <row r="1181" spans="1:4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</row>
    <row r="1182" spans="1:4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</row>
    <row r="1183" spans="1:4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</row>
    <row r="1184" spans="1:4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</row>
    <row r="1185" spans="1:4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</row>
    <row r="1186" spans="1:4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</row>
    <row r="1187" spans="1:4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</row>
    <row r="1188" spans="1:4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</row>
    <row r="1189" spans="1:4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</row>
    <row r="1190" spans="1:4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</row>
    <row r="1191" spans="1:4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</row>
    <row r="1192" spans="1:4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</row>
    <row r="1193" spans="1:4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</row>
    <row r="1194" spans="1:4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</row>
    <row r="1195" spans="1:4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</row>
    <row r="1196" spans="1:4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</row>
    <row r="1197" spans="1:4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</row>
    <row r="1198" spans="1:4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</row>
    <row r="1199" spans="1:4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</row>
    <row r="1200" spans="1:4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</row>
    <row r="1201" spans="1:4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</row>
    <row r="1202" spans="1:4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</row>
    <row r="1203" spans="1:4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</row>
    <row r="1204" spans="1:4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</row>
    <row r="1205" spans="1:4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</row>
    <row r="1206" spans="1:4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</row>
    <row r="1207" spans="1:4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</row>
    <row r="1208" spans="1:4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</row>
    <row r="1209" spans="1:4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</row>
    <row r="1210" spans="1:4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</row>
    <row r="1211" spans="1:4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</row>
    <row r="1212" spans="1:4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</row>
    <row r="1213" spans="1:4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</row>
    <row r="1214" spans="1:4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</row>
    <row r="1215" spans="1:4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</row>
    <row r="1216" spans="1:4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</row>
    <row r="1217" spans="1:4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</row>
    <row r="1218" spans="1:4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</row>
    <row r="1219" spans="1:4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</row>
    <row r="1220" spans="1:4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</row>
    <row r="1221" spans="1:4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</row>
    <row r="1222" spans="1:4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</row>
    <row r="1223" spans="1:4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</row>
    <row r="1224" spans="1:4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</row>
    <row r="1225" spans="1:4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</row>
    <row r="1226" spans="1:4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</row>
    <row r="1227" spans="1:4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</row>
    <row r="1228" spans="1:4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</row>
    <row r="1229" spans="1:4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</row>
    <row r="1230" spans="1:4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</row>
    <row r="1231" spans="1:4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</row>
    <row r="1232" spans="1:4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</row>
    <row r="1233" spans="1:4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</row>
    <row r="1234" spans="1:4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</row>
    <row r="1235" spans="1:4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</row>
    <row r="1236" spans="1:4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</row>
    <row r="1237" spans="1:4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</row>
    <row r="1238" spans="1:4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</row>
    <row r="1239" spans="1:4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</row>
    <row r="1240" spans="1:4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</row>
    <row r="1241" spans="1:4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</row>
    <row r="1242" spans="1:4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</row>
    <row r="1243" spans="1:4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</row>
    <row r="1244" spans="1:4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</row>
    <row r="1245" spans="1:4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</row>
    <row r="1246" spans="1:4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</row>
    <row r="1247" spans="1:4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</row>
    <row r="1248" spans="1:4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</row>
    <row r="1249" spans="1:4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</row>
    <row r="1250" spans="1:4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</row>
    <row r="1251" spans="1:4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</row>
    <row r="1252" spans="1:4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</row>
    <row r="1253" spans="1:4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</row>
    <row r="1254" spans="1:4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</row>
    <row r="1255" spans="1:4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</row>
    <row r="1256" spans="1:4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</row>
    <row r="1257" spans="1:4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</row>
    <row r="1258" spans="1:4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</row>
    <row r="1259" spans="1:4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</row>
    <row r="1260" spans="1:4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</row>
    <row r="1261" spans="1:4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</row>
    <row r="1262" spans="1:4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</row>
    <row r="1263" spans="1:4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</row>
    <row r="1264" spans="1:4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</row>
    <row r="1265" spans="1:4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</row>
    <row r="1266" spans="1:4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</row>
    <row r="1267" spans="1:4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</row>
    <row r="1268" spans="1:4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</row>
    <row r="1269" spans="1:4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</row>
    <row r="1270" spans="1:4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</row>
    <row r="1271" spans="1:4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</row>
    <row r="1272" spans="1:4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</row>
    <row r="1273" spans="1:4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</row>
    <row r="1274" spans="1:4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</row>
    <row r="1275" spans="1:4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</row>
    <row r="1276" spans="1:4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</row>
    <row r="1277" spans="1:4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</row>
    <row r="1278" spans="1:4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</row>
    <row r="1279" spans="1:4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</row>
    <row r="1280" spans="1:4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</row>
    <row r="1281" spans="1:4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</row>
    <row r="1282" spans="1:4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</row>
    <row r="1283" spans="1:4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</row>
    <row r="1284" spans="1:4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</row>
    <row r="1285" spans="1:4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</row>
    <row r="1286" spans="1:4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</row>
    <row r="1287" spans="1:4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</row>
    <row r="1288" spans="1:41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</row>
    <row r="1289" spans="1:41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</row>
    <row r="1290" spans="1:41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</row>
    <row r="1291" spans="1:41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</row>
    <row r="1292" spans="1:41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</row>
    <row r="1293" spans="1:41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</row>
    <row r="1294" spans="1:41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</row>
    <row r="1295" spans="1:41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</row>
    <row r="1296" spans="1:41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</row>
    <row r="1297" spans="2:41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</row>
    <row r="1298" spans="2:41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</row>
    <row r="1299" spans="2:41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</row>
    <row r="1300" spans="2:41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</row>
    <row r="1301" spans="2:41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</row>
    <row r="1302" spans="2:41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</row>
    <row r="1303" spans="2:41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</row>
    <row r="1304" spans="2:41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</row>
    <row r="1305" spans="2:41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</row>
    <row r="1306" spans="2:41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</row>
    <row r="1307" spans="2:41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</row>
    <row r="1308" spans="2:41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</row>
    <row r="1309" spans="2:41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</row>
    <row r="1310" spans="2:41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</row>
    <row r="1311" spans="2:41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</row>
    <row r="1312" spans="2:41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</row>
    <row r="1313" spans="2:41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</row>
    <row r="1314" spans="2:41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</row>
    <row r="1315" spans="2:41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</row>
    <row r="1316" spans="2:41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</row>
    <row r="1317" spans="2:41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</row>
    <row r="1318" spans="2:41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</row>
    <row r="1319" spans="2:41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</row>
    <row r="1320" spans="2:41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</row>
    <row r="1321" spans="2:41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</row>
    <row r="1322" spans="2:41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</row>
    <row r="1323" spans="2:41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</row>
    <row r="1324" spans="2:41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</row>
    <row r="1325" spans="2:41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</row>
    <row r="1326" spans="2:41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</row>
    <row r="1327" spans="2:41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</row>
    <row r="1328" spans="2:41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</row>
    <row r="1329" spans="2:41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</row>
    <row r="1330" spans="2:41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</row>
    <row r="1331" spans="2:41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</row>
    <row r="1332" spans="2:41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</row>
    <row r="1333" spans="2:41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</row>
    <row r="1334" spans="2:41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</row>
    <row r="1335" spans="2:41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</row>
    <row r="1336" spans="2:41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</row>
    <row r="1337" spans="2:41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</row>
    <row r="1338" spans="2:41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</row>
    <row r="1339" spans="2:41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</row>
    <row r="1340" spans="2:41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</row>
    <row r="1341" spans="2:41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</row>
    <row r="1342" spans="2:41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</row>
    <row r="1343" spans="2:41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</row>
    <row r="1344" spans="2:41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</row>
    <row r="1345" spans="2:41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</row>
    <row r="1346" spans="2:41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</row>
    <row r="1347" spans="2:41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</row>
    <row r="1348" spans="2:41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</row>
    <row r="1349" spans="2:41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</row>
    <row r="1350" spans="2:41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</row>
    <row r="1351" spans="2:41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</row>
    <row r="1352" spans="2:41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</row>
    <row r="1353" spans="2:41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</row>
    <row r="1354" spans="2:41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</row>
    <row r="1355" spans="2:41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</row>
    <row r="1356" spans="2:41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</row>
    <row r="1357" spans="2:41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</row>
    <row r="1358" spans="2:41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</row>
    <row r="1359" spans="2:41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</row>
    <row r="1360" spans="2:41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</row>
    <row r="1361" spans="2:41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</row>
    <row r="1362" spans="2:41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</row>
    <row r="1363" spans="2:41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</row>
    <row r="1364" spans="2:41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</row>
    <row r="1365" spans="2:41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</row>
    <row r="1366" spans="2:41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</row>
    <row r="1367" spans="2:41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</row>
    <row r="1368" spans="2:41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</row>
    <row r="1369" spans="2:41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</row>
    <row r="1370" spans="2:41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</row>
    <row r="1371" spans="2:41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</row>
    <row r="1372" spans="2:41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</row>
    <row r="1373" spans="2:41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</row>
    <row r="1374" spans="2:41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</row>
    <row r="1375" spans="2:41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</row>
    <row r="1376" spans="2:41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</row>
    <row r="1377" spans="2:41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</row>
    <row r="1378" spans="2:41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</row>
    <row r="1379" spans="2:41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</row>
    <row r="1380" spans="2:41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</row>
    <row r="1381" spans="2:41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</row>
    <row r="1382" spans="2:41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</row>
    <row r="1383" spans="2:41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</row>
    <row r="1384" spans="2:41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</row>
    <row r="1385" spans="2:41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</row>
    <row r="1386" spans="2:41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</row>
    <row r="1387" spans="2:41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</row>
    <row r="1388" spans="2:41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</row>
    <row r="1389" spans="2:41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</row>
    <row r="1390" spans="2:41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</row>
    <row r="1391" spans="2:41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</row>
    <row r="1392" spans="2:41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</row>
    <row r="1393" spans="2:41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</row>
    <row r="1394" spans="2:41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</row>
    <row r="1395" spans="2:41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</row>
    <row r="1396" spans="2:41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</row>
    <row r="1397" spans="2:41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</row>
    <row r="1398" spans="2:41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</row>
    <row r="1399" spans="2:41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</row>
    <row r="1400" spans="2:41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</row>
    <row r="1401" spans="2:41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</row>
    <row r="1402" spans="2:41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</row>
    <row r="1403" spans="2:41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</row>
    <row r="1404" spans="2:41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</row>
    <row r="1405" spans="2:41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</row>
    <row r="1406" spans="2:41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</row>
    <row r="1407" spans="2:41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</row>
    <row r="1408" spans="2:41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</row>
    <row r="1409" spans="2:41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</row>
    <row r="1410" spans="2:41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</row>
    <row r="1411" spans="2:41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</row>
    <row r="1412" spans="2:41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</row>
    <row r="1413" spans="2:41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</row>
    <row r="1414" spans="2:41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</row>
    <row r="1415" spans="2:41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</row>
    <row r="1416" spans="2:41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</row>
    <row r="1417" spans="2:41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</row>
    <row r="1418" spans="2:41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</row>
    <row r="1419" spans="2:41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</row>
    <row r="1420" spans="2:41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</row>
    <row r="1421" spans="2:41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</row>
    <row r="1422" spans="2:41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</row>
    <row r="1423" spans="2:41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</row>
    <row r="1424" spans="2:41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</row>
    <row r="1425" spans="2:41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</row>
    <row r="1426" spans="2:41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</row>
    <row r="1427" spans="2:41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</row>
    <row r="1428" spans="2:41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</row>
    <row r="1429" spans="2:41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</row>
    <row r="1430" spans="2:41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</row>
    <row r="1431" spans="2:41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</row>
    <row r="1432" spans="2:41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</row>
    <row r="1433" spans="2:41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</row>
    <row r="1434" spans="2:41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</row>
    <row r="1435" spans="2:41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</row>
    <row r="1436" spans="2:41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</row>
    <row r="1437" spans="2:41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</row>
    <row r="1438" spans="2:41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</row>
    <row r="1439" spans="2:41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</row>
    <row r="1440" spans="2:41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</row>
    <row r="1441" spans="2:41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</row>
    <row r="1442" spans="2:41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</row>
    <row r="1443" spans="2:41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</row>
    <row r="1444" spans="2:41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</row>
    <row r="1445" spans="2:41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</row>
    <row r="1446" spans="2:41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</row>
    <row r="1447" spans="2:41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</row>
    <row r="1448" spans="2:41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</row>
    <row r="1449" spans="2:41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</row>
    <row r="1450" spans="2:41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</row>
    <row r="1451" spans="2:41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</row>
    <row r="1452" spans="2:41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</row>
    <row r="1453" spans="2:41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</row>
    <row r="1454" spans="2:41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</row>
    <row r="1455" spans="2:41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</row>
    <row r="1456" spans="2:41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</row>
    <row r="1457" spans="2:41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</row>
    <row r="1458" spans="2:41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</row>
    <row r="1459" spans="2:41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</row>
    <row r="1460" spans="2:41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</row>
    <row r="1461" spans="2:41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</row>
    <row r="1462" spans="2:41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</row>
    <row r="1463" spans="2:41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</row>
    <row r="1464" spans="2:41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</row>
    <row r="1465" spans="2:41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</row>
    <row r="1466" spans="2:41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</row>
    <row r="1467" spans="2:41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</row>
    <row r="1468" spans="2:41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</row>
    <row r="1469" spans="2:41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</row>
    <row r="1470" spans="2:41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</row>
    <row r="1471" spans="2:41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</row>
    <row r="1472" spans="2:41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</row>
    <row r="1473" spans="2:41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</row>
    <row r="1474" spans="2:41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</row>
    <row r="1475" spans="2:41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</row>
    <row r="1476" spans="2:41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</row>
    <row r="1477" spans="2:41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</row>
    <row r="1478" spans="2:41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</row>
    <row r="1479" spans="2:41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</row>
    <row r="1480" spans="2:41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</row>
    <row r="1481" spans="2:41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</row>
    <row r="1482" spans="2:41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</row>
    <row r="1483" spans="2:41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</row>
    <row r="1484" spans="2:41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</row>
    <row r="1485" spans="2:41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</row>
    <row r="1486" spans="2:41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</row>
    <row r="1487" spans="2:41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</row>
    <row r="1488" spans="2:41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</row>
    <row r="1489" spans="2:41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</row>
    <row r="1490" spans="2:41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</row>
    <row r="1491" spans="2:41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</row>
    <row r="1492" spans="2:41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</row>
    <row r="1493" spans="2:41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</row>
    <row r="1494" spans="2:41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</row>
    <row r="1495" spans="2:41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</row>
    <row r="1496" spans="2:41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</row>
    <row r="1497" spans="2:41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</row>
    <row r="1498" spans="2:41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</row>
    <row r="1499" spans="2:41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</row>
    <row r="1500" spans="2:41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</row>
    <row r="1501" spans="2:41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</row>
    <row r="1502" spans="2:41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</row>
    <row r="1503" spans="2:41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</row>
    <row r="1504" spans="2:41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</row>
    <row r="1505" spans="2:41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</row>
    <row r="1506" spans="2:41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</row>
    <row r="1507" spans="2:41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</row>
    <row r="1508" spans="2:41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</row>
    <row r="1509" spans="2:41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</row>
    <row r="1510" spans="2:41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</row>
    <row r="1511" spans="2:41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</row>
    <row r="1512" spans="2:41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</row>
    <row r="1513" spans="2:41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</row>
    <row r="1514" spans="2:41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</row>
    <row r="1515" spans="2:41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</row>
    <row r="1516" spans="2:41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</row>
    <row r="1517" spans="2:41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</row>
    <row r="1518" spans="2:41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</row>
    <row r="1519" spans="2:41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</row>
    <row r="1520" spans="2:41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</row>
    <row r="1521" spans="2:41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</row>
    <row r="1522" spans="2:41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</row>
    <row r="1523" spans="2:41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</row>
    <row r="1524" spans="2:41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</row>
    <row r="1525" spans="2:41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</row>
    <row r="1526" spans="2:41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</row>
    <row r="1527" spans="2:41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</row>
    <row r="1528" spans="2:41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</row>
    <row r="1529" spans="2:41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</row>
    <row r="1530" spans="2:41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</row>
    <row r="1531" spans="2:41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</row>
    <row r="1532" spans="2:41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</row>
    <row r="1533" spans="2:41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</row>
    <row r="1534" spans="2:41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</row>
    <row r="1535" spans="2:41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</row>
    <row r="1536" spans="2:41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</row>
    <row r="1537" spans="2:41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</row>
    <row r="1538" spans="2:41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</row>
    <row r="1539" spans="2:41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</row>
    <row r="1540" spans="2:41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</row>
    <row r="1541" spans="2:41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</row>
    <row r="1542" spans="2:41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</row>
    <row r="1543" spans="2:41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</row>
    <row r="1544" spans="2:41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</row>
    <row r="1545" spans="2:41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</row>
    <row r="1546" spans="2:41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</row>
    <row r="1547" spans="2:41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</row>
    <row r="1548" spans="2:41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</row>
    <row r="1549" spans="2:41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</row>
    <row r="1550" spans="2:41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</row>
    <row r="1551" spans="2:41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</row>
    <row r="1552" spans="2:41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</row>
    <row r="1553" spans="2:41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</row>
    <row r="1554" spans="2:41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</row>
    <row r="1555" spans="2:41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</row>
    <row r="1556" spans="2:41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</row>
    <row r="1557" spans="2:41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</row>
    <row r="1558" spans="2:41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</row>
    <row r="1559" spans="2:41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</row>
    <row r="1560" spans="2:41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</row>
    <row r="1561" spans="2:41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</row>
    <row r="1562" spans="2:41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</row>
    <row r="1563" spans="2:41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</row>
    <row r="1564" spans="2:41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</row>
    <row r="1565" spans="2:41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</row>
    <row r="1566" spans="2:41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</row>
    <row r="1567" spans="2:41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</row>
    <row r="1568" spans="2:41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</row>
    <row r="1569" spans="2:41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</row>
    <row r="1570" spans="2:41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</row>
    <row r="1571" spans="2:41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</row>
    <row r="1572" spans="2:41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</row>
    <row r="1573" spans="2:41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</row>
    <row r="1574" spans="2:41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</row>
    <row r="1575" spans="2:41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</row>
    <row r="1576" spans="2:41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</row>
    <row r="1577" spans="2:41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</row>
    <row r="1578" spans="2:41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</row>
    <row r="1579" spans="2:41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</row>
    <row r="1580" spans="2:41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</row>
    <row r="1581" spans="2:41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</row>
    <row r="1582" spans="2:41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</row>
    <row r="1583" spans="2:41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</row>
    <row r="1584" spans="2:41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</row>
    <row r="1585" spans="2:41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</row>
    <row r="1586" spans="2:41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</row>
    <row r="1587" spans="2:41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</row>
    <row r="1588" spans="2:41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</row>
    <row r="1589" spans="2:41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</row>
    <row r="1590" spans="2:41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</row>
    <row r="1591" spans="2:41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</row>
    <row r="1592" spans="2:41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</row>
    <row r="1593" spans="2:41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</row>
    <row r="1594" spans="2:41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</row>
    <row r="1595" spans="2:41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</row>
    <row r="1596" spans="2:41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</row>
    <row r="1597" spans="2:41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</row>
    <row r="1598" spans="2:41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</row>
    <row r="1599" spans="2:41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</row>
    <row r="1600" spans="2:41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</row>
    <row r="1601" spans="2:41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</row>
    <row r="1602" spans="2:41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</row>
    <row r="1603" spans="2:41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</row>
    <row r="1604" spans="2:41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</row>
    <row r="1605" spans="2:41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</row>
    <row r="1606" spans="2:41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</row>
    <row r="1607" spans="2:41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</row>
    <row r="1608" spans="2:41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</row>
    <row r="1609" spans="2:41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</row>
    <row r="1610" spans="2:41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</row>
    <row r="1611" spans="2:41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</row>
    <row r="1612" spans="2:41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</row>
    <row r="1613" spans="2:41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</row>
    <row r="1614" spans="2:41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</row>
    <row r="1615" spans="2:41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</row>
    <row r="1616" spans="2:41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</row>
    <row r="1617" spans="2:41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</row>
    <row r="1618" spans="2:41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</row>
    <row r="1619" spans="2:41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</row>
    <row r="1620" spans="2:41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</row>
    <row r="1621" spans="2:41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</row>
    <row r="1622" spans="2:41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</row>
    <row r="1623" spans="2:41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</row>
    <row r="1624" spans="2:41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</row>
    <row r="1625" spans="2:41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</row>
    <row r="1626" spans="2:41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</row>
    <row r="1627" spans="2:41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</row>
    <row r="1628" spans="2:41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</row>
    <row r="1629" spans="2:41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</row>
    <row r="1630" spans="2:41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</row>
    <row r="1631" spans="2:41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</row>
    <row r="1632" spans="2:41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</row>
    <row r="1633" spans="2:41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</row>
    <row r="1634" spans="2:41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</row>
    <row r="1635" spans="2:41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</row>
    <row r="1636" spans="2:41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</row>
    <row r="1637" spans="2:41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</row>
    <row r="1638" spans="2:41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</row>
    <row r="1639" spans="2:41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</row>
    <row r="1640" spans="2:41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</row>
    <row r="1641" spans="2:41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</row>
    <row r="1642" spans="2:41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</row>
    <row r="1643" spans="2:41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</row>
    <row r="1644" spans="2:41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</row>
    <row r="1645" spans="2:41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</row>
    <row r="1646" spans="2:41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</row>
    <row r="1647" spans="2:41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</row>
    <row r="1648" spans="2:41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</row>
    <row r="1649" spans="2:41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</row>
    <row r="1650" spans="2:41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</row>
    <row r="1651" spans="2:41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</row>
    <row r="1652" spans="2:41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</row>
    <row r="1653" spans="2:41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</row>
    <row r="1654" spans="2:41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</row>
    <row r="1655" spans="2:41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</row>
    <row r="1656" spans="2:41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</row>
    <row r="1657" spans="2:41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</row>
    <row r="1658" spans="2:41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</row>
    <row r="1659" spans="2:41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</row>
    <row r="1660" spans="2:41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</row>
    <row r="1661" spans="2:41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</row>
    <row r="1662" spans="2:41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</row>
    <row r="1663" spans="2:41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</row>
    <row r="1664" spans="2:41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</row>
    <row r="1665" spans="2:41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</row>
    <row r="1666" spans="2:41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</row>
    <row r="1667" spans="2:41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</row>
    <row r="1668" spans="2:41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</row>
    <row r="1669" spans="2:41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</row>
    <row r="1670" spans="2:41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</row>
    <row r="1671" spans="2:41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</row>
    <row r="1672" spans="2:41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</row>
    <row r="1673" spans="2:41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</row>
    <row r="1674" spans="2:41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</row>
    <row r="1675" spans="2:41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</row>
    <row r="1676" spans="2:41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</row>
    <row r="1677" spans="2:41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</row>
    <row r="1678" spans="2:41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</row>
    <row r="1679" spans="2:41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</row>
    <row r="1680" spans="2:41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</row>
    <row r="1681" spans="2:41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</row>
    <row r="1682" spans="2:41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</row>
    <row r="1683" spans="2:41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</row>
    <row r="1684" spans="2:41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</row>
    <row r="1685" spans="2:41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</row>
    <row r="1686" spans="2:41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</row>
    <row r="1687" spans="2:41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</row>
    <row r="1688" spans="2:41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</row>
    <row r="1689" spans="2:41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</row>
    <row r="1690" spans="2:41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</row>
    <row r="1691" spans="2:41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</row>
    <row r="1692" spans="2:41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</row>
    <row r="1693" spans="2:41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</row>
    <row r="1694" spans="2:41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</row>
    <row r="1695" spans="2:41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</row>
    <row r="1696" spans="2:41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</row>
    <row r="1697" spans="2:41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</row>
    <row r="1698" spans="2:41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</row>
    <row r="1699" spans="2:41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</row>
    <row r="1700" spans="2:41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</row>
    <row r="1701" spans="2:41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</row>
    <row r="1702" spans="2:41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</row>
    <row r="1703" spans="2:41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</row>
    <row r="1704" spans="2:41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</row>
    <row r="1705" spans="2:41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</row>
    <row r="1706" spans="2:41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</row>
    <row r="1707" spans="2:41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</row>
    <row r="1708" spans="2:41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</row>
    <row r="1709" spans="2:41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</row>
    <row r="1710" spans="2:41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</row>
    <row r="1711" spans="2:41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</row>
    <row r="1712" spans="2:41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</row>
    <row r="1713" spans="2:41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</row>
    <row r="1714" spans="2:41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</row>
    <row r="1715" spans="2:41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</row>
    <row r="1716" spans="2:41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</row>
    <row r="1717" spans="2:41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</row>
    <row r="1718" spans="2:41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</row>
    <row r="1719" spans="2:41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</row>
    <row r="1720" spans="2:41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</row>
    <row r="1721" spans="2:41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</row>
    <row r="1722" spans="2:41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</row>
    <row r="1723" spans="2:41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</row>
    <row r="1724" spans="2:41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</row>
    <row r="1725" spans="2:41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</row>
    <row r="1726" spans="2:41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</row>
    <row r="1727" spans="2:41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</row>
    <row r="1728" spans="2:41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</row>
    <row r="1729" spans="2:41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</row>
    <row r="1730" spans="2:41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</row>
    <row r="1731" spans="2:41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</row>
    <row r="1732" spans="2:41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</row>
    <row r="1733" spans="2:41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</row>
    <row r="1734" spans="2:41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</row>
    <row r="1735" spans="2:41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</row>
    <row r="1736" spans="2:41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</row>
    <row r="1737" spans="2:41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</row>
    <row r="1738" spans="2:41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</row>
    <row r="1739" spans="2:41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</row>
    <row r="1740" spans="2:41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</row>
    <row r="1741" spans="2:41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</row>
    <row r="1742" spans="2:41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</row>
    <row r="1743" spans="2:41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</row>
    <row r="1744" spans="2:41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</row>
    <row r="1745" spans="2:41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</row>
    <row r="1746" spans="2:41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</row>
    <row r="1747" spans="2:41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</row>
    <row r="1748" spans="2:41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</row>
    <row r="1749" spans="2:41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</row>
    <row r="1750" spans="2:41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</row>
    <row r="1751" spans="2:41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</row>
    <row r="1752" spans="2:41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</row>
    <row r="1753" spans="2:41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</row>
    <row r="1754" spans="2:41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</row>
    <row r="1755" spans="2:41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</row>
    <row r="1756" spans="2:41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</row>
    <row r="1757" spans="2:41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</row>
    <row r="1758" spans="2:41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</row>
    <row r="1759" spans="2:41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</row>
    <row r="1760" spans="2:41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</row>
    <row r="1761" spans="2:41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</row>
    <row r="1762" spans="2:41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</row>
    <row r="1763" spans="2:41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</row>
    <row r="1764" spans="2:41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</row>
    <row r="1765" spans="2:41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</row>
    <row r="1766" spans="2:41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</row>
    <row r="1767" spans="2:41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</row>
    <row r="1768" spans="2:41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</row>
    <row r="1769" spans="2:41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</row>
    <row r="1770" spans="2:41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</row>
    <row r="1771" spans="2:41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</row>
    <row r="1772" spans="2:41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</row>
    <row r="1773" spans="2:41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</row>
    <row r="1774" spans="2:41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</row>
    <row r="1775" spans="2:41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</row>
    <row r="1776" spans="2:41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</row>
    <row r="1777" spans="2:41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</row>
    <row r="1778" spans="2:41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</row>
    <row r="1779" spans="2:41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</row>
    <row r="1780" spans="2:41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</row>
    <row r="1781" spans="2:41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</row>
    <row r="1782" spans="2:41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</row>
    <row r="1783" spans="2:41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</row>
    <row r="1784" spans="2:41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</row>
    <row r="1785" spans="2:41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</row>
    <row r="1786" spans="2:41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</row>
    <row r="1787" spans="2:41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</row>
    <row r="1788" spans="2:41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</row>
    <row r="1789" spans="2:41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</row>
    <row r="1790" spans="2:41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</row>
    <row r="1791" spans="2:41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</row>
    <row r="1792" spans="2:41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</row>
    <row r="1793" spans="2:41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</row>
    <row r="1794" spans="2:41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</row>
    <row r="1795" spans="2:41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</row>
    <row r="1796" spans="2:41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</row>
    <row r="1797" spans="2:41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</row>
    <row r="1798" spans="2:41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</row>
    <row r="1799" spans="2:41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</row>
    <row r="1800" spans="2:41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</row>
    <row r="1801" spans="2:41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</row>
    <row r="1802" spans="2:41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</row>
    <row r="1803" spans="2:41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</row>
    <row r="1804" spans="2:41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</row>
    <row r="1805" spans="2:41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</row>
    <row r="1806" spans="2:41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</row>
    <row r="1807" spans="2:41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</row>
    <row r="1808" spans="2:41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</row>
    <row r="1809" spans="2:41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</row>
    <row r="1810" spans="2:41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</row>
    <row r="1811" spans="2:41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</row>
    <row r="1812" spans="2:41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</row>
    <row r="1813" spans="2:41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</row>
    <row r="1814" spans="2:41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</row>
    <row r="1815" spans="2:41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</row>
    <row r="1816" spans="2:41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</row>
    <row r="1817" spans="2:41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</row>
    <row r="1818" spans="2:41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</row>
    <row r="1819" spans="2:41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</row>
    <row r="1820" spans="2:41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</row>
    <row r="1821" spans="2:41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</row>
    <row r="1822" spans="2:41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</row>
    <row r="1823" spans="2:41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</row>
    <row r="1824" spans="2:41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</row>
    <row r="1825" spans="2:41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</row>
    <row r="1826" spans="2:41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</row>
    <row r="1827" spans="2:41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</row>
    <row r="1828" spans="2:41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</row>
    <row r="1829" spans="2:41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</row>
    <row r="1830" spans="2:41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</row>
    <row r="1831" spans="2:41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</row>
    <row r="1832" spans="2:41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</row>
    <row r="1833" spans="2:41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</row>
    <row r="1834" spans="2:41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</row>
    <row r="1835" spans="2:41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</row>
    <row r="1836" spans="2:41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</row>
    <row r="1837" spans="2:41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</row>
    <row r="1838" spans="2:41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</row>
    <row r="1839" spans="2:41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</row>
    <row r="1840" spans="2:41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</row>
    <row r="1841" spans="2:41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</row>
    <row r="1842" spans="2:41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</row>
    <row r="1843" spans="2:41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</row>
    <row r="1844" spans="2:41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</row>
    <row r="1845" spans="2:41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</row>
    <row r="1846" spans="2:41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</row>
    <row r="1847" spans="2:41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</row>
    <row r="1848" spans="2:41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</row>
    <row r="1849" spans="2:41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</row>
    <row r="1850" spans="2:41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</row>
    <row r="1851" spans="2:41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</row>
    <row r="1852" spans="2:41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</row>
    <row r="1853" spans="2:41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</row>
    <row r="1854" spans="2:41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</row>
    <row r="1855" spans="2:41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</row>
    <row r="1856" spans="2:41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</row>
    <row r="1857" spans="2:41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</row>
    <row r="1858" spans="2:41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</row>
    <row r="1859" spans="2:41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</row>
    <row r="1860" spans="2:41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</row>
    <row r="1861" spans="2:41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</row>
    <row r="1862" spans="2:41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</row>
    <row r="1863" spans="2:41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</row>
    <row r="1864" spans="2:41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</row>
    <row r="1865" spans="2:41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</row>
    <row r="1866" spans="2:41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</row>
    <row r="1867" spans="2:41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</row>
    <row r="1868" spans="2:41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</row>
    <row r="1869" spans="2:41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</row>
    <row r="1870" spans="2:41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</row>
    <row r="1871" spans="2:41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</row>
    <row r="1872" spans="2:41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</row>
    <row r="1873" spans="2:41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</row>
    <row r="1874" spans="2:41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</row>
    <row r="1875" spans="2:41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</row>
    <row r="1876" spans="2:41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</row>
    <row r="1877" spans="2:41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</row>
    <row r="1878" spans="2:41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</row>
    <row r="1879" spans="2:41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</row>
    <row r="1880" spans="2:41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</row>
    <row r="1881" spans="2:41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</row>
    <row r="1882" spans="2:41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</row>
    <row r="1883" spans="2:41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</row>
    <row r="1884" spans="2:41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</row>
    <row r="1885" spans="2:41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</row>
    <row r="1886" spans="2:41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</row>
    <row r="1887" spans="2:41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</row>
    <row r="1888" spans="2:41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</row>
    <row r="1889" spans="2:41" x14ac:dyDescent="0.25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</row>
    <row r="1890" spans="2:41" x14ac:dyDescent="0.25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</row>
    <row r="1891" spans="2:41" x14ac:dyDescent="0.25"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</row>
    <row r="1892" spans="2:41" x14ac:dyDescent="0.25"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</row>
    <row r="1893" spans="2:41" x14ac:dyDescent="0.25"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</row>
    <row r="1894" spans="2:41" x14ac:dyDescent="0.25"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</row>
    <row r="1895" spans="2:41" x14ac:dyDescent="0.25"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</row>
    <row r="1896" spans="2:41" x14ac:dyDescent="0.25"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</row>
    <row r="1897" spans="2:41" x14ac:dyDescent="0.25"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</row>
    <row r="1898" spans="2:41" x14ac:dyDescent="0.25"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</row>
    <row r="1899" spans="2:41" x14ac:dyDescent="0.25"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</row>
    <row r="1900" spans="2:41" x14ac:dyDescent="0.25"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</row>
    <row r="1901" spans="2:41" x14ac:dyDescent="0.25"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</row>
    <row r="1902" spans="2:41" x14ac:dyDescent="0.25"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</row>
    <row r="1903" spans="2:41" x14ac:dyDescent="0.25"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</row>
    <row r="1904" spans="2:41" x14ac:dyDescent="0.25"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</row>
    <row r="1905" spans="2:41" x14ac:dyDescent="0.25"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</row>
    <row r="1906" spans="2:41" x14ac:dyDescent="0.25"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</row>
    <row r="1907" spans="2:41" x14ac:dyDescent="0.25"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</row>
    <row r="1908" spans="2:41" x14ac:dyDescent="0.25"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</row>
    <row r="1909" spans="2:41" x14ac:dyDescent="0.25"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</row>
    <row r="1910" spans="2:41" x14ac:dyDescent="0.25"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</row>
    <row r="1911" spans="2:41" x14ac:dyDescent="0.25"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</row>
    <row r="1912" spans="2:41" x14ac:dyDescent="0.25"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</row>
    <row r="1913" spans="2:41" x14ac:dyDescent="0.25"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</row>
    <row r="1914" spans="2:41" x14ac:dyDescent="0.25"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</row>
    <row r="1915" spans="2:41" x14ac:dyDescent="0.25"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</row>
    <row r="1916" spans="2:41" x14ac:dyDescent="0.25"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</row>
    <row r="1917" spans="2:41" x14ac:dyDescent="0.25"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</row>
    <row r="1918" spans="2:41" x14ac:dyDescent="0.25"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</row>
    <row r="1919" spans="2:41" x14ac:dyDescent="0.25"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</row>
    <row r="1920" spans="2:41" x14ac:dyDescent="0.25"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</row>
    <row r="1921" spans="2:41" x14ac:dyDescent="0.25"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</row>
    <row r="1922" spans="2:41" x14ac:dyDescent="0.25"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</row>
    <row r="1923" spans="2:41" x14ac:dyDescent="0.25"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</row>
    <row r="1924" spans="2:41" x14ac:dyDescent="0.25"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</row>
    <row r="1925" spans="2:41" x14ac:dyDescent="0.25"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</row>
    <row r="1926" spans="2:41" x14ac:dyDescent="0.25"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</row>
    <row r="1927" spans="2:41" x14ac:dyDescent="0.25"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</row>
    <row r="1928" spans="2:41" x14ac:dyDescent="0.25"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</row>
    <row r="1929" spans="2:41" x14ac:dyDescent="0.25"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</row>
    <row r="1930" spans="2:41" x14ac:dyDescent="0.25"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</row>
    <row r="1931" spans="2:41" x14ac:dyDescent="0.25"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</row>
    <row r="1932" spans="2:41" x14ac:dyDescent="0.25"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</row>
    <row r="1933" spans="2:41" x14ac:dyDescent="0.25"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</row>
    <row r="1934" spans="2:41" x14ac:dyDescent="0.25"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</row>
    <row r="1935" spans="2:41" x14ac:dyDescent="0.25"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</row>
    <row r="1936" spans="2:41" x14ac:dyDescent="0.25"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</row>
    <row r="1937" spans="2:41" x14ac:dyDescent="0.25"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</row>
    <row r="1938" spans="2:41" x14ac:dyDescent="0.25"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</row>
    <row r="1939" spans="2:41" x14ac:dyDescent="0.25"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</row>
    <row r="1940" spans="2:41" x14ac:dyDescent="0.25"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</row>
    <row r="1941" spans="2:41" x14ac:dyDescent="0.25"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</row>
    <row r="1942" spans="2:41" x14ac:dyDescent="0.25"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</row>
    <row r="1943" spans="2:41" x14ac:dyDescent="0.25"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</row>
    <row r="1944" spans="2:41" x14ac:dyDescent="0.25"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</row>
    <row r="1945" spans="2:41" x14ac:dyDescent="0.25"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</row>
    <row r="1946" spans="2:41" x14ac:dyDescent="0.25"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</row>
    <row r="1947" spans="2:41" x14ac:dyDescent="0.25"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</row>
    <row r="1948" spans="2:41" x14ac:dyDescent="0.25"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</row>
    <row r="1949" spans="2:41" x14ac:dyDescent="0.25"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</row>
    <row r="1950" spans="2:41" x14ac:dyDescent="0.25"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</row>
    <row r="1951" spans="2:41" x14ac:dyDescent="0.25"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</row>
    <row r="1952" spans="2:41" x14ac:dyDescent="0.25"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</row>
    <row r="1953" spans="2:41" x14ac:dyDescent="0.25"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</row>
    <row r="1954" spans="2:41" x14ac:dyDescent="0.25"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</row>
    <row r="1955" spans="2:41" x14ac:dyDescent="0.25"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</row>
    <row r="1956" spans="2:41" x14ac:dyDescent="0.25"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</row>
    <row r="1957" spans="2:41" x14ac:dyDescent="0.25"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</row>
    <row r="1958" spans="2:41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</row>
    <row r="1959" spans="2:41" x14ac:dyDescent="0.25"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</row>
    <row r="1960" spans="2:41" x14ac:dyDescent="0.25"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</row>
    <row r="1961" spans="2:41" x14ac:dyDescent="0.25"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</row>
    <row r="1962" spans="2:41" x14ac:dyDescent="0.25"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</row>
    <row r="1963" spans="2:41" x14ac:dyDescent="0.25"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</row>
    <row r="1964" spans="2:41" x14ac:dyDescent="0.25"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</row>
    <row r="1965" spans="2:41" x14ac:dyDescent="0.25"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</row>
    <row r="1966" spans="2:41" x14ac:dyDescent="0.25"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</row>
    <row r="1967" spans="2:41" x14ac:dyDescent="0.25"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</row>
    <row r="1968" spans="2:41" x14ac:dyDescent="0.25"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</row>
    <row r="1969" spans="2:41" x14ac:dyDescent="0.25"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</row>
    <row r="1970" spans="2:41" x14ac:dyDescent="0.25"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</row>
    <row r="1971" spans="2:41" x14ac:dyDescent="0.25"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</row>
    <row r="1972" spans="2:41" x14ac:dyDescent="0.25"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</row>
    <row r="1973" spans="2:41" x14ac:dyDescent="0.25"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</row>
    <row r="1974" spans="2:41" x14ac:dyDescent="0.25"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</row>
    <row r="1975" spans="2:41" x14ac:dyDescent="0.25"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</row>
    <row r="1976" spans="2:41" x14ac:dyDescent="0.25"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</row>
    <row r="1977" spans="2:41" x14ac:dyDescent="0.25"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</row>
    <row r="1978" spans="2:41" x14ac:dyDescent="0.25"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</row>
    <row r="1979" spans="2:41" x14ac:dyDescent="0.25"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</row>
    <row r="1980" spans="2:41" x14ac:dyDescent="0.25"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</row>
    <row r="1981" spans="2:41" x14ac:dyDescent="0.25"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</row>
    <row r="1982" spans="2:41" x14ac:dyDescent="0.25"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</row>
    <row r="1983" spans="2:41" x14ac:dyDescent="0.25"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</row>
    <row r="1984" spans="2:41" x14ac:dyDescent="0.25"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</row>
    <row r="1985" spans="2:41" x14ac:dyDescent="0.25"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</row>
    <row r="1986" spans="2:41" x14ac:dyDescent="0.25"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</row>
    <row r="1987" spans="2:41" x14ac:dyDescent="0.25"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</row>
    <row r="1988" spans="2:41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</row>
    <row r="1989" spans="2:41" x14ac:dyDescent="0.25"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</row>
    <row r="1990" spans="2:41" x14ac:dyDescent="0.25"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</row>
    <row r="1991" spans="2:41" x14ac:dyDescent="0.25"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</row>
    <row r="1992" spans="2:41" x14ac:dyDescent="0.25"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</row>
    <row r="1993" spans="2:41" x14ac:dyDescent="0.25"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</row>
    <row r="1994" spans="2:41" x14ac:dyDescent="0.25"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</row>
    <row r="1995" spans="2:41" x14ac:dyDescent="0.25"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</row>
    <row r="1996" spans="2:41" x14ac:dyDescent="0.25"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</row>
    <row r="1997" spans="2:41" x14ac:dyDescent="0.25"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</row>
    <row r="1998" spans="2:41" x14ac:dyDescent="0.25"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</row>
    <row r="1999" spans="2:41" x14ac:dyDescent="0.25"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</row>
    <row r="2000" spans="2:41" x14ac:dyDescent="0.25"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</row>
    <row r="2001" spans="2:41" x14ac:dyDescent="0.25"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</row>
    <row r="2002" spans="2:41" x14ac:dyDescent="0.25"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</row>
    <row r="2003" spans="2:41" x14ac:dyDescent="0.25"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</row>
    <row r="2004" spans="2:41" x14ac:dyDescent="0.25"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</row>
    <row r="2005" spans="2:41" x14ac:dyDescent="0.25"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</row>
    <row r="2006" spans="2:41" x14ac:dyDescent="0.25"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</row>
    <row r="2007" spans="2:41" x14ac:dyDescent="0.25"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</row>
    <row r="2008" spans="2:41" x14ac:dyDescent="0.25"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</row>
    <row r="2009" spans="2:41" x14ac:dyDescent="0.25"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</row>
    <row r="2010" spans="2:41" x14ac:dyDescent="0.25"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</row>
    <row r="2011" spans="2:41" x14ac:dyDescent="0.25"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</row>
    <row r="2012" spans="2:41" x14ac:dyDescent="0.25"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</row>
    <row r="2013" spans="2:41" x14ac:dyDescent="0.25"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</row>
    <row r="2014" spans="2:41" x14ac:dyDescent="0.25"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</row>
    <row r="2015" spans="2:41" x14ac:dyDescent="0.25"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</row>
    <row r="2016" spans="2:41" x14ac:dyDescent="0.25"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</row>
    <row r="2017" spans="2:41" x14ac:dyDescent="0.25"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</row>
    <row r="2018" spans="2:41" x14ac:dyDescent="0.25"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</row>
    <row r="2019" spans="2:41" x14ac:dyDescent="0.25"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</row>
    <row r="2020" spans="2:41" x14ac:dyDescent="0.25"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</row>
    <row r="2021" spans="2:41" x14ac:dyDescent="0.25"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</row>
    <row r="2022" spans="2:41" x14ac:dyDescent="0.25"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</row>
    <row r="2023" spans="2:41" x14ac:dyDescent="0.25"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</row>
    <row r="2024" spans="2:41" x14ac:dyDescent="0.25"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</row>
    <row r="2025" spans="2:41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</row>
    <row r="2026" spans="2:41" x14ac:dyDescent="0.25"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</row>
    <row r="2027" spans="2:41" x14ac:dyDescent="0.25"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</row>
    <row r="2028" spans="2:41" x14ac:dyDescent="0.25"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</row>
    <row r="2029" spans="2:41" x14ac:dyDescent="0.25"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</row>
    <row r="2030" spans="2:41" x14ac:dyDescent="0.25"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</row>
    <row r="2031" spans="2:41" x14ac:dyDescent="0.25"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</row>
    <row r="2032" spans="2:41" x14ac:dyDescent="0.25"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</row>
    <row r="2033" spans="2:41" x14ac:dyDescent="0.25"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</row>
    <row r="2034" spans="2:41" x14ac:dyDescent="0.25"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</row>
    <row r="2035" spans="2:41" x14ac:dyDescent="0.25"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</row>
    <row r="2036" spans="2:41" x14ac:dyDescent="0.25"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</row>
    <row r="2037" spans="2:41" x14ac:dyDescent="0.25"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</row>
    <row r="2038" spans="2:41" x14ac:dyDescent="0.25"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</row>
    <row r="2039" spans="2:41" x14ac:dyDescent="0.25"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</row>
    <row r="2040" spans="2:41" x14ac:dyDescent="0.25"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</row>
    <row r="2041" spans="2:41" x14ac:dyDescent="0.25"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</row>
    <row r="2042" spans="2:41" x14ac:dyDescent="0.25"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</row>
    <row r="2043" spans="2:41" x14ac:dyDescent="0.25"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</row>
    <row r="2044" spans="2:41" x14ac:dyDescent="0.25"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</row>
    <row r="2045" spans="2:41" x14ac:dyDescent="0.25"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</row>
    <row r="2046" spans="2:41" x14ac:dyDescent="0.25"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</row>
    <row r="2047" spans="2:41" x14ac:dyDescent="0.25"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</row>
    <row r="2048" spans="2:41" x14ac:dyDescent="0.25"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</row>
    <row r="2049" spans="2:41" x14ac:dyDescent="0.25"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</row>
    <row r="2050" spans="2:41" x14ac:dyDescent="0.25"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</row>
    <row r="2051" spans="2:41" x14ac:dyDescent="0.25"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</row>
    <row r="2052" spans="2:41" x14ac:dyDescent="0.25"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</row>
    <row r="2053" spans="2:41" x14ac:dyDescent="0.25"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</row>
    <row r="2054" spans="2:41" x14ac:dyDescent="0.25"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</row>
    <row r="2055" spans="2:41" x14ac:dyDescent="0.25"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</row>
    <row r="2056" spans="2:41" x14ac:dyDescent="0.25"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</row>
    <row r="2057" spans="2:41" x14ac:dyDescent="0.25"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</row>
    <row r="2058" spans="2:41" x14ac:dyDescent="0.25"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</row>
    <row r="2059" spans="2:41" x14ac:dyDescent="0.25"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</row>
    <row r="2060" spans="2:41" x14ac:dyDescent="0.25"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</row>
    <row r="2061" spans="2:41" x14ac:dyDescent="0.25"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</row>
    <row r="2062" spans="2:41" x14ac:dyDescent="0.25"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</row>
    <row r="2063" spans="2:41" x14ac:dyDescent="0.25"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</row>
    <row r="2064" spans="2:41" x14ac:dyDescent="0.25"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</row>
    <row r="2065" spans="2:41" x14ac:dyDescent="0.25"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</row>
    <row r="2066" spans="2:41" x14ac:dyDescent="0.25"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</row>
    <row r="2067" spans="2:41" x14ac:dyDescent="0.25"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</row>
    <row r="2068" spans="2:41" x14ac:dyDescent="0.25"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</row>
    <row r="2069" spans="2:41" x14ac:dyDescent="0.25"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</row>
    <row r="2070" spans="2:41" x14ac:dyDescent="0.25"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</row>
    <row r="2071" spans="2:41" x14ac:dyDescent="0.25"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</row>
    <row r="2072" spans="2:41" x14ac:dyDescent="0.25"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</row>
    <row r="2073" spans="2:41" x14ac:dyDescent="0.25"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</row>
    <row r="2074" spans="2:41" x14ac:dyDescent="0.25"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</row>
    <row r="2075" spans="2:41" x14ac:dyDescent="0.25"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</row>
    <row r="2076" spans="2:41" x14ac:dyDescent="0.25"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</row>
    <row r="2077" spans="2:41" x14ac:dyDescent="0.25"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</row>
    <row r="2078" spans="2:41" x14ac:dyDescent="0.25"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</row>
    <row r="2079" spans="2:41" x14ac:dyDescent="0.25"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</row>
    <row r="2080" spans="2:41" x14ac:dyDescent="0.25"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</row>
    <row r="2081" spans="2:41" x14ac:dyDescent="0.25"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</row>
    <row r="2082" spans="2:41" x14ac:dyDescent="0.25"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</row>
    <row r="2083" spans="2:41" x14ac:dyDescent="0.25"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</row>
    <row r="2084" spans="2:41" x14ac:dyDescent="0.25"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</row>
    <row r="2085" spans="2:41" x14ac:dyDescent="0.25"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</row>
    <row r="2086" spans="2:41" x14ac:dyDescent="0.25"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</row>
    <row r="2087" spans="2:41" x14ac:dyDescent="0.25"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</row>
    <row r="2088" spans="2:41" x14ac:dyDescent="0.25"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</row>
    <row r="2089" spans="2:41" x14ac:dyDescent="0.25"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</row>
    <row r="2090" spans="2:41" x14ac:dyDescent="0.25"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</row>
    <row r="2091" spans="2:41" x14ac:dyDescent="0.25"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</row>
    <row r="2092" spans="2:41" x14ac:dyDescent="0.25"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</row>
    <row r="2093" spans="2:41" x14ac:dyDescent="0.25"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</row>
    <row r="2094" spans="2:41" x14ac:dyDescent="0.25"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</row>
    <row r="2095" spans="2:41" x14ac:dyDescent="0.25"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</row>
    <row r="2096" spans="2:41" x14ac:dyDescent="0.25"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</row>
    <row r="2097" spans="2:41" x14ac:dyDescent="0.25"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</row>
    <row r="2098" spans="2:41" x14ac:dyDescent="0.25"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</row>
    <row r="2099" spans="2:41" x14ac:dyDescent="0.25"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</row>
    <row r="2100" spans="2:41" x14ac:dyDescent="0.25"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</row>
    <row r="2101" spans="2:41" x14ac:dyDescent="0.25"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</row>
    <row r="2102" spans="2:41" x14ac:dyDescent="0.25"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</row>
    <row r="2103" spans="2:41" x14ac:dyDescent="0.25"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</row>
    <row r="2104" spans="2:41" x14ac:dyDescent="0.25"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</row>
    <row r="2105" spans="2:41" x14ac:dyDescent="0.25"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</row>
    <row r="2106" spans="2:41" x14ac:dyDescent="0.25"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</row>
    <row r="2107" spans="2:41" x14ac:dyDescent="0.25"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</row>
    <row r="2108" spans="2:41" x14ac:dyDescent="0.25"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</row>
    <row r="2109" spans="2:41" x14ac:dyDescent="0.25"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</row>
    <row r="2110" spans="2:41" x14ac:dyDescent="0.25"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</row>
    <row r="2111" spans="2:41" x14ac:dyDescent="0.25"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</row>
    <row r="2112" spans="2:41" x14ac:dyDescent="0.25"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</row>
    <row r="2113" spans="2:41" x14ac:dyDescent="0.25"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</row>
    <row r="2114" spans="2:41" x14ac:dyDescent="0.25"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</row>
    <row r="2115" spans="2:41" x14ac:dyDescent="0.25"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</row>
    <row r="2116" spans="2:41" x14ac:dyDescent="0.25"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</row>
    <row r="2117" spans="2:41" x14ac:dyDescent="0.25"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</row>
    <row r="2118" spans="2:41" x14ac:dyDescent="0.25"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</row>
    <row r="2119" spans="2:41" x14ac:dyDescent="0.25"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</row>
    <row r="2120" spans="2:41" x14ac:dyDescent="0.25"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</row>
    <row r="2121" spans="2:41" x14ac:dyDescent="0.25"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</row>
    <row r="2122" spans="2:41" x14ac:dyDescent="0.25"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</row>
    <row r="2123" spans="2:41" x14ac:dyDescent="0.25"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</row>
    <row r="2124" spans="2:41" x14ac:dyDescent="0.25"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</row>
    <row r="2125" spans="2:41" x14ac:dyDescent="0.25"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</row>
    <row r="2126" spans="2:41" x14ac:dyDescent="0.25"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</row>
    <row r="2127" spans="2:41" x14ac:dyDescent="0.25"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</row>
    <row r="2128" spans="2:41" x14ac:dyDescent="0.25"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</row>
    <row r="2129" spans="2:41" x14ac:dyDescent="0.25"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</row>
    <row r="2130" spans="2:41" x14ac:dyDescent="0.25"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</row>
    <row r="2131" spans="2:41" x14ac:dyDescent="0.25"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</row>
    <row r="2132" spans="2:41" x14ac:dyDescent="0.25"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</row>
    <row r="2133" spans="2:41" x14ac:dyDescent="0.25"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</row>
    <row r="2134" spans="2:41" x14ac:dyDescent="0.25"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</row>
    <row r="2135" spans="2:41" x14ac:dyDescent="0.25"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</row>
    <row r="2136" spans="2:41" x14ac:dyDescent="0.25"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</row>
    <row r="2137" spans="2:41" x14ac:dyDescent="0.25"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</row>
    <row r="2138" spans="2:41" x14ac:dyDescent="0.25"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</row>
    <row r="2139" spans="2:41" x14ac:dyDescent="0.25"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</row>
    <row r="2140" spans="2:41" x14ac:dyDescent="0.25"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</row>
    <row r="2141" spans="2:41" x14ac:dyDescent="0.25"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</row>
    <row r="2142" spans="2:41" x14ac:dyDescent="0.25"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</row>
    <row r="2143" spans="2:41" x14ac:dyDescent="0.25"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</row>
    <row r="2144" spans="2:41" x14ac:dyDescent="0.25"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</row>
    <row r="2145" spans="2:41" x14ac:dyDescent="0.25"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</row>
    <row r="2146" spans="2:41" x14ac:dyDescent="0.25"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</row>
    <row r="2147" spans="2:41" x14ac:dyDescent="0.25"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</row>
    <row r="2148" spans="2:41" x14ac:dyDescent="0.25"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</row>
    <row r="2149" spans="2:41" x14ac:dyDescent="0.25"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</row>
    <row r="2150" spans="2:41" x14ac:dyDescent="0.25"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</row>
    <row r="2151" spans="2:41" x14ac:dyDescent="0.25"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</row>
    <row r="2152" spans="2:41" x14ac:dyDescent="0.25"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</row>
    <row r="2153" spans="2:41" x14ac:dyDescent="0.25"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</row>
    <row r="2154" spans="2:41" x14ac:dyDescent="0.25"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</row>
    <row r="2155" spans="2:41" x14ac:dyDescent="0.25"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</row>
    <row r="2156" spans="2:41" x14ac:dyDescent="0.25"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</row>
    <row r="2157" spans="2:41" x14ac:dyDescent="0.25"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</row>
    <row r="2158" spans="2:41" x14ac:dyDescent="0.25"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</row>
    <row r="2159" spans="2:41" x14ac:dyDescent="0.25"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</row>
    <row r="2160" spans="2:41" x14ac:dyDescent="0.25"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</row>
    <row r="2161" spans="2:41" x14ac:dyDescent="0.25"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</row>
    <row r="2162" spans="2:41" x14ac:dyDescent="0.25"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</row>
    <row r="2163" spans="2:41" x14ac:dyDescent="0.25"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</row>
    <row r="2164" spans="2:41" x14ac:dyDescent="0.25"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</row>
    <row r="2165" spans="2:41" x14ac:dyDescent="0.25"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</row>
    <row r="2166" spans="2:41" x14ac:dyDescent="0.25"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</row>
    <row r="2167" spans="2:41" x14ac:dyDescent="0.25"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</row>
    <row r="2168" spans="2:41" x14ac:dyDescent="0.25"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</row>
    <row r="2169" spans="2:41" x14ac:dyDescent="0.25"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</row>
    <row r="2170" spans="2:41" x14ac:dyDescent="0.25"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</row>
    <row r="2171" spans="2:41" x14ac:dyDescent="0.25"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</row>
    <row r="2172" spans="2:41" x14ac:dyDescent="0.25"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</row>
    <row r="2173" spans="2:41" x14ac:dyDescent="0.25"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</row>
    <row r="2174" spans="2:41" x14ac:dyDescent="0.25"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</row>
    <row r="2175" spans="2:41" x14ac:dyDescent="0.25"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</row>
    <row r="2176" spans="2:41" x14ac:dyDescent="0.25"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</row>
    <row r="2177" spans="2:41" x14ac:dyDescent="0.25"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</row>
    <row r="2178" spans="2:41" x14ac:dyDescent="0.25"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</row>
    <row r="2179" spans="2:41" x14ac:dyDescent="0.25"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</row>
    <row r="2180" spans="2:41" x14ac:dyDescent="0.25"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</row>
    <row r="2181" spans="2:41" x14ac:dyDescent="0.25"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</row>
    <row r="2182" spans="2:41" x14ac:dyDescent="0.25"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</row>
    <row r="2183" spans="2:41" x14ac:dyDescent="0.25"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</row>
    <row r="2184" spans="2:41" x14ac:dyDescent="0.25"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</row>
    <row r="2185" spans="2:41" x14ac:dyDescent="0.25"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</row>
    <row r="2186" spans="2:41" x14ac:dyDescent="0.25"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</row>
    <row r="2187" spans="2:41" x14ac:dyDescent="0.25"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</row>
    <row r="2188" spans="2:41" x14ac:dyDescent="0.25"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</row>
    <row r="2189" spans="2:41" x14ac:dyDescent="0.25"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</row>
    <row r="2190" spans="2:41" x14ac:dyDescent="0.25"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</row>
    <row r="2191" spans="2:41" x14ac:dyDescent="0.25"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</row>
    <row r="2192" spans="2:41" x14ac:dyDescent="0.25"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</row>
    <row r="2193" spans="2:41" x14ac:dyDescent="0.25"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</row>
    <row r="2194" spans="2:41" x14ac:dyDescent="0.25"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</row>
    <row r="2195" spans="2:41" x14ac:dyDescent="0.25"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</row>
    <row r="2196" spans="2:41" x14ac:dyDescent="0.25"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</row>
    <row r="2197" spans="2:41" x14ac:dyDescent="0.25"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</row>
    <row r="2198" spans="2:41" x14ac:dyDescent="0.25"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</row>
    <row r="2199" spans="2:41" x14ac:dyDescent="0.25"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</row>
    <row r="2200" spans="2:41" x14ac:dyDescent="0.25"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</row>
    <row r="2201" spans="2:41" x14ac:dyDescent="0.25"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</row>
    <row r="2202" spans="2:41" x14ac:dyDescent="0.25"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</row>
    <row r="2203" spans="2:41" x14ac:dyDescent="0.25"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</row>
    <row r="2204" spans="2:41" x14ac:dyDescent="0.25"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</row>
    <row r="2205" spans="2:41" x14ac:dyDescent="0.25"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</row>
    <row r="2206" spans="2:41" x14ac:dyDescent="0.25"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</row>
    <row r="2207" spans="2:41" x14ac:dyDescent="0.25"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</row>
    <row r="2208" spans="2:41" x14ac:dyDescent="0.25"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</row>
    <row r="2209" spans="2:41" x14ac:dyDescent="0.25"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</row>
    <row r="2210" spans="2:41" x14ac:dyDescent="0.25"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</row>
    <row r="2211" spans="2:41" x14ac:dyDescent="0.25"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</row>
    <row r="2212" spans="2:41" x14ac:dyDescent="0.25"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</row>
    <row r="2213" spans="2:41" x14ac:dyDescent="0.25"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</row>
    <row r="2214" spans="2:41" x14ac:dyDescent="0.25"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</row>
    <row r="2215" spans="2:41" x14ac:dyDescent="0.25"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</row>
    <row r="2216" spans="2:41" x14ac:dyDescent="0.25"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</row>
    <row r="2217" spans="2:41" x14ac:dyDescent="0.25"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</row>
    <row r="2218" spans="2:41" x14ac:dyDescent="0.25"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</row>
    <row r="2219" spans="2:41" x14ac:dyDescent="0.25"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</row>
    <row r="2220" spans="2:41" x14ac:dyDescent="0.25"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</row>
    <row r="2221" spans="2:41" x14ac:dyDescent="0.25"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</row>
    <row r="2222" spans="2:41" x14ac:dyDescent="0.25"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</row>
    <row r="2223" spans="2:41" x14ac:dyDescent="0.25"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</row>
    <row r="2224" spans="2:41" x14ac:dyDescent="0.25"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</row>
    <row r="2225" spans="2:41" x14ac:dyDescent="0.25"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</row>
    <row r="2226" spans="2:41" x14ac:dyDescent="0.25"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</row>
    <row r="2227" spans="2:41" x14ac:dyDescent="0.25"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</row>
    <row r="2228" spans="2:41" x14ac:dyDescent="0.25"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</row>
    <row r="2229" spans="2:41" x14ac:dyDescent="0.25"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</row>
    <row r="2230" spans="2:41" x14ac:dyDescent="0.25"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</row>
    <row r="2231" spans="2:41" x14ac:dyDescent="0.25"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</row>
    <row r="2232" spans="2:41" x14ac:dyDescent="0.25"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</row>
    <row r="2233" spans="2:41" x14ac:dyDescent="0.25"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</row>
    <row r="2234" spans="2:41" x14ac:dyDescent="0.25"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</row>
    <row r="2235" spans="2:41" x14ac:dyDescent="0.25"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</row>
    <row r="2236" spans="2:41" x14ac:dyDescent="0.25"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</row>
    <row r="2237" spans="2:41" x14ac:dyDescent="0.25"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</row>
    <row r="2238" spans="2:41" x14ac:dyDescent="0.25"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</row>
    <row r="2239" spans="2:41" x14ac:dyDescent="0.25"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</row>
    <row r="2240" spans="2:41" x14ac:dyDescent="0.25"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</row>
    <row r="2241" spans="2:41" x14ac:dyDescent="0.25"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</row>
    <row r="2242" spans="2:41" x14ac:dyDescent="0.25"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</row>
    <row r="2243" spans="2:41" x14ac:dyDescent="0.25"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</row>
    <row r="2244" spans="2:41" x14ac:dyDescent="0.25"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</row>
    <row r="2245" spans="2:41" x14ac:dyDescent="0.25"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</row>
    <row r="2246" spans="2:41" x14ac:dyDescent="0.25"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</row>
    <row r="2247" spans="2:41" x14ac:dyDescent="0.25"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</row>
    <row r="2248" spans="2:41" x14ac:dyDescent="0.25"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</row>
    <row r="2249" spans="2:41" x14ac:dyDescent="0.25"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</row>
    <row r="2250" spans="2:41" x14ac:dyDescent="0.25"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</row>
    <row r="2251" spans="2:41" x14ac:dyDescent="0.25"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</row>
    <row r="2252" spans="2:41" x14ac:dyDescent="0.25"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</row>
    <row r="2253" spans="2:41" x14ac:dyDescent="0.25"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</row>
    <row r="2254" spans="2:41" x14ac:dyDescent="0.25"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</row>
    <row r="2255" spans="2:41" x14ac:dyDescent="0.25"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</row>
    <row r="2256" spans="2:41" x14ac:dyDescent="0.25"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</row>
    <row r="2257" spans="2:41" x14ac:dyDescent="0.25"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</row>
    <row r="2258" spans="2:41" x14ac:dyDescent="0.25"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</row>
    <row r="2259" spans="2:41" x14ac:dyDescent="0.25"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</row>
    <row r="2260" spans="2:41" x14ac:dyDescent="0.25"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</row>
    <row r="2261" spans="2:41" x14ac:dyDescent="0.25"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</row>
    <row r="2262" spans="2:41" x14ac:dyDescent="0.25"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</row>
    <row r="2263" spans="2:41" x14ac:dyDescent="0.25"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</row>
    <row r="2264" spans="2:41" x14ac:dyDescent="0.25"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</row>
    <row r="2265" spans="2:41" x14ac:dyDescent="0.25"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</row>
    <row r="2266" spans="2:41" x14ac:dyDescent="0.25"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</row>
    <row r="2267" spans="2:41" x14ac:dyDescent="0.25"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</row>
    <row r="2268" spans="2:41" x14ac:dyDescent="0.25"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</row>
    <row r="2269" spans="2:41" x14ac:dyDescent="0.25"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</row>
    <row r="2270" spans="2:41" x14ac:dyDescent="0.25"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</row>
    <row r="2271" spans="2:41" x14ac:dyDescent="0.25"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</row>
    <row r="2272" spans="2:41" x14ac:dyDescent="0.25"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</row>
    <row r="2273" spans="2:41" x14ac:dyDescent="0.25"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</row>
    <row r="2274" spans="2:41" x14ac:dyDescent="0.25"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</row>
    <row r="2275" spans="2:41" x14ac:dyDescent="0.25"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</row>
    <row r="2276" spans="2:41" x14ac:dyDescent="0.25"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</row>
    <row r="2277" spans="2:41" x14ac:dyDescent="0.25"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</row>
    <row r="2278" spans="2:41" x14ac:dyDescent="0.25"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</row>
    <row r="2279" spans="2:41" x14ac:dyDescent="0.25"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</row>
    <row r="2280" spans="2:41" x14ac:dyDescent="0.25"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</row>
    <row r="2281" spans="2:41" x14ac:dyDescent="0.25"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</row>
    <row r="2282" spans="2:41" x14ac:dyDescent="0.25"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</row>
    <row r="2283" spans="2:41" x14ac:dyDescent="0.25"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</row>
    <row r="2284" spans="2:41" x14ac:dyDescent="0.25"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</row>
    <row r="2285" spans="2:41" x14ac:dyDescent="0.25"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</row>
    <row r="2286" spans="2:41" x14ac:dyDescent="0.25"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</row>
    <row r="2287" spans="2:41" x14ac:dyDescent="0.25"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</row>
    <row r="2288" spans="2:41" x14ac:dyDescent="0.25"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</row>
    <row r="2289" spans="2:41" x14ac:dyDescent="0.25"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</row>
    <row r="2290" spans="2:41" x14ac:dyDescent="0.25"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</row>
    <row r="2291" spans="2:41" x14ac:dyDescent="0.25"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</row>
    <row r="2292" spans="2:41" x14ac:dyDescent="0.25"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</row>
    <row r="2293" spans="2:41" x14ac:dyDescent="0.25"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</row>
    <row r="2294" spans="2:41" x14ac:dyDescent="0.25"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</row>
    <row r="2295" spans="2:41" x14ac:dyDescent="0.25"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</row>
    <row r="2296" spans="2:41" x14ac:dyDescent="0.25"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</row>
    <row r="2297" spans="2:41" x14ac:dyDescent="0.25"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</row>
    <row r="2298" spans="2:41" x14ac:dyDescent="0.25"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</row>
    <row r="2299" spans="2:41" x14ac:dyDescent="0.25"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</row>
    <row r="2300" spans="2:41" x14ac:dyDescent="0.25"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</row>
    <row r="2301" spans="2:41" x14ac:dyDescent="0.25"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</row>
    <row r="2302" spans="2:41" x14ac:dyDescent="0.25"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</row>
    <row r="2303" spans="2:41" x14ac:dyDescent="0.25"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</row>
    <row r="2304" spans="2:41" x14ac:dyDescent="0.25"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</row>
    <row r="2305" spans="2:41" x14ac:dyDescent="0.25"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</row>
    <row r="2306" spans="2:41" x14ac:dyDescent="0.25"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</row>
    <row r="2307" spans="2:41" x14ac:dyDescent="0.25"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</row>
    <row r="2308" spans="2:41" x14ac:dyDescent="0.25"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</row>
    <row r="2309" spans="2:41" x14ac:dyDescent="0.25"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</row>
    <row r="2310" spans="2:41" x14ac:dyDescent="0.25"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</row>
    <row r="2311" spans="2:41" x14ac:dyDescent="0.25"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</row>
    <row r="2312" spans="2:41" x14ac:dyDescent="0.25"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</row>
    <row r="2313" spans="2:41" x14ac:dyDescent="0.25"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</row>
    <row r="2314" spans="2:41" x14ac:dyDescent="0.25"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</row>
    <row r="2315" spans="2:41" x14ac:dyDescent="0.25"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</row>
    <row r="2316" spans="2:41" x14ac:dyDescent="0.25"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</row>
    <row r="2317" spans="2:41" x14ac:dyDescent="0.25"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</row>
    <row r="2318" spans="2:41" x14ac:dyDescent="0.25"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</row>
    <row r="2319" spans="2:41" x14ac:dyDescent="0.25"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</row>
    <row r="2320" spans="2:41" x14ac:dyDescent="0.25"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</row>
    <row r="2321" spans="2:41" x14ac:dyDescent="0.25"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</row>
    <row r="2322" spans="2:41" x14ac:dyDescent="0.25"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</row>
    <row r="2323" spans="2:41" x14ac:dyDescent="0.25"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</row>
    <row r="2324" spans="2:41" x14ac:dyDescent="0.25"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</row>
    <row r="2325" spans="2:41" x14ac:dyDescent="0.25"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</row>
    <row r="2326" spans="2:41" x14ac:dyDescent="0.25"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</row>
    <row r="2327" spans="2:41" x14ac:dyDescent="0.25"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</row>
    <row r="2328" spans="2:41" x14ac:dyDescent="0.25"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</row>
    <row r="2329" spans="2:41" x14ac:dyDescent="0.25"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</row>
    <row r="2330" spans="2:41" x14ac:dyDescent="0.25"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</row>
    <row r="2331" spans="2:41" x14ac:dyDescent="0.25"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</row>
    <row r="2332" spans="2:41" x14ac:dyDescent="0.25"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</row>
    <row r="2333" spans="2:41" x14ac:dyDescent="0.25"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</row>
    <row r="2334" spans="2:41" x14ac:dyDescent="0.25"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</row>
    <row r="2335" spans="2:41" x14ac:dyDescent="0.25"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</row>
    <row r="2336" spans="2:41" x14ac:dyDescent="0.25"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</row>
    <row r="2337" spans="2:41" x14ac:dyDescent="0.25"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</row>
    <row r="2338" spans="2:41" x14ac:dyDescent="0.25"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</row>
    <row r="2339" spans="2:41" x14ac:dyDescent="0.25"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</row>
    <row r="2340" spans="2:41" x14ac:dyDescent="0.25"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</row>
    <row r="2341" spans="2:41" x14ac:dyDescent="0.25"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</row>
    <row r="2342" spans="2:41" x14ac:dyDescent="0.25"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</row>
    <row r="2343" spans="2:41" x14ac:dyDescent="0.25"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</row>
    <row r="2344" spans="2:41" x14ac:dyDescent="0.25"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</row>
    <row r="2345" spans="2:41" x14ac:dyDescent="0.25"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</row>
    <row r="2346" spans="2:41" x14ac:dyDescent="0.25"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</row>
    <row r="2347" spans="2:41" x14ac:dyDescent="0.25"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</row>
    <row r="2348" spans="2:41" x14ac:dyDescent="0.25"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</row>
    <row r="2349" spans="2:41" x14ac:dyDescent="0.25"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</row>
    <row r="2350" spans="2:41" x14ac:dyDescent="0.25"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</row>
    <row r="2351" spans="2:41" x14ac:dyDescent="0.25"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</row>
    <row r="2352" spans="2:41" x14ac:dyDescent="0.25"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</row>
    <row r="2353" spans="2:41" x14ac:dyDescent="0.25"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</row>
    <row r="2354" spans="2:41" x14ac:dyDescent="0.25"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</row>
    <row r="2355" spans="2:41" x14ac:dyDescent="0.25"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</row>
    <row r="2356" spans="2:41" x14ac:dyDescent="0.25"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</row>
    <row r="2357" spans="2:41" x14ac:dyDescent="0.25"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</row>
    <row r="2358" spans="2:41" x14ac:dyDescent="0.25"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</row>
    <row r="2359" spans="2:41" x14ac:dyDescent="0.25"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</row>
    <row r="2360" spans="2:41" x14ac:dyDescent="0.25"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</row>
    <row r="2361" spans="2:41" x14ac:dyDescent="0.25"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</row>
    <row r="2362" spans="2:41" x14ac:dyDescent="0.25"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</row>
    <row r="2363" spans="2:41" x14ac:dyDescent="0.25"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</row>
    <row r="2364" spans="2:41" x14ac:dyDescent="0.25"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</row>
    <row r="2365" spans="2:41" x14ac:dyDescent="0.25"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</row>
    <row r="2366" spans="2:41" x14ac:dyDescent="0.25"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</row>
    <row r="2367" spans="2:41" x14ac:dyDescent="0.25"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</row>
    <row r="2368" spans="2:41" x14ac:dyDescent="0.25"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</row>
    <row r="2369" spans="2:41" x14ac:dyDescent="0.25"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</row>
    <row r="2370" spans="2:41" x14ac:dyDescent="0.25"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</row>
    <row r="2371" spans="2:41" x14ac:dyDescent="0.25"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</row>
    <row r="2372" spans="2:41" x14ac:dyDescent="0.25"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</row>
    <row r="2373" spans="2:41" x14ac:dyDescent="0.25"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</row>
    <row r="2374" spans="2:41" x14ac:dyDescent="0.25"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</row>
    <row r="2375" spans="2:41" x14ac:dyDescent="0.25"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</row>
    <row r="2376" spans="2:41" x14ac:dyDescent="0.25"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</row>
    <row r="2377" spans="2:41" x14ac:dyDescent="0.25"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</row>
    <row r="2378" spans="2:41" x14ac:dyDescent="0.25"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</row>
    <row r="2379" spans="2:41" x14ac:dyDescent="0.25"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</row>
    <row r="2380" spans="2:41" x14ac:dyDescent="0.25"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</row>
    <row r="2381" spans="2:41" x14ac:dyDescent="0.25"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</row>
    <row r="2382" spans="2:41" x14ac:dyDescent="0.25"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</row>
    <row r="2383" spans="2:41" x14ac:dyDescent="0.25"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</row>
    <row r="2384" spans="2:41" x14ac:dyDescent="0.25"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</row>
    <row r="2385" spans="2:41" x14ac:dyDescent="0.25"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</row>
    <row r="2386" spans="2:41" x14ac:dyDescent="0.25"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</row>
    <row r="2387" spans="2:41" x14ac:dyDescent="0.25"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</row>
    <row r="2388" spans="2:41" x14ac:dyDescent="0.25"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</row>
    <row r="2389" spans="2:41" x14ac:dyDescent="0.25"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</row>
    <row r="2390" spans="2:41" x14ac:dyDescent="0.25"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</row>
    <row r="2391" spans="2:41" x14ac:dyDescent="0.25"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</row>
    <row r="2392" spans="2:41" x14ac:dyDescent="0.25"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</row>
    <row r="2393" spans="2:41" x14ac:dyDescent="0.25"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</row>
    <row r="2394" spans="2:41" x14ac:dyDescent="0.25"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</row>
    <row r="2395" spans="2:41" x14ac:dyDescent="0.25"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</row>
    <row r="2396" spans="2:41" x14ac:dyDescent="0.25"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</row>
    <row r="2397" spans="2:41" x14ac:dyDescent="0.25"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</row>
    <row r="2398" spans="2:41" x14ac:dyDescent="0.25"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</row>
    <row r="2399" spans="2:41" x14ac:dyDescent="0.25"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</row>
    <row r="2400" spans="2:41" x14ac:dyDescent="0.25"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</row>
    <row r="2401" spans="2:41" x14ac:dyDescent="0.25"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</row>
    <row r="2402" spans="2:41" x14ac:dyDescent="0.25"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</row>
    <row r="2403" spans="2:41" x14ac:dyDescent="0.25"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</row>
    <row r="2404" spans="2:41" x14ac:dyDescent="0.25"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</row>
    <row r="2405" spans="2:41" x14ac:dyDescent="0.25"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</row>
    <row r="2406" spans="2:41" x14ac:dyDescent="0.25"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</row>
    <row r="2407" spans="2:41" x14ac:dyDescent="0.25"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</row>
    <row r="2408" spans="2:41" x14ac:dyDescent="0.25"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</row>
    <row r="2409" spans="2:41" x14ac:dyDescent="0.25"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</row>
    <row r="2410" spans="2:41" x14ac:dyDescent="0.25"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</row>
    <row r="2411" spans="2:41" x14ac:dyDescent="0.25"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</row>
    <row r="2412" spans="2:41" x14ac:dyDescent="0.25"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</row>
    <row r="2413" spans="2:41" x14ac:dyDescent="0.25"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</row>
    <row r="2414" spans="2:41" x14ac:dyDescent="0.25"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</row>
    <row r="2415" spans="2:41" x14ac:dyDescent="0.25"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</row>
    <row r="2416" spans="2:41" x14ac:dyDescent="0.25"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</row>
    <row r="2417" spans="2:41" x14ac:dyDescent="0.25"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</row>
    <row r="2418" spans="2:41" x14ac:dyDescent="0.25"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</row>
    <row r="2419" spans="2:41" x14ac:dyDescent="0.25"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</row>
    <row r="2420" spans="2:41" x14ac:dyDescent="0.25"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</row>
    <row r="2421" spans="2:41" x14ac:dyDescent="0.25"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</row>
    <row r="2422" spans="2:41" x14ac:dyDescent="0.25"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</row>
    <row r="2423" spans="2:41" x14ac:dyDescent="0.25"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</row>
    <row r="2424" spans="2:41" x14ac:dyDescent="0.25"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</row>
    <row r="2425" spans="2:41" x14ac:dyDescent="0.25"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</row>
    <row r="2426" spans="2:41" x14ac:dyDescent="0.25"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</row>
    <row r="2427" spans="2:41" x14ac:dyDescent="0.25"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</row>
    <row r="2428" spans="2:41" x14ac:dyDescent="0.25"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</row>
    <row r="2429" spans="2:41" x14ac:dyDescent="0.25"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</row>
    <row r="2430" spans="2:41" x14ac:dyDescent="0.25"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</row>
    <row r="2431" spans="2:41" x14ac:dyDescent="0.25"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</row>
    <row r="2432" spans="2:41" x14ac:dyDescent="0.25"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</row>
    <row r="2433" spans="2:41" x14ac:dyDescent="0.25"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</row>
    <row r="2434" spans="2:41" x14ac:dyDescent="0.25"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</row>
    <row r="2435" spans="2:41" x14ac:dyDescent="0.25"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</row>
    <row r="2436" spans="2:41" x14ac:dyDescent="0.25"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</row>
    <row r="2437" spans="2:41" x14ac:dyDescent="0.25"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</row>
    <row r="2438" spans="2:41" x14ac:dyDescent="0.25"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</row>
    <row r="2439" spans="2:41" x14ac:dyDescent="0.25"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</row>
    <row r="2440" spans="2:41" x14ac:dyDescent="0.25"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</row>
    <row r="2441" spans="2:41" x14ac:dyDescent="0.25"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</row>
    <row r="2442" spans="2:41" x14ac:dyDescent="0.25"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</row>
    <row r="2443" spans="2:41" x14ac:dyDescent="0.25"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</row>
    <row r="2444" spans="2:41" x14ac:dyDescent="0.25"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</row>
    <row r="2445" spans="2:41" x14ac:dyDescent="0.25"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</row>
    <row r="2446" spans="2:41" x14ac:dyDescent="0.25"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</row>
    <row r="2447" spans="2:41" x14ac:dyDescent="0.25"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</row>
    <row r="2448" spans="2:41" x14ac:dyDescent="0.25"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</row>
    <row r="2449" spans="2:41" x14ac:dyDescent="0.25"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</row>
    <row r="2450" spans="2:41" x14ac:dyDescent="0.25"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</row>
    <row r="2451" spans="2:41" x14ac:dyDescent="0.25"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</row>
    <row r="2452" spans="2:41" x14ac:dyDescent="0.25"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</row>
    <row r="2453" spans="2:41" x14ac:dyDescent="0.25"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</row>
    <row r="2454" spans="2:41" x14ac:dyDescent="0.25"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</row>
    <row r="2455" spans="2:41" x14ac:dyDescent="0.25"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</row>
    <row r="2456" spans="2:41" x14ac:dyDescent="0.25"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</row>
    <row r="2457" spans="2:41" x14ac:dyDescent="0.25"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</row>
    <row r="2458" spans="2:41" x14ac:dyDescent="0.25"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</row>
    <row r="2459" spans="2:41" x14ac:dyDescent="0.25"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</row>
    <row r="2460" spans="2:41" x14ac:dyDescent="0.25"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</row>
    <row r="2461" spans="2:41" x14ac:dyDescent="0.25"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</row>
    <row r="2462" spans="2:41" x14ac:dyDescent="0.25"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</row>
    <row r="2463" spans="2:41" x14ac:dyDescent="0.25"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</row>
    <row r="2464" spans="2:41" x14ac:dyDescent="0.25"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</row>
    <row r="2465" spans="2:41" x14ac:dyDescent="0.25"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</row>
    <row r="2466" spans="2:41" x14ac:dyDescent="0.25"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</row>
    <row r="2467" spans="2:41" x14ac:dyDescent="0.25"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</row>
    <row r="2468" spans="2:41" x14ac:dyDescent="0.25"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</row>
    <row r="2469" spans="2:41" x14ac:dyDescent="0.25"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</row>
    <row r="2470" spans="2:41" x14ac:dyDescent="0.25"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</row>
    <row r="2471" spans="2:41" x14ac:dyDescent="0.25"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</row>
    <row r="2472" spans="2:41" x14ac:dyDescent="0.25"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</row>
    <row r="2473" spans="2:41" x14ac:dyDescent="0.25"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</row>
    <row r="2474" spans="2:41" x14ac:dyDescent="0.25"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</row>
    <row r="2475" spans="2:41" x14ac:dyDescent="0.25"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</row>
    <row r="2476" spans="2:41" x14ac:dyDescent="0.25"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</row>
    <row r="2477" spans="2:41" x14ac:dyDescent="0.25"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</row>
    <row r="2478" spans="2:41" x14ac:dyDescent="0.25"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</row>
    <row r="2479" spans="2:41" x14ac:dyDescent="0.25"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</row>
    <row r="2480" spans="2:41" x14ac:dyDescent="0.25"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</row>
    <row r="2481" spans="2:41" x14ac:dyDescent="0.25"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</row>
    <row r="2482" spans="2:41" x14ac:dyDescent="0.25"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</row>
    <row r="2483" spans="2:41" x14ac:dyDescent="0.25"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</row>
    <row r="2484" spans="2:41" x14ac:dyDescent="0.25"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</row>
    <row r="2485" spans="2:41" x14ac:dyDescent="0.25"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</row>
    <row r="2486" spans="2:41" x14ac:dyDescent="0.25"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</row>
    <row r="2487" spans="2:41" x14ac:dyDescent="0.25"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</row>
    <row r="2488" spans="2:41" x14ac:dyDescent="0.25"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</row>
    <row r="2489" spans="2:41" x14ac:dyDescent="0.25"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</row>
    <row r="2490" spans="2:41" x14ac:dyDescent="0.25"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</row>
    <row r="2491" spans="2:41" x14ac:dyDescent="0.25"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</row>
    <row r="2492" spans="2:41" x14ac:dyDescent="0.25"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</row>
    <row r="2493" spans="2:41" x14ac:dyDescent="0.25"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</row>
    <row r="2494" spans="2:41" x14ac:dyDescent="0.25"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</row>
    <row r="2495" spans="2:41" x14ac:dyDescent="0.25"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</row>
    <row r="2496" spans="2:41" x14ac:dyDescent="0.25"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</row>
    <row r="2497" spans="2:41" x14ac:dyDescent="0.25"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</row>
    <row r="2498" spans="2:41" x14ac:dyDescent="0.25"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</row>
    <row r="2499" spans="2:41" x14ac:dyDescent="0.25"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</row>
    <row r="2500" spans="2:41" x14ac:dyDescent="0.25"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</row>
    <row r="2501" spans="2:41" x14ac:dyDescent="0.25"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</row>
    <row r="2502" spans="2:41" x14ac:dyDescent="0.25"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</row>
    <row r="2503" spans="2:41" x14ac:dyDescent="0.25"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</row>
    <row r="2504" spans="2:41" x14ac:dyDescent="0.25"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</row>
    <row r="2505" spans="2:41" x14ac:dyDescent="0.25"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</row>
    <row r="2506" spans="2:41" x14ac:dyDescent="0.25"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</row>
    <row r="2507" spans="2:41" x14ac:dyDescent="0.25"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</row>
    <row r="2508" spans="2:41" x14ac:dyDescent="0.25"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</row>
    <row r="2509" spans="2:41" x14ac:dyDescent="0.25"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</row>
    <row r="2510" spans="2:41" x14ac:dyDescent="0.25"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</row>
    <row r="2511" spans="2:41" x14ac:dyDescent="0.25"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</row>
    <row r="2512" spans="2:41" x14ac:dyDescent="0.25"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</row>
    <row r="2513" spans="2:41" x14ac:dyDescent="0.25"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</row>
    <row r="2514" spans="2:41" x14ac:dyDescent="0.25"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</row>
    <row r="2515" spans="2:41" x14ac:dyDescent="0.25"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</row>
    <row r="2516" spans="2:41" x14ac:dyDescent="0.25"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</row>
    <row r="2517" spans="2:41" x14ac:dyDescent="0.25"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</row>
    <row r="2518" spans="2:41" x14ac:dyDescent="0.25"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</row>
    <row r="2519" spans="2:41" x14ac:dyDescent="0.25"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</row>
    <row r="2520" spans="2:41" x14ac:dyDescent="0.25"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</row>
    <row r="2521" spans="2:41" x14ac:dyDescent="0.25"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</row>
    <row r="2522" spans="2:41" x14ac:dyDescent="0.25"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</row>
    <row r="2523" spans="2:41" x14ac:dyDescent="0.25"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</row>
    <row r="2524" spans="2:41" x14ac:dyDescent="0.25"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</row>
    <row r="2525" spans="2:41" x14ac:dyDescent="0.25"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</row>
    <row r="2526" spans="2:41" x14ac:dyDescent="0.25"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</row>
    <row r="2527" spans="2:41" x14ac:dyDescent="0.25"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</row>
    <row r="2528" spans="2:41" x14ac:dyDescent="0.25"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</row>
    <row r="2529" spans="2:41" x14ac:dyDescent="0.25"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</row>
    <row r="2530" spans="2:41" x14ac:dyDescent="0.25"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</row>
    <row r="2531" spans="2:41" x14ac:dyDescent="0.25"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</row>
    <row r="2532" spans="2:41" x14ac:dyDescent="0.25"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</row>
    <row r="2533" spans="2:41" x14ac:dyDescent="0.25"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</row>
    <row r="2534" spans="2:41" x14ac:dyDescent="0.25"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</row>
    <row r="2535" spans="2:41" x14ac:dyDescent="0.25"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</row>
    <row r="2536" spans="2:41" x14ac:dyDescent="0.25"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</row>
    <row r="2537" spans="2:41" x14ac:dyDescent="0.25"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</row>
    <row r="2538" spans="2:41" x14ac:dyDescent="0.25"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</row>
    <row r="2539" spans="2:41" x14ac:dyDescent="0.25"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</row>
    <row r="2540" spans="2:41" x14ac:dyDescent="0.25"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</row>
    <row r="2541" spans="2:41" x14ac:dyDescent="0.25"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</row>
    <row r="2542" spans="2:41" x14ac:dyDescent="0.25"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</row>
    <row r="2543" spans="2:41" x14ac:dyDescent="0.25"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</row>
    <row r="2544" spans="2:41" x14ac:dyDescent="0.25"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</row>
    <row r="2545" spans="2:41" x14ac:dyDescent="0.25"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</row>
    <row r="2546" spans="2:41" x14ac:dyDescent="0.25"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</row>
    <row r="2547" spans="2:41" x14ac:dyDescent="0.25"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</row>
    <row r="2548" spans="2:41" x14ac:dyDescent="0.25"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</row>
    <row r="2549" spans="2:41" x14ac:dyDescent="0.25"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</row>
    <row r="2550" spans="2:41" x14ac:dyDescent="0.25"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</row>
    <row r="2551" spans="2:41" x14ac:dyDescent="0.25"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</row>
    <row r="2552" spans="2:41" x14ac:dyDescent="0.25"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</row>
    <row r="2553" spans="2:41" x14ac:dyDescent="0.25"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</row>
    <row r="2554" spans="2:41" x14ac:dyDescent="0.25"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</row>
    <row r="2555" spans="2:41" x14ac:dyDescent="0.25"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</row>
    <row r="2556" spans="2:41" x14ac:dyDescent="0.25"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</row>
    <row r="2557" spans="2:41" x14ac:dyDescent="0.25"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</row>
    <row r="2558" spans="2:41" x14ac:dyDescent="0.25"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</row>
    <row r="2559" spans="2:41" x14ac:dyDescent="0.25"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</row>
    <row r="2560" spans="2:41" x14ac:dyDescent="0.25"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</row>
    <row r="2561" spans="2:41" x14ac:dyDescent="0.25"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</row>
    <row r="2562" spans="2:41" x14ac:dyDescent="0.25"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</row>
    <row r="2563" spans="2:41" x14ac:dyDescent="0.25"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</row>
    <row r="2564" spans="2:41" x14ac:dyDescent="0.25"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</row>
    <row r="2565" spans="2:41" x14ac:dyDescent="0.25"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</row>
    <row r="2566" spans="2:41" x14ac:dyDescent="0.25"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</row>
    <row r="2567" spans="2:41" x14ac:dyDescent="0.25"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</row>
    <row r="2568" spans="2:41" x14ac:dyDescent="0.25"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</row>
    <row r="2569" spans="2:41" x14ac:dyDescent="0.25"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</row>
    <row r="2570" spans="2:41" x14ac:dyDescent="0.25"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</row>
    <row r="2571" spans="2:41" x14ac:dyDescent="0.25"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</row>
    <row r="2572" spans="2:41" x14ac:dyDescent="0.25"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</row>
    <row r="2573" spans="2:41" x14ac:dyDescent="0.25"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</row>
    <row r="2574" spans="2:41" x14ac:dyDescent="0.25"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</row>
    <row r="2575" spans="2:41" x14ac:dyDescent="0.25"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</row>
    <row r="2576" spans="2:41" x14ac:dyDescent="0.25"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</row>
    <row r="2577" spans="2:41" x14ac:dyDescent="0.25"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</row>
    <row r="2578" spans="2:41" x14ac:dyDescent="0.25"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</row>
    <row r="2579" spans="2:41" x14ac:dyDescent="0.25"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</row>
    <row r="2580" spans="2:41" x14ac:dyDescent="0.25"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</row>
    <row r="2581" spans="2:41" x14ac:dyDescent="0.25"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</row>
    <row r="2582" spans="2:41" x14ac:dyDescent="0.25"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</row>
    <row r="2583" spans="2:41" x14ac:dyDescent="0.25"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</row>
    <row r="2584" spans="2:41" x14ac:dyDescent="0.25"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</row>
    <row r="2585" spans="2:41" x14ac:dyDescent="0.25"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</row>
    <row r="2586" spans="2:41" x14ac:dyDescent="0.25"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</row>
    <row r="2587" spans="2:41" x14ac:dyDescent="0.25"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</row>
    <row r="2588" spans="2:41" x14ac:dyDescent="0.25"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</row>
    <row r="2589" spans="2:41" x14ac:dyDescent="0.25"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</row>
    <row r="2590" spans="2:41" x14ac:dyDescent="0.25"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</row>
    <row r="2591" spans="2:41" x14ac:dyDescent="0.25"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</row>
    <row r="2592" spans="2:41" x14ac:dyDescent="0.25"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</row>
    <row r="2593" spans="2:41" x14ac:dyDescent="0.25"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</row>
    <row r="2594" spans="2:41" x14ac:dyDescent="0.25"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</row>
    <row r="2595" spans="2:41" x14ac:dyDescent="0.25"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</row>
    <row r="2596" spans="2:41" x14ac:dyDescent="0.25"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</row>
    <row r="2597" spans="2:41" x14ac:dyDescent="0.25"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</row>
    <row r="2598" spans="2:41" x14ac:dyDescent="0.25"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</row>
    <row r="2599" spans="2:41" x14ac:dyDescent="0.25"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</row>
    <row r="2600" spans="2:41" x14ac:dyDescent="0.25"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</row>
    <row r="2601" spans="2:41" x14ac:dyDescent="0.25"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</row>
    <row r="2602" spans="2:41" x14ac:dyDescent="0.25"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</row>
    <row r="2603" spans="2:41" x14ac:dyDescent="0.25"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</row>
    <row r="2604" spans="2:41" x14ac:dyDescent="0.25"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</row>
    <row r="2605" spans="2:41" x14ac:dyDescent="0.25"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</row>
    <row r="2606" spans="2:41" x14ac:dyDescent="0.25"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</row>
    <row r="2607" spans="2:41" x14ac:dyDescent="0.25"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</row>
    <row r="2608" spans="2:41" x14ac:dyDescent="0.25"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</row>
    <row r="2609" spans="2:41" x14ac:dyDescent="0.25"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</row>
    <row r="2610" spans="2:41" x14ac:dyDescent="0.25"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</row>
    <row r="2611" spans="2:41" x14ac:dyDescent="0.25"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</row>
    <row r="2612" spans="2:41" x14ac:dyDescent="0.25"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</row>
    <row r="2613" spans="2:41" x14ac:dyDescent="0.25"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</row>
    <row r="2614" spans="2:41" x14ac:dyDescent="0.25"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</row>
    <row r="2615" spans="2:41" x14ac:dyDescent="0.25"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</row>
    <row r="2616" spans="2:41" x14ac:dyDescent="0.25"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</row>
    <row r="2617" spans="2:41" x14ac:dyDescent="0.25"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</row>
    <row r="2618" spans="2:41" x14ac:dyDescent="0.25"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</row>
    <row r="2619" spans="2:41" x14ac:dyDescent="0.25"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</row>
    <row r="2620" spans="2:41" x14ac:dyDescent="0.25"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</row>
    <row r="2621" spans="2:41" x14ac:dyDescent="0.25"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</row>
    <row r="2622" spans="2:41" x14ac:dyDescent="0.25"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</row>
    <row r="2623" spans="2:41" x14ac:dyDescent="0.25"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</row>
    <row r="2624" spans="2:41" x14ac:dyDescent="0.25"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</row>
    <row r="2625" spans="2:41" x14ac:dyDescent="0.25"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</row>
    <row r="2626" spans="2:41" x14ac:dyDescent="0.25"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</row>
    <row r="2627" spans="2:41" x14ac:dyDescent="0.25"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</row>
    <row r="2628" spans="2:41" x14ac:dyDescent="0.25"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</row>
    <row r="2629" spans="2:41" x14ac:dyDescent="0.25"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</row>
    <row r="2630" spans="2:41" x14ac:dyDescent="0.25"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</row>
    <row r="2631" spans="2:41" x14ac:dyDescent="0.25"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</row>
    <row r="2632" spans="2:41" x14ac:dyDescent="0.25"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</row>
    <row r="2633" spans="2:41" x14ac:dyDescent="0.25"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</row>
    <row r="2634" spans="2:41" x14ac:dyDescent="0.25"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</row>
    <row r="2635" spans="2:41" x14ac:dyDescent="0.25"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</row>
    <row r="2636" spans="2:41" x14ac:dyDescent="0.25"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</row>
    <row r="2637" spans="2:41" x14ac:dyDescent="0.25"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</row>
    <row r="2638" spans="2:41" x14ac:dyDescent="0.25"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</row>
    <row r="2639" spans="2:41" x14ac:dyDescent="0.25"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</row>
    <row r="2640" spans="2:41" x14ac:dyDescent="0.25"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</row>
    <row r="2641" spans="2:41" x14ac:dyDescent="0.25"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</row>
    <row r="2642" spans="2:41" x14ac:dyDescent="0.25"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</row>
    <row r="2643" spans="2:41" x14ac:dyDescent="0.25"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</row>
    <row r="2644" spans="2:41" x14ac:dyDescent="0.25"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</row>
    <row r="2645" spans="2:41" x14ac:dyDescent="0.25"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</row>
    <row r="2646" spans="2:41" x14ac:dyDescent="0.25"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</row>
    <row r="2647" spans="2:41" x14ac:dyDescent="0.25"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</row>
    <row r="2648" spans="2:41" x14ac:dyDescent="0.25"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</row>
    <row r="2649" spans="2:41" x14ac:dyDescent="0.25"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</row>
    <row r="2650" spans="2:41" x14ac:dyDescent="0.25"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</row>
    <row r="2651" spans="2:41" x14ac:dyDescent="0.25"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</row>
    <row r="2652" spans="2:41" x14ac:dyDescent="0.25"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</row>
    <row r="2653" spans="2:41" x14ac:dyDescent="0.25"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</row>
    <row r="2654" spans="2:41" x14ac:dyDescent="0.25"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</row>
    <row r="2655" spans="2:41" x14ac:dyDescent="0.25"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</row>
    <row r="2656" spans="2:41" x14ac:dyDescent="0.25"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</row>
    <row r="2657" spans="2:41" x14ac:dyDescent="0.25"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</row>
    <row r="2658" spans="2:41" x14ac:dyDescent="0.25"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</row>
    <row r="2659" spans="2:41" x14ac:dyDescent="0.25"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</row>
    <row r="2660" spans="2:41" x14ac:dyDescent="0.25"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</row>
    <row r="2661" spans="2:41" x14ac:dyDescent="0.25"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</row>
    <row r="2662" spans="2:41" x14ac:dyDescent="0.25"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</row>
    <row r="2663" spans="2:41" x14ac:dyDescent="0.25"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</row>
    <row r="2664" spans="2:41" x14ac:dyDescent="0.25"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</row>
    <row r="2665" spans="2:41" x14ac:dyDescent="0.25"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</row>
    <row r="2666" spans="2:41" x14ac:dyDescent="0.25"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</row>
    <row r="2667" spans="2:41" x14ac:dyDescent="0.25"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</row>
    <row r="2668" spans="2:41" x14ac:dyDescent="0.25"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</row>
    <row r="2669" spans="2:41" x14ac:dyDescent="0.25"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</row>
    <row r="2670" spans="2:41" x14ac:dyDescent="0.25"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</row>
    <row r="2671" spans="2:41" x14ac:dyDescent="0.25"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</row>
    <row r="2672" spans="2:41" x14ac:dyDescent="0.25"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</row>
    <row r="2673" spans="2:41" x14ac:dyDescent="0.25"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</row>
    <row r="2674" spans="2:41" x14ac:dyDescent="0.25"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</row>
    <row r="2675" spans="2:41" x14ac:dyDescent="0.25"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</row>
    <row r="2676" spans="2:41" x14ac:dyDescent="0.25"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</row>
    <row r="2677" spans="2:41" x14ac:dyDescent="0.25"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</row>
    <row r="2678" spans="2:41" x14ac:dyDescent="0.25"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</row>
    <row r="2679" spans="2:41" x14ac:dyDescent="0.25"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</row>
    <row r="2680" spans="2:41" x14ac:dyDescent="0.25"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</row>
    <row r="2681" spans="2:41" x14ac:dyDescent="0.25"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</row>
    <row r="2682" spans="2:41" x14ac:dyDescent="0.25"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</row>
    <row r="2683" spans="2:41" x14ac:dyDescent="0.25"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</row>
    <row r="2684" spans="2:41" x14ac:dyDescent="0.25"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</row>
    <row r="2685" spans="2:41" x14ac:dyDescent="0.25"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</row>
    <row r="2686" spans="2:41" x14ac:dyDescent="0.25"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</row>
    <row r="2687" spans="2:41" x14ac:dyDescent="0.25"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</row>
    <row r="2688" spans="2:41" x14ac:dyDescent="0.25"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</row>
    <row r="2689" spans="2:41" x14ac:dyDescent="0.25"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</row>
    <row r="2690" spans="2:41" x14ac:dyDescent="0.25"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</row>
    <row r="2691" spans="2:41" x14ac:dyDescent="0.25"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</row>
    <row r="2692" spans="2:41" x14ac:dyDescent="0.25"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</row>
    <row r="2693" spans="2:41" x14ac:dyDescent="0.25"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</row>
    <row r="2694" spans="2:41" x14ac:dyDescent="0.25"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</row>
    <row r="2695" spans="2:41" x14ac:dyDescent="0.25"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</row>
    <row r="2696" spans="2:41" x14ac:dyDescent="0.25"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</row>
    <row r="2697" spans="2:41" x14ac:dyDescent="0.25"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</row>
    <row r="2698" spans="2:41" x14ac:dyDescent="0.25"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</row>
    <row r="2699" spans="2:41" x14ac:dyDescent="0.25"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</row>
    <row r="2700" spans="2:41" x14ac:dyDescent="0.25"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</row>
    <row r="2701" spans="2:41" x14ac:dyDescent="0.25"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</row>
    <row r="2702" spans="2:41" x14ac:dyDescent="0.25"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</row>
    <row r="2703" spans="2:41" x14ac:dyDescent="0.25"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</row>
    <row r="2704" spans="2:41" x14ac:dyDescent="0.25"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</row>
    <row r="2705" spans="2:41" x14ac:dyDescent="0.25"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</row>
    <row r="2706" spans="2:41" x14ac:dyDescent="0.25"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</row>
    <row r="2707" spans="2:41" x14ac:dyDescent="0.25"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</row>
    <row r="2708" spans="2:41" x14ac:dyDescent="0.25"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</row>
    <row r="2709" spans="2:41" x14ac:dyDescent="0.25"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</row>
    <row r="2710" spans="2:41" x14ac:dyDescent="0.25"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</row>
    <row r="2711" spans="2:41" x14ac:dyDescent="0.25"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</row>
    <row r="2712" spans="2:41" x14ac:dyDescent="0.25"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</row>
    <row r="2713" spans="2:41" x14ac:dyDescent="0.25"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</row>
    <row r="2714" spans="2:41" x14ac:dyDescent="0.25"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</row>
    <row r="2715" spans="2:41" x14ac:dyDescent="0.25"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</row>
    <row r="2716" spans="2:41" x14ac:dyDescent="0.25"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</row>
    <row r="2717" spans="2:41" x14ac:dyDescent="0.25"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</row>
    <row r="2718" spans="2:41" x14ac:dyDescent="0.25"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</row>
    <row r="2719" spans="2:41" x14ac:dyDescent="0.25"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</row>
    <row r="2720" spans="2:41" x14ac:dyDescent="0.25"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</row>
    <row r="2721" spans="2:41" x14ac:dyDescent="0.25"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</row>
    <row r="2722" spans="2:41" x14ac:dyDescent="0.25"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</row>
    <row r="2723" spans="2:41" x14ac:dyDescent="0.25"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</row>
    <row r="2724" spans="2:41" x14ac:dyDescent="0.25"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</row>
    <row r="2725" spans="2:41" x14ac:dyDescent="0.25"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</row>
    <row r="2726" spans="2:41" x14ac:dyDescent="0.25"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</row>
    <row r="2727" spans="2:41" x14ac:dyDescent="0.25"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</row>
    <row r="2728" spans="2:41" x14ac:dyDescent="0.25"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</row>
    <row r="2729" spans="2:41" x14ac:dyDescent="0.25"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</row>
    <row r="2730" spans="2:41" x14ac:dyDescent="0.25"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</row>
    <row r="2731" spans="2:41" x14ac:dyDescent="0.25"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</row>
    <row r="2732" spans="2:41" x14ac:dyDescent="0.25"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</row>
    <row r="2733" spans="2:41" x14ac:dyDescent="0.25"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</row>
    <row r="2734" spans="2:41" x14ac:dyDescent="0.25"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</row>
    <row r="2735" spans="2:41" x14ac:dyDescent="0.25"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</row>
    <row r="2736" spans="2:41" x14ac:dyDescent="0.25"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</row>
    <row r="2737" spans="2:41" x14ac:dyDescent="0.25"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</row>
    <row r="2738" spans="2:41" x14ac:dyDescent="0.25"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</row>
    <row r="2739" spans="2:41" x14ac:dyDescent="0.25"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</row>
    <row r="2740" spans="2:41" x14ac:dyDescent="0.25"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</row>
    <row r="2741" spans="2:41" x14ac:dyDescent="0.25"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</row>
    <row r="2742" spans="2:41" x14ac:dyDescent="0.25"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</row>
    <row r="2743" spans="2:41" x14ac:dyDescent="0.25"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</row>
    <row r="2744" spans="2:41" x14ac:dyDescent="0.25"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</row>
    <row r="2745" spans="2:41" x14ac:dyDescent="0.25"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</row>
    <row r="2746" spans="2:41" x14ac:dyDescent="0.25"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</row>
    <row r="2747" spans="2:41" x14ac:dyDescent="0.25"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</row>
    <row r="2748" spans="2:41" x14ac:dyDescent="0.25"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</row>
    <row r="2749" spans="2:41" x14ac:dyDescent="0.25"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</row>
    <row r="2750" spans="2:41" x14ac:dyDescent="0.25"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</row>
    <row r="2751" spans="2:41" x14ac:dyDescent="0.25"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</row>
    <row r="2752" spans="2:41" x14ac:dyDescent="0.25"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</row>
    <row r="2753" spans="2:41" x14ac:dyDescent="0.25"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</row>
    <row r="2754" spans="2:41" x14ac:dyDescent="0.25"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</row>
    <row r="2755" spans="2:41" x14ac:dyDescent="0.25"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</row>
    <row r="2756" spans="2:41" x14ac:dyDescent="0.25"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</row>
    <row r="2757" spans="2:41" x14ac:dyDescent="0.25"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</row>
    <row r="2758" spans="2:41" x14ac:dyDescent="0.25"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</row>
    <row r="2759" spans="2:41" x14ac:dyDescent="0.25"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</row>
    <row r="2760" spans="2:41" x14ac:dyDescent="0.25"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</row>
    <row r="2761" spans="2:41" x14ac:dyDescent="0.25"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</row>
    <row r="2762" spans="2:41" x14ac:dyDescent="0.25"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</row>
    <row r="2763" spans="2:41" x14ac:dyDescent="0.25"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</row>
    <row r="2764" spans="2:41" x14ac:dyDescent="0.25"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</row>
    <row r="2765" spans="2:41" x14ac:dyDescent="0.25"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</row>
    <row r="2766" spans="2:41" x14ac:dyDescent="0.25"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</row>
    <row r="2767" spans="2:41" x14ac:dyDescent="0.25"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</row>
    <row r="2768" spans="2:41" x14ac:dyDescent="0.25"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</row>
    <row r="2769" spans="2:41" x14ac:dyDescent="0.25"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</row>
    <row r="2770" spans="2:41" x14ac:dyDescent="0.25"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</row>
    <row r="2771" spans="2:41" x14ac:dyDescent="0.25"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</row>
    <row r="2772" spans="2:41" x14ac:dyDescent="0.25"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</row>
    <row r="2773" spans="2:41" x14ac:dyDescent="0.25"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</row>
    <row r="2774" spans="2:41" x14ac:dyDescent="0.25"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</row>
    <row r="2775" spans="2:41" x14ac:dyDescent="0.25"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</row>
    <row r="2776" spans="2:41" x14ac:dyDescent="0.25"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</row>
    <row r="2777" spans="2:41" x14ac:dyDescent="0.25"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</row>
    <row r="2778" spans="2:41" x14ac:dyDescent="0.25"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</row>
    <row r="2779" spans="2:41" x14ac:dyDescent="0.25"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</row>
    <row r="2780" spans="2:41" x14ac:dyDescent="0.25"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</row>
    <row r="2781" spans="2:41" x14ac:dyDescent="0.25"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</row>
    <row r="2782" spans="2:41" x14ac:dyDescent="0.25"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</row>
    <row r="2783" spans="2:41" x14ac:dyDescent="0.25"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</row>
    <row r="2784" spans="2:41" x14ac:dyDescent="0.25"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</row>
    <row r="2785" spans="2:41" x14ac:dyDescent="0.25"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</row>
    <row r="2786" spans="2:41" x14ac:dyDescent="0.25"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</row>
    <row r="2787" spans="2:41" x14ac:dyDescent="0.25"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</row>
    <row r="2788" spans="2:41" x14ac:dyDescent="0.25"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</row>
    <row r="2789" spans="2:41" x14ac:dyDescent="0.25"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</row>
    <row r="2790" spans="2:41" x14ac:dyDescent="0.25"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</row>
    <row r="2791" spans="2:41" x14ac:dyDescent="0.25"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</row>
    <row r="2792" spans="2:41" x14ac:dyDescent="0.25"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</row>
    <row r="2793" spans="2:41" x14ac:dyDescent="0.25"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</row>
    <row r="2794" spans="2:41" x14ac:dyDescent="0.25"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</row>
    <row r="2795" spans="2:41" x14ac:dyDescent="0.25"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</row>
    <row r="2796" spans="2:41" x14ac:dyDescent="0.25"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</row>
    <row r="2797" spans="2:41" x14ac:dyDescent="0.25"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</row>
    <row r="2798" spans="2:41" x14ac:dyDescent="0.25"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</row>
    <row r="2799" spans="2:41" x14ac:dyDescent="0.25"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</row>
    <row r="2800" spans="2:41" x14ac:dyDescent="0.25"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</row>
    <row r="2801" spans="2:41" x14ac:dyDescent="0.25"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</row>
    <row r="2802" spans="2:41" x14ac:dyDescent="0.25"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</row>
    <row r="2803" spans="2:41" x14ac:dyDescent="0.25"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</row>
    <row r="2804" spans="2:41" x14ac:dyDescent="0.25"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</row>
    <row r="2805" spans="2:41" x14ac:dyDescent="0.25"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</row>
    <row r="2806" spans="2:41" x14ac:dyDescent="0.25"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</row>
    <row r="2807" spans="2:41" x14ac:dyDescent="0.25"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</row>
    <row r="2808" spans="2:41" x14ac:dyDescent="0.25"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</row>
    <row r="2809" spans="2:41" x14ac:dyDescent="0.25"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</row>
    <row r="2810" spans="2:41" x14ac:dyDescent="0.25"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</row>
    <row r="2811" spans="2:41" x14ac:dyDescent="0.25"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</row>
    <row r="2812" spans="2:41" x14ac:dyDescent="0.25"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</row>
    <row r="2813" spans="2:41" x14ac:dyDescent="0.25"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</row>
    <row r="2814" spans="2:41" x14ac:dyDescent="0.25"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</row>
    <row r="2815" spans="2:41" x14ac:dyDescent="0.25"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</row>
    <row r="2816" spans="2:41" x14ac:dyDescent="0.25"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</row>
    <row r="2817" spans="2:41" x14ac:dyDescent="0.25"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</row>
    <row r="2818" spans="2:41" x14ac:dyDescent="0.25"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</row>
    <row r="2819" spans="2:41" x14ac:dyDescent="0.25"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</row>
    <row r="2820" spans="2:41" x14ac:dyDescent="0.25"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</row>
    <row r="2821" spans="2:41" x14ac:dyDescent="0.25"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</row>
    <row r="2822" spans="2:41" x14ac:dyDescent="0.25"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</row>
    <row r="2823" spans="2:41" x14ac:dyDescent="0.25"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</row>
    <row r="2824" spans="2:41" x14ac:dyDescent="0.25"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</row>
    <row r="2825" spans="2:41" x14ac:dyDescent="0.25"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</row>
    <row r="2826" spans="2:41" x14ac:dyDescent="0.25"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</row>
    <row r="2827" spans="2:41" x14ac:dyDescent="0.25"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</row>
    <row r="2828" spans="2:41" x14ac:dyDescent="0.25"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</row>
    <row r="2829" spans="2:41" x14ac:dyDescent="0.25"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</row>
    <row r="2830" spans="2:41" x14ac:dyDescent="0.25"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</row>
    <row r="2831" spans="2:41" x14ac:dyDescent="0.25"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</row>
    <row r="2832" spans="2:41" x14ac:dyDescent="0.25"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</row>
    <row r="2833" spans="2:41" x14ac:dyDescent="0.25"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</row>
    <row r="2834" spans="2:41" x14ac:dyDescent="0.25"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</row>
    <row r="2835" spans="2:41" x14ac:dyDescent="0.25"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</row>
    <row r="2836" spans="2:41" x14ac:dyDescent="0.25"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</row>
    <row r="2837" spans="2:41" x14ac:dyDescent="0.25"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</row>
    <row r="2838" spans="2:41" x14ac:dyDescent="0.25"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</row>
    <row r="2839" spans="2:41" x14ac:dyDescent="0.25"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</row>
    <row r="2840" spans="2:41" x14ac:dyDescent="0.25"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</row>
    <row r="2841" spans="2:41" x14ac:dyDescent="0.25"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</row>
    <row r="2842" spans="2:41" x14ac:dyDescent="0.25"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</row>
    <row r="2843" spans="2:41" x14ac:dyDescent="0.25"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</row>
    <row r="2844" spans="2:41" x14ac:dyDescent="0.25"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</row>
    <row r="2845" spans="2:41" x14ac:dyDescent="0.25"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</row>
    <row r="2846" spans="2:41" x14ac:dyDescent="0.25"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</row>
    <row r="2847" spans="2:41" x14ac:dyDescent="0.25"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</row>
    <row r="2848" spans="2:41" x14ac:dyDescent="0.25"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</row>
    <row r="2849" spans="2:41" x14ac:dyDescent="0.25"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</row>
    <row r="2850" spans="2:41" x14ac:dyDescent="0.25"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</row>
    <row r="2851" spans="2:41" x14ac:dyDescent="0.25"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</row>
    <row r="2852" spans="2:41" x14ac:dyDescent="0.25"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</row>
    <row r="2853" spans="2:41" x14ac:dyDescent="0.25"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</row>
    <row r="2854" spans="2:41" x14ac:dyDescent="0.25"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</row>
    <row r="2855" spans="2:41" x14ac:dyDescent="0.25"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</row>
    <row r="2856" spans="2:41" x14ac:dyDescent="0.25"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</row>
    <row r="2857" spans="2:41" x14ac:dyDescent="0.25"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</row>
    <row r="2858" spans="2:41" x14ac:dyDescent="0.25"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</row>
    <row r="2859" spans="2:41" x14ac:dyDescent="0.25"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</row>
    <row r="2860" spans="2:41" x14ac:dyDescent="0.25"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</row>
    <row r="2861" spans="2:41" x14ac:dyDescent="0.25"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</row>
    <row r="2862" spans="2:41" x14ac:dyDescent="0.25"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</row>
    <row r="2863" spans="2:41" x14ac:dyDescent="0.25"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</row>
    <row r="2864" spans="2:41" x14ac:dyDescent="0.25"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</row>
    <row r="2865" spans="2:41" x14ac:dyDescent="0.25"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</row>
    <row r="2866" spans="2:41" x14ac:dyDescent="0.25"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</row>
    <row r="2867" spans="2:41" x14ac:dyDescent="0.25"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</row>
    <row r="2868" spans="2:41" x14ac:dyDescent="0.25"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</row>
    <row r="2869" spans="2:41" x14ac:dyDescent="0.25"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</row>
    <row r="2870" spans="2:41" x14ac:dyDescent="0.25"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</row>
    <row r="2871" spans="2:41" x14ac:dyDescent="0.25"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</row>
    <row r="2872" spans="2:41" x14ac:dyDescent="0.25"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</row>
    <row r="2873" spans="2:41" x14ac:dyDescent="0.25"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</row>
    <row r="2874" spans="2:41" x14ac:dyDescent="0.25"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</row>
    <row r="2875" spans="2:41" x14ac:dyDescent="0.25"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</row>
    <row r="2876" spans="2:41" x14ac:dyDescent="0.25"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</row>
    <row r="2877" spans="2:41" x14ac:dyDescent="0.25"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</row>
    <row r="2878" spans="2:41" x14ac:dyDescent="0.25"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</row>
    <row r="2879" spans="2:41" x14ac:dyDescent="0.25"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</row>
    <row r="2880" spans="2:41" x14ac:dyDescent="0.25"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</row>
    <row r="2881" spans="2:41" x14ac:dyDescent="0.25"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</row>
    <row r="2882" spans="2:41" x14ac:dyDescent="0.25"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</row>
    <row r="2883" spans="2:41" x14ac:dyDescent="0.25"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</row>
    <row r="2884" spans="2:41" x14ac:dyDescent="0.25"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</row>
    <row r="2885" spans="2:41" x14ac:dyDescent="0.25"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</row>
    <row r="2886" spans="2:41" x14ac:dyDescent="0.25"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</row>
    <row r="2887" spans="2:41" x14ac:dyDescent="0.25"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</row>
    <row r="2888" spans="2:41" x14ac:dyDescent="0.25"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</row>
    <row r="2889" spans="2:41" x14ac:dyDescent="0.25"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</row>
    <row r="2890" spans="2:41" x14ac:dyDescent="0.25"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</row>
    <row r="2891" spans="2:41" x14ac:dyDescent="0.25"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</row>
    <row r="2892" spans="2:41" x14ac:dyDescent="0.25"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</row>
    <row r="2893" spans="2:41" x14ac:dyDescent="0.25"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</row>
    <row r="2894" spans="2:41" x14ac:dyDescent="0.25"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</row>
    <row r="2895" spans="2:41" x14ac:dyDescent="0.25"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</row>
    <row r="2896" spans="2:41" x14ac:dyDescent="0.25"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</row>
    <row r="2897" spans="2:41" x14ac:dyDescent="0.25"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</row>
    <row r="2898" spans="2:41" x14ac:dyDescent="0.25"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</row>
    <row r="2899" spans="2:41" x14ac:dyDescent="0.25"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</row>
    <row r="2900" spans="2:41" x14ac:dyDescent="0.25"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</row>
    <row r="2901" spans="2:41" x14ac:dyDescent="0.25"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</row>
    <row r="2902" spans="2:41" x14ac:dyDescent="0.25"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</row>
    <row r="2903" spans="2:41" x14ac:dyDescent="0.25"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</row>
    <row r="2904" spans="2:41" x14ac:dyDescent="0.25"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</row>
    <row r="2905" spans="2:41" x14ac:dyDescent="0.25"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</row>
    <row r="2906" spans="2:41" x14ac:dyDescent="0.25"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</row>
    <row r="2907" spans="2:41" x14ac:dyDescent="0.25"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</row>
    <row r="2908" spans="2:41" x14ac:dyDescent="0.25"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</row>
    <row r="2909" spans="2:41" x14ac:dyDescent="0.25"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</row>
    <row r="2910" spans="2:41" x14ac:dyDescent="0.25"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</row>
    <row r="2911" spans="2:41" x14ac:dyDescent="0.25"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</row>
    <row r="2912" spans="2:41" x14ac:dyDescent="0.25"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</row>
    <row r="2913" spans="2:41" x14ac:dyDescent="0.25"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</row>
    <row r="2914" spans="2:41" x14ac:dyDescent="0.25"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</row>
    <row r="2915" spans="2:41" x14ac:dyDescent="0.25"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</row>
    <row r="2916" spans="2:41" x14ac:dyDescent="0.25"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</row>
    <row r="2917" spans="2:41" x14ac:dyDescent="0.25"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</row>
    <row r="2918" spans="2:41" x14ac:dyDescent="0.25"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</row>
    <row r="2919" spans="2:41" x14ac:dyDescent="0.25"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</row>
    <row r="2920" spans="2:41" x14ac:dyDescent="0.25"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</row>
    <row r="2921" spans="2:41" x14ac:dyDescent="0.25"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</row>
    <row r="2922" spans="2:41" x14ac:dyDescent="0.25"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</row>
    <row r="2923" spans="2:41" x14ac:dyDescent="0.25"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</row>
    <row r="2924" spans="2:41" x14ac:dyDescent="0.25"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</row>
    <row r="2925" spans="2:41" x14ac:dyDescent="0.25"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</row>
    <row r="2926" spans="2:41" x14ac:dyDescent="0.25"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</row>
    <row r="2927" spans="2:41" x14ac:dyDescent="0.25"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</row>
    <row r="2928" spans="2:41" x14ac:dyDescent="0.25"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</row>
    <row r="2929" spans="2:41" x14ac:dyDescent="0.25"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</row>
    <row r="2930" spans="2:41" x14ac:dyDescent="0.25"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</row>
    <row r="2931" spans="2:41" x14ac:dyDescent="0.25"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</row>
    <row r="2932" spans="2:41" x14ac:dyDescent="0.25"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</row>
    <row r="2933" spans="2:41" x14ac:dyDescent="0.25"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</row>
    <row r="2934" spans="2:41" x14ac:dyDescent="0.25"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</row>
    <row r="2935" spans="2:41" x14ac:dyDescent="0.25"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</row>
    <row r="2936" spans="2:41" x14ac:dyDescent="0.25"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</row>
    <row r="2937" spans="2:41" x14ac:dyDescent="0.25"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</row>
    <row r="2938" spans="2:41" x14ac:dyDescent="0.25"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</row>
    <row r="2939" spans="2:41" x14ac:dyDescent="0.25"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</row>
    <row r="2940" spans="2:41" x14ac:dyDescent="0.25"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</row>
    <row r="2941" spans="2:41" x14ac:dyDescent="0.25"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</row>
    <row r="2942" spans="2:41" x14ac:dyDescent="0.25"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</row>
    <row r="2943" spans="2:41" x14ac:dyDescent="0.25"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</row>
    <row r="2944" spans="2:41" x14ac:dyDescent="0.25"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</row>
    <row r="2945" spans="2:41" x14ac:dyDescent="0.25"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</row>
    <row r="2946" spans="2:41" x14ac:dyDescent="0.25"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</row>
    <row r="2947" spans="2:41" x14ac:dyDescent="0.25"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</row>
    <row r="2948" spans="2:41" x14ac:dyDescent="0.25"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</row>
    <row r="2949" spans="2:41" x14ac:dyDescent="0.25"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</row>
    <row r="2950" spans="2:41" x14ac:dyDescent="0.25"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</row>
    <row r="2951" spans="2:41" x14ac:dyDescent="0.25"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</row>
    <row r="2952" spans="2:41" x14ac:dyDescent="0.25"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</row>
    <row r="2953" spans="2:41" x14ac:dyDescent="0.25"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</row>
    <row r="2954" spans="2:41" x14ac:dyDescent="0.25"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</row>
    <row r="2955" spans="2:41" x14ac:dyDescent="0.25"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</row>
    <row r="2956" spans="2:41" x14ac:dyDescent="0.25"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</row>
    <row r="2957" spans="2:41" x14ac:dyDescent="0.25"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</row>
    <row r="2958" spans="2:41" x14ac:dyDescent="0.25"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</row>
    <row r="2959" spans="2:41" x14ac:dyDescent="0.25"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</row>
    <row r="2960" spans="2:41" x14ac:dyDescent="0.25"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</row>
    <row r="2961" spans="2:41" x14ac:dyDescent="0.25"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</row>
    <row r="2962" spans="2:41" x14ac:dyDescent="0.25"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</row>
    <row r="2963" spans="2:41" x14ac:dyDescent="0.25"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</row>
    <row r="2964" spans="2:41" x14ac:dyDescent="0.25"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</row>
    <row r="2965" spans="2:41" x14ac:dyDescent="0.25"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</row>
    <row r="2966" spans="2:41" x14ac:dyDescent="0.25"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</row>
    <row r="2967" spans="2:41" x14ac:dyDescent="0.25"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</row>
    <row r="2968" spans="2:41" x14ac:dyDescent="0.25"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</row>
    <row r="2969" spans="2:41" x14ac:dyDescent="0.25"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</row>
    <row r="2970" spans="2:41" x14ac:dyDescent="0.25"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</row>
    <row r="2971" spans="2:41" x14ac:dyDescent="0.25"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</row>
    <row r="2972" spans="2:41" x14ac:dyDescent="0.25"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</row>
    <row r="2973" spans="2:41" x14ac:dyDescent="0.25"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</row>
    <row r="2974" spans="2:41" x14ac:dyDescent="0.25"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</row>
    <row r="2975" spans="2:41" x14ac:dyDescent="0.25"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</row>
    <row r="2976" spans="2:41" x14ac:dyDescent="0.25"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</row>
    <row r="2977" spans="2:41" x14ac:dyDescent="0.25"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</row>
    <row r="2978" spans="2:41" x14ac:dyDescent="0.25"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</row>
    <row r="2979" spans="2:41" x14ac:dyDescent="0.25"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</row>
    <row r="2980" spans="2:41" x14ac:dyDescent="0.25"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</row>
    <row r="2981" spans="2:41" x14ac:dyDescent="0.25"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</row>
    <row r="2982" spans="2:41" x14ac:dyDescent="0.25"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</row>
    <row r="2983" spans="2:41" x14ac:dyDescent="0.25"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</row>
    <row r="2984" spans="2:41" x14ac:dyDescent="0.25"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</row>
    <row r="2985" spans="2:41" x14ac:dyDescent="0.25"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</row>
    <row r="2986" spans="2:41" x14ac:dyDescent="0.25"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</row>
    <row r="2987" spans="2:41" x14ac:dyDescent="0.25"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</row>
    <row r="2988" spans="2:41" x14ac:dyDescent="0.25"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</row>
    <row r="2989" spans="2:41" x14ac:dyDescent="0.25"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</row>
    <row r="2990" spans="2:41" x14ac:dyDescent="0.25"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</row>
    <row r="2991" spans="2:41" x14ac:dyDescent="0.25"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</row>
    <row r="2992" spans="2:41" x14ac:dyDescent="0.25"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</row>
    <row r="2993" spans="2:41" x14ac:dyDescent="0.25"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</row>
    <row r="2994" spans="2:41" x14ac:dyDescent="0.25"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</row>
    <row r="2995" spans="2:41" x14ac:dyDescent="0.25"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</row>
    <row r="2996" spans="2:41" x14ac:dyDescent="0.25"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</row>
    <row r="2997" spans="2:41" x14ac:dyDescent="0.25"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</row>
    <row r="2998" spans="2:41" x14ac:dyDescent="0.25"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</row>
    <row r="2999" spans="2:41" x14ac:dyDescent="0.25"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</row>
    <row r="3000" spans="2:41" x14ac:dyDescent="0.25"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</row>
    <row r="3001" spans="2:41" x14ac:dyDescent="0.25"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</row>
    <row r="3002" spans="2:41" x14ac:dyDescent="0.25"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</row>
    <row r="3003" spans="2:41" x14ac:dyDescent="0.25"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</row>
    <row r="3004" spans="2:41" x14ac:dyDescent="0.25"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</row>
    <row r="3005" spans="2:41" x14ac:dyDescent="0.25"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</row>
    <row r="3006" spans="2:41" x14ac:dyDescent="0.25"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</row>
    <row r="3007" spans="2:41" x14ac:dyDescent="0.25"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</row>
    <row r="3008" spans="2:41" x14ac:dyDescent="0.25"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</row>
    <row r="3009" spans="2:41" x14ac:dyDescent="0.25"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</row>
    <row r="3010" spans="2:41" x14ac:dyDescent="0.25"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</row>
    <row r="3011" spans="2:41" x14ac:dyDescent="0.25"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</row>
    <row r="3012" spans="2:41" x14ac:dyDescent="0.25"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</row>
    <row r="3013" spans="2:41" x14ac:dyDescent="0.25"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</row>
    <row r="3014" spans="2:41" x14ac:dyDescent="0.25"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</row>
    <row r="3015" spans="2:41" x14ac:dyDescent="0.25"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</row>
    <row r="3016" spans="2:41" x14ac:dyDescent="0.25"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</row>
    <row r="3017" spans="2:41" x14ac:dyDescent="0.25"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</row>
    <row r="3018" spans="2:41" x14ac:dyDescent="0.25"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</row>
    <row r="3019" spans="2:41" x14ac:dyDescent="0.25"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</row>
    <row r="3020" spans="2:41" x14ac:dyDescent="0.25"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</row>
    <row r="3021" spans="2:41" x14ac:dyDescent="0.25"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</row>
    <row r="3022" spans="2:41" x14ac:dyDescent="0.25"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</row>
    <row r="3023" spans="2:41" x14ac:dyDescent="0.25"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</row>
    <row r="3024" spans="2:41" x14ac:dyDescent="0.25"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</row>
    <row r="3025" spans="2:41" x14ac:dyDescent="0.25"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</row>
    <row r="3026" spans="2:41" x14ac:dyDescent="0.25"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</row>
    <row r="3027" spans="2:41" x14ac:dyDescent="0.25"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</row>
    <row r="3028" spans="2:41" x14ac:dyDescent="0.25"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</row>
    <row r="3029" spans="2:41" x14ac:dyDescent="0.25"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</row>
    <row r="3030" spans="2:41" x14ac:dyDescent="0.25"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</row>
    <row r="3031" spans="2:41" x14ac:dyDescent="0.25"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</row>
    <row r="3032" spans="2:41" x14ac:dyDescent="0.25"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</row>
    <row r="3033" spans="2:41" x14ac:dyDescent="0.25"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</row>
    <row r="3034" spans="2:41" x14ac:dyDescent="0.25"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</row>
    <row r="3035" spans="2:41" x14ac:dyDescent="0.25"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</row>
    <row r="3036" spans="2:41" x14ac:dyDescent="0.25"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</row>
    <row r="3037" spans="2:41" x14ac:dyDescent="0.25"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</row>
    <row r="3038" spans="2:41" x14ac:dyDescent="0.25"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</row>
    <row r="3039" spans="2:41" x14ac:dyDescent="0.25"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</row>
    <row r="3040" spans="2:41" x14ac:dyDescent="0.25"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</row>
    <row r="3041" spans="2:41" x14ac:dyDescent="0.25"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</row>
    <row r="3042" spans="2:41" x14ac:dyDescent="0.25"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</row>
    <row r="3043" spans="2:41" x14ac:dyDescent="0.25"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</row>
    <row r="3044" spans="2:41" x14ac:dyDescent="0.25"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</row>
    <row r="3045" spans="2:41" x14ac:dyDescent="0.25"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</row>
    <row r="3046" spans="2:41" x14ac:dyDescent="0.25"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</row>
    <row r="3047" spans="2:41" x14ac:dyDescent="0.25"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</row>
    <row r="3048" spans="2:41" x14ac:dyDescent="0.25"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</row>
    <row r="3049" spans="2:41" x14ac:dyDescent="0.25"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</row>
    <row r="3050" spans="2:41" x14ac:dyDescent="0.25"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</row>
    <row r="3051" spans="2:41" x14ac:dyDescent="0.25"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</row>
    <row r="3052" spans="2:41" x14ac:dyDescent="0.25"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</row>
    <row r="3053" spans="2:41" x14ac:dyDescent="0.25"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</row>
    <row r="3054" spans="2:41" x14ac:dyDescent="0.25"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</row>
    <row r="3055" spans="2:41" x14ac:dyDescent="0.25"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</row>
    <row r="3056" spans="2:41" x14ac:dyDescent="0.25"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</row>
    <row r="3057" spans="2:41" x14ac:dyDescent="0.25"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</row>
    <row r="3058" spans="2:41" x14ac:dyDescent="0.25"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</row>
    <row r="3059" spans="2:41" x14ac:dyDescent="0.25"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</row>
    <row r="3060" spans="2:41" x14ac:dyDescent="0.25"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</row>
    <row r="3061" spans="2:41" x14ac:dyDescent="0.25"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</row>
    <row r="3062" spans="2:41" x14ac:dyDescent="0.25"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</row>
    <row r="3063" spans="2:41" x14ac:dyDescent="0.25"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</row>
    <row r="3064" spans="2:41" x14ac:dyDescent="0.25"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</row>
    <row r="3065" spans="2:41" x14ac:dyDescent="0.25"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</row>
    <row r="3066" spans="2:41" x14ac:dyDescent="0.25"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</row>
    <row r="3067" spans="2:41" x14ac:dyDescent="0.25"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</row>
    <row r="3068" spans="2:41" x14ac:dyDescent="0.25"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</row>
    <row r="3069" spans="2:41" x14ac:dyDescent="0.25"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</row>
    <row r="3070" spans="2:41" x14ac:dyDescent="0.25"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</row>
    <row r="3071" spans="2:41" x14ac:dyDescent="0.25"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</row>
    <row r="3072" spans="2:41" x14ac:dyDescent="0.25"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</row>
    <row r="3073" spans="2:41" x14ac:dyDescent="0.25"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</row>
    <row r="3074" spans="2:41" x14ac:dyDescent="0.25"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</row>
    <row r="3075" spans="2:41" x14ac:dyDescent="0.25"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</row>
    <row r="3076" spans="2:41" x14ac:dyDescent="0.25"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</row>
    <row r="3077" spans="2:41" x14ac:dyDescent="0.25"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</row>
    <row r="3078" spans="2:41" x14ac:dyDescent="0.25"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</row>
    <row r="3079" spans="2:41" x14ac:dyDescent="0.25"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</row>
    <row r="3080" spans="2:41" x14ac:dyDescent="0.25"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</row>
    <row r="3081" spans="2:41" x14ac:dyDescent="0.25"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</row>
    <row r="3082" spans="2:41" x14ac:dyDescent="0.25"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</row>
    <row r="3083" spans="2:41" x14ac:dyDescent="0.25"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</row>
    <row r="3084" spans="2:41" x14ac:dyDescent="0.25"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</row>
    <row r="3085" spans="2:41" x14ac:dyDescent="0.25"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</row>
    <row r="3086" spans="2:41" x14ac:dyDescent="0.25"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</row>
    <row r="3087" spans="2:41" x14ac:dyDescent="0.25"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</row>
    <row r="3088" spans="2:41" x14ac:dyDescent="0.25"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</row>
    <row r="3089" spans="5:6" x14ac:dyDescent="0.25">
      <c r="E3089" s="1"/>
      <c r="F3089" s="1"/>
    </row>
  </sheetData>
  <mergeCells count="6">
    <mergeCell ref="E10:F10"/>
    <mergeCell ref="E9:F9"/>
    <mergeCell ref="H9:I9"/>
    <mergeCell ref="H10:I10"/>
    <mergeCell ref="K9:L9"/>
    <mergeCell ref="K10:L10"/>
  </mergeCells>
  <phoneticPr fontId="13" type="noConversion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463E5E62BF724086D347C959262467" ma:contentTypeVersion="17" ma:contentTypeDescription="Create a new document." ma:contentTypeScope="" ma:versionID="0e2711c4d39697064b30b417258653ef">
  <xsd:schema xmlns:xsd="http://www.w3.org/2001/XMLSchema" xmlns:xs="http://www.w3.org/2001/XMLSchema" xmlns:p="http://schemas.microsoft.com/office/2006/metadata/properties" xmlns:ns2="58dd876c-ba06-4341-9d47-b53ee198fe78" xmlns:ns3="cce62ca5-22ea-47d8-bfd0-cf180537c997" targetNamespace="http://schemas.microsoft.com/office/2006/metadata/properties" ma:root="true" ma:fieldsID="cf2b477baa174436c453520b1d5566a8" ns2:_="" ns3:_="">
    <xsd:import namespace="58dd876c-ba06-4341-9d47-b53ee198fe78"/>
    <xsd:import namespace="cce62ca5-22ea-47d8-bfd0-cf180537c9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d876c-ba06-4341-9d47-b53ee198fe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6d97f2f-934a-4e13-aef3-d0f0085320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62ca5-22ea-47d8-bfd0-cf180537c99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787cdf0-0bfe-4b44-926d-f49baf1faca0}" ma:internalName="TaxCatchAll" ma:showField="CatchAllData" ma:web="cce62ca5-22ea-47d8-bfd0-cf180537c9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8dd876c-ba06-4341-9d47-b53ee198fe78">
      <Terms xmlns="http://schemas.microsoft.com/office/infopath/2007/PartnerControls"/>
    </lcf76f155ced4ddcb4097134ff3c332f>
    <TaxCatchAll xmlns="cce62ca5-22ea-47d8-bfd0-cf180537c997" xsi:nil="true"/>
  </documentManagement>
</p:properties>
</file>

<file path=customXml/itemProps1.xml><?xml version="1.0" encoding="utf-8"?>
<ds:datastoreItem xmlns:ds="http://schemas.openxmlformats.org/officeDocument/2006/customXml" ds:itemID="{1B3BF507-ABD9-4F4C-B15A-9184338D89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D10F48A-6B55-4AA3-A669-C369A3B10E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dd876c-ba06-4341-9d47-b53ee198fe78"/>
    <ds:schemaRef ds:uri="cce62ca5-22ea-47d8-bfd0-cf180537c9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E2FEED-3768-404A-9B03-C6097C197887}">
  <ds:schemaRefs>
    <ds:schemaRef ds:uri="http://www.w3.org/XML/1998/namespace"/>
    <ds:schemaRef ds:uri="http://schemas.microsoft.com/office/2006/documentManagement/types"/>
    <ds:schemaRef ds:uri="58dd876c-ba06-4341-9d47-b53ee198fe78"/>
    <ds:schemaRef ds:uri="http://purl.org/dc/terms/"/>
    <ds:schemaRef ds:uri="http://schemas.openxmlformats.org/package/2006/metadata/core-properties"/>
    <ds:schemaRef ds:uri="cce62ca5-22ea-47d8-bfd0-cf180537c997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Outcomes</vt:lpstr>
      <vt:lpstr>Inputs</vt:lpstr>
      <vt:lpstr>Annual Preformance Data</vt:lpstr>
      <vt:lpstr>Historic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Chloe Finn</dc:creator>
  <cp:keywords/>
  <dc:description/>
  <cp:lastModifiedBy>Chloe Finn</cp:lastModifiedBy>
  <cp:revision/>
  <dcterms:created xsi:type="dcterms:W3CDTF">2024-12-16T09:06:46Z</dcterms:created>
  <dcterms:modified xsi:type="dcterms:W3CDTF">2025-11-21T04:28:04Z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0x010100BE463E5E62BF724086D347C959262467</vt:lpwstr>
  </property>
  <property fmtid="{D5CDD505-2E9C-101B-9397-08002B2CF9AE}" pid="3" name="MediaServiceImageTags">
    <vt:lpwstr/>
  </property>
</Properties>
</file>