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C:\Users\dcapicch\Downloads\"/>
    </mc:Choice>
  </mc:AlternateContent>
  <xr:revisionPtr revIDLastSave="0" documentId="13_ncr:1_{D63FF8C4-F1A1-473B-9508-14C54CD40078}" xr6:coauthVersionLast="47" xr6:coauthVersionMax="47" xr10:uidLastSave="{00000000-0000-0000-0000-000000000000}"/>
  <bookViews>
    <workbookView xWindow="57492" yWindow="-108" windowWidth="29016" windowHeight="15696" firstSheet="1" activeTab="1" xr2:uid="{00000000-000D-0000-FFFF-FFFF00000000}"/>
  </bookViews>
  <sheets>
    <sheet name="Expected Design Life Relays" sheetId="14" r:id="rId1"/>
    <sheet name="NH Relay Failure Scenarios" sheetId="13" r:id="rId2"/>
    <sheet name="CS Relay Failure Scenarios" sheetId="12" r:id="rId3"/>
    <sheet name="CN Relay Failure Scenarios" sheetId="9" r:id="rId4"/>
    <sheet name="Fault Data CN CS NH" sheetId="7" state="hidden" r:id="rId5"/>
    <sheet name="Customer Numbers" sheetId="8" state="hidden" r:id="rId6"/>
    <sheet name="Notes" sheetId="2" state="hidden" r:id="rId7"/>
    <sheet name="Restoration Time" sheetId="11" state="hidden" r:id="rId8"/>
    <sheet name="Weibull Data" sheetId="3" r:id="rId9"/>
    <sheet name="CN Relay Failure Scenarios-Old" sheetId="4" state="hidden" r:id="rId10"/>
  </sheets>
  <definedNames>
    <definedName name="beta" localSheetId="8">'Weibull Data'!$B$4</definedName>
    <definedName name="beta">#REF!</definedName>
    <definedName name="eta" localSheetId="8">'Weibull Data'!$B$5</definedName>
    <definedName name="e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53" i="13" l="1"/>
  <c r="AJ50" i="13"/>
  <c r="AJ46" i="13"/>
  <c r="AJ45" i="13"/>
  <c r="AJ42" i="13"/>
  <c r="AJ38" i="13"/>
  <c r="AJ37" i="13"/>
  <c r="AJ34" i="13"/>
  <c r="AJ30" i="13"/>
  <c r="AJ29" i="13"/>
  <c r="AJ26" i="13"/>
  <c r="AJ22" i="13"/>
  <c r="AJ21" i="13"/>
  <c r="AJ18" i="13"/>
  <c r="AJ14" i="13"/>
  <c r="AJ13" i="13"/>
  <c r="AJ10" i="13"/>
  <c r="J53" i="13" a="1"/>
  <c r="J53" i="13" s="1"/>
  <c r="J52" i="13" a="1"/>
  <c r="J52" i="13" s="1"/>
  <c r="AJ52" i="13" s="1"/>
  <c r="J51" i="13" a="1"/>
  <c r="J51" i="13" s="1"/>
  <c r="AJ51" i="13" s="1"/>
  <c r="J50" i="13" a="1"/>
  <c r="J50" i="13" s="1"/>
  <c r="J49" i="13" a="1"/>
  <c r="J49" i="13" s="1"/>
  <c r="AJ49" i="13" s="1"/>
  <c r="J48" i="13" a="1"/>
  <c r="J48" i="13" s="1"/>
  <c r="AJ48" i="13" s="1"/>
  <c r="J47" i="13" a="1"/>
  <c r="J47" i="13" s="1"/>
  <c r="AJ47" i="13" s="1"/>
  <c r="J46" i="13" a="1"/>
  <c r="J46" i="13" s="1"/>
  <c r="J45" i="13" a="1"/>
  <c r="J45" i="13" s="1"/>
  <c r="J44" i="13" a="1"/>
  <c r="J44" i="13" s="1"/>
  <c r="AJ44" i="13" s="1"/>
  <c r="J43" i="13" a="1"/>
  <c r="J43" i="13" s="1"/>
  <c r="AJ43" i="13" s="1"/>
  <c r="J42" i="13" a="1"/>
  <c r="J42" i="13" s="1"/>
  <c r="J41" i="13" a="1"/>
  <c r="J41" i="13" s="1"/>
  <c r="AJ41" i="13" s="1"/>
  <c r="J40" i="13" a="1"/>
  <c r="J40" i="13" s="1"/>
  <c r="AJ40" i="13" s="1"/>
  <c r="J39" i="13" a="1"/>
  <c r="J39" i="13" s="1"/>
  <c r="AJ39" i="13" s="1"/>
  <c r="J38" i="13" a="1"/>
  <c r="J38" i="13" s="1"/>
  <c r="J37" i="13" a="1"/>
  <c r="J37" i="13" s="1"/>
  <c r="J36" i="13" a="1"/>
  <c r="J36" i="13" s="1"/>
  <c r="AJ36" i="13" s="1"/>
  <c r="J35" i="13" a="1"/>
  <c r="J35" i="13" s="1"/>
  <c r="AJ35" i="13" s="1"/>
  <c r="J34" i="13" a="1"/>
  <c r="J34" i="13" s="1"/>
  <c r="J33" i="13" a="1"/>
  <c r="J33" i="13" s="1"/>
  <c r="AJ33" i="13" s="1"/>
  <c r="J32" i="13" a="1"/>
  <c r="J32" i="13" s="1"/>
  <c r="AJ32" i="13" s="1"/>
  <c r="J31" i="13" a="1"/>
  <c r="J31" i="13" s="1"/>
  <c r="AJ31" i="13" s="1"/>
  <c r="J30" i="13" a="1"/>
  <c r="J30" i="13" s="1"/>
  <c r="J29" i="13" a="1"/>
  <c r="J29" i="13" s="1"/>
  <c r="J28" i="13" a="1"/>
  <c r="J28" i="13" s="1"/>
  <c r="AJ28" i="13" s="1"/>
  <c r="J27" i="13" a="1"/>
  <c r="J27" i="13" s="1"/>
  <c r="AJ27" i="13" s="1"/>
  <c r="J26" i="13" a="1"/>
  <c r="J26" i="13" s="1"/>
  <c r="J25" i="13" a="1"/>
  <c r="J25" i="13" s="1"/>
  <c r="AJ25" i="13" s="1"/>
  <c r="J24" i="13" a="1"/>
  <c r="J24" i="13" s="1"/>
  <c r="AJ24" i="13" s="1"/>
  <c r="J23" i="13" a="1"/>
  <c r="J23" i="13" s="1"/>
  <c r="AJ23" i="13" s="1"/>
  <c r="J22" i="13" a="1"/>
  <c r="J22" i="13" s="1"/>
  <c r="J21" i="13" a="1"/>
  <c r="J21" i="13" s="1"/>
  <c r="J20" i="13" a="1"/>
  <c r="J20" i="13" s="1"/>
  <c r="AJ20" i="13" s="1"/>
  <c r="J19" i="13" a="1"/>
  <c r="J19" i="13" s="1"/>
  <c r="AJ19" i="13" s="1"/>
  <c r="J18" i="13" a="1"/>
  <c r="J18" i="13" s="1"/>
  <c r="J17" i="13" a="1"/>
  <c r="J17" i="13" s="1"/>
  <c r="AJ17" i="13" s="1"/>
  <c r="J16" i="13" a="1"/>
  <c r="J16" i="13" s="1"/>
  <c r="AJ16" i="13" s="1"/>
  <c r="J15" i="13" a="1"/>
  <c r="J15" i="13" s="1"/>
  <c r="AJ15" i="13" s="1"/>
  <c r="J14" i="13" a="1"/>
  <c r="J14" i="13" s="1"/>
  <c r="J13" i="13" a="1"/>
  <c r="J13" i="13" s="1"/>
  <c r="J12" i="13" a="1"/>
  <c r="J12" i="13" s="1"/>
  <c r="AJ12" i="13" s="1"/>
  <c r="J11" i="13" a="1"/>
  <c r="J11" i="13" s="1"/>
  <c r="AJ11" i="13" s="1"/>
  <c r="J10" i="13" a="1"/>
  <c r="J10" i="13" s="1"/>
  <c r="J9" i="13" a="1"/>
  <c r="J9" i="13" s="1"/>
  <c r="AJ9" i="13" s="1"/>
  <c r="J8" i="13" a="1"/>
  <c r="J8" i="13" s="1"/>
  <c r="AJ8" i="13" s="1"/>
  <c r="J7" i="13" a="1"/>
  <c r="J7" i="13" s="1"/>
  <c r="AJ7" i="13" s="1"/>
  <c r="J43" i="12" a="1"/>
  <c r="J43" i="12" s="1"/>
  <c r="AJ43" i="12" s="1"/>
  <c r="J42" i="12" a="1"/>
  <c r="J42" i="12" s="1"/>
  <c r="AJ42" i="12" s="1"/>
  <c r="J41" i="12" a="1"/>
  <c r="J41" i="12" s="1"/>
  <c r="AJ41" i="12" s="1"/>
  <c r="J40" i="12" a="1"/>
  <c r="J40" i="12" s="1"/>
  <c r="AJ40" i="12" s="1"/>
  <c r="J39" i="12" a="1"/>
  <c r="J39" i="12" s="1"/>
  <c r="AJ39" i="12" s="1"/>
  <c r="J38" i="12" a="1"/>
  <c r="J38" i="12" s="1"/>
  <c r="AJ38" i="12" s="1"/>
  <c r="J37" i="12" a="1"/>
  <c r="J37" i="12" s="1"/>
  <c r="AJ37" i="12" s="1"/>
  <c r="J36" i="12" a="1"/>
  <c r="J36" i="12" s="1"/>
  <c r="AJ36" i="12" s="1"/>
  <c r="J35" i="12" a="1"/>
  <c r="J35" i="12" s="1"/>
  <c r="AJ35" i="12" s="1"/>
  <c r="J34" i="12" a="1"/>
  <c r="J34" i="12" s="1"/>
  <c r="AJ34" i="12" s="1"/>
  <c r="J33" i="12" a="1"/>
  <c r="J33" i="12" s="1"/>
  <c r="AJ33" i="12" s="1"/>
  <c r="J32" i="12" a="1"/>
  <c r="J32" i="12" s="1"/>
  <c r="AJ32" i="12" s="1"/>
  <c r="J31" i="12" a="1"/>
  <c r="J31" i="12" s="1"/>
  <c r="AJ31" i="12" s="1"/>
  <c r="J30" i="12" a="1"/>
  <c r="J30" i="12" s="1"/>
  <c r="AJ30" i="12" s="1"/>
  <c r="J29" i="12" a="1"/>
  <c r="J29" i="12" s="1"/>
  <c r="AJ29" i="12" s="1"/>
  <c r="J28" i="12" a="1"/>
  <c r="J28" i="12" s="1"/>
  <c r="AJ28" i="12" s="1"/>
  <c r="J27" i="12" a="1"/>
  <c r="J27" i="12" s="1"/>
  <c r="AJ27" i="12" s="1"/>
  <c r="J26" i="12" a="1"/>
  <c r="J26" i="12" s="1"/>
  <c r="AJ26" i="12" s="1"/>
  <c r="J25" i="12" a="1"/>
  <c r="J25" i="12" s="1"/>
  <c r="AJ25" i="12" s="1"/>
  <c r="J24" i="12" a="1"/>
  <c r="J24" i="12" s="1"/>
  <c r="AJ24" i="12" s="1"/>
  <c r="J23" i="12" a="1"/>
  <c r="J23" i="12" s="1"/>
  <c r="AJ23" i="12" s="1"/>
  <c r="J22" i="12" a="1"/>
  <c r="J22" i="12" s="1"/>
  <c r="AJ22" i="12" s="1"/>
  <c r="J21" i="12" a="1"/>
  <c r="J21" i="12" s="1"/>
  <c r="AJ21" i="12" s="1"/>
  <c r="J20" i="12" a="1"/>
  <c r="J20" i="12" s="1"/>
  <c r="AJ20" i="12" s="1"/>
  <c r="J19" i="12" a="1"/>
  <c r="J19" i="12" s="1"/>
  <c r="AJ19" i="12" s="1"/>
  <c r="J18" i="12" a="1"/>
  <c r="J18" i="12" s="1"/>
  <c r="AJ18" i="12" s="1"/>
  <c r="J17" i="12" a="1"/>
  <c r="J17" i="12" s="1"/>
  <c r="AJ17" i="12" s="1"/>
  <c r="J16" i="12" a="1"/>
  <c r="J16" i="12" s="1"/>
  <c r="AJ16" i="12" s="1"/>
  <c r="J15" i="12" a="1"/>
  <c r="J15" i="12" s="1"/>
  <c r="AJ15" i="12" s="1"/>
  <c r="J14" i="12" a="1"/>
  <c r="J14" i="12" s="1"/>
  <c r="AJ14" i="12" s="1"/>
  <c r="J13" i="12" a="1"/>
  <c r="J13" i="12" s="1"/>
  <c r="AJ13" i="12" s="1"/>
  <c r="J12" i="12" a="1"/>
  <c r="J12" i="12" s="1"/>
  <c r="AJ12" i="12" s="1"/>
  <c r="J11" i="12" a="1"/>
  <c r="J11" i="12" s="1"/>
  <c r="AJ11" i="12" s="1"/>
  <c r="J10" i="12" a="1"/>
  <c r="J10" i="12" s="1"/>
  <c r="AJ10" i="12" s="1"/>
  <c r="J9" i="12" a="1"/>
  <c r="J9" i="12" s="1"/>
  <c r="AJ9" i="12" s="1"/>
  <c r="J8" i="12" a="1"/>
  <c r="J8" i="12" s="1"/>
  <c r="AJ8" i="12" s="1"/>
  <c r="J7" i="12" a="1"/>
  <c r="J7" i="12" s="1"/>
  <c r="AJ7" i="12" s="1"/>
  <c r="AJ49" i="9"/>
  <c r="AJ48" i="9"/>
  <c r="AJ41" i="9"/>
  <c r="AJ40" i="9"/>
  <c r="AJ33" i="9"/>
  <c r="AJ32" i="9"/>
  <c r="J53" i="9" a="1"/>
  <c r="J53" i="9" s="1"/>
  <c r="AJ53" i="9" s="1"/>
  <c r="J52" i="9" a="1"/>
  <c r="J52" i="9" s="1"/>
  <c r="AJ52" i="9" s="1"/>
  <c r="J51" i="9" a="1"/>
  <c r="J51" i="9" s="1"/>
  <c r="AJ51" i="9" s="1"/>
  <c r="J50" i="9" a="1"/>
  <c r="J50" i="9" s="1"/>
  <c r="AJ50" i="9" s="1"/>
  <c r="J49" i="9" a="1"/>
  <c r="J49" i="9" s="1"/>
  <c r="J48" i="9" a="1"/>
  <c r="J48" i="9" s="1"/>
  <c r="J47" i="9" a="1"/>
  <c r="J47" i="9" s="1"/>
  <c r="AJ47" i="9" s="1"/>
  <c r="J46" i="9" a="1"/>
  <c r="J46" i="9" s="1"/>
  <c r="AJ46" i="9" s="1"/>
  <c r="J45" i="9" a="1"/>
  <c r="J45" i="9" s="1"/>
  <c r="AJ45" i="9" s="1"/>
  <c r="J44" i="9" a="1"/>
  <c r="J44" i="9" s="1"/>
  <c r="AJ44" i="9" s="1"/>
  <c r="J43" i="9" a="1"/>
  <c r="J43" i="9" s="1"/>
  <c r="AJ43" i="9" s="1"/>
  <c r="J42" i="9" a="1"/>
  <c r="J42" i="9" s="1"/>
  <c r="AJ42" i="9" s="1"/>
  <c r="J41" i="9" a="1"/>
  <c r="J41" i="9" s="1"/>
  <c r="J40" i="9" a="1"/>
  <c r="J40" i="9" s="1"/>
  <c r="J39" i="9" a="1"/>
  <c r="J39" i="9" s="1"/>
  <c r="AJ39" i="9" s="1"/>
  <c r="J38" i="9" a="1"/>
  <c r="J38" i="9" s="1"/>
  <c r="AJ38" i="9" s="1"/>
  <c r="J37" i="9" a="1"/>
  <c r="J37" i="9" s="1"/>
  <c r="AJ37" i="9" s="1"/>
  <c r="J36" i="9" a="1"/>
  <c r="J36" i="9" s="1"/>
  <c r="AJ36" i="9" s="1"/>
  <c r="J35" i="9" a="1"/>
  <c r="J35" i="9" s="1"/>
  <c r="AJ35" i="9" s="1"/>
  <c r="J34" i="9" a="1"/>
  <c r="J34" i="9" s="1"/>
  <c r="AJ34" i="9" s="1"/>
  <c r="J33" i="9" a="1"/>
  <c r="J33" i="9" s="1"/>
  <c r="J32" i="9" a="1"/>
  <c r="J32" i="9" s="1"/>
  <c r="J31" i="9" a="1"/>
  <c r="J31" i="9" s="1"/>
  <c r="AJ31" i="9" s="1"/>
  <c r="J30" i="9" a="1"/>
  <c r="J30" i="9" s="1"/>
  <c r="AJ30" i="9" s="1"/>
  <c r="J29" i="9" a="1"/>
  <c r="J29" i="9" s="1"/>
  <c r="AJ29" i="9" s="1"/>
  <c r="J28" i="9" a="1"/>
  <c r="J28" i="9" s="1"/>
  <c r="AJ28" i="9" s="1"/>
  <c r="J27" i="9" a="1"/>
  <c r="J27" i="9" s="1"/>
  <c r="AJ27" i="9" s="1"/>
  <c r="J26" i="9" a="1"/>
  <c r="J26" i="9" s="1"/>
  <c r="AJ26" i="9" s="1"/>
  <c r="J25" i="9" a="1"/>
  <c r="J25" i="9" s="1"/>
  <c r="AJ25" i="9" s="1"/>
  <c r="J24" i="9" a="1"/>
  <c r="J24" i="9" s="1"/>
  <c r="AJ24" i="9" s="1"/>
  <c r="J23" i="9" a="1"/>
  <c r="J23" i="9" s="1"/>
  <c r="AJ23" i="9" s="1"/>
  <c r="J22" i="9" a="1"/>
  <c r="J22" i="9" s="1"/>
  <c r="AJ22" i="9" s="1"/>
  <c r="J21" i="9" a="1"/>
  <c r="J21" i="9" s="1"/>
  <c r="AJ21" i="9" s="1"/>
  <c r="J20" i="9" a="1"/>
  <c r="J20" i="9" s="1"/>
  <c r="AJ20" i="9" s="1"/>
  <c r="J19" i="9" a="1"/>
  <c r="J19" i="9" s="1"/>
  <c r="AJ19" i="9" s="1"/>
  <c r="J18" i="9" a="1"/>
  <c r="J18" i="9" s="1"/>
  <c r="AJ18" i="9" s="1"/>
  <c r="J17" i="9" a="1"/>
  <c r="J17" i="9" s="1"/>
  <c r="AJ17" i="9" s="1"/>
  <c r="J16" i="9" a="1"/>
  <c r="J16" i="9" s="1"/>
  <c r="AJ16" i="9" s="1"/>
  <c r="J15" i="9" a="1"/>
  <c r="J15" i="9" s="1"/>
  <c r="AJ15" i="9" s="1"/>
  <c r="J14" i="9" a="1"/>
  <c r="J14" i="9" s="1"/>
  <c r="AJ14" i="9" s="1"/>
  <c r="J13" i="9" a="1"/>
  <c r="J13" i="9" s="1"/>
  <c r="AJ13" i="9" s="1"/>
  <c r="J12" i="9" a="1"/>
  <c r="J12" i="9" s="1"/>
  <c r="AJ12" i="9" s="1"/>
  <c r="J11" i="9" a="1"/>
  <c r="J11" i="9" s="1"/>
  <c r="AJ11" i="9" s="1"/>
  <c r="J10" i="9" a="1"/>
  <c r="J10" i="9" s="1"/>
  <c r="AJ10" i="9" s="1"/>
  <c r="J9" i="9" a="1"/>
  <c r="J9" i="9" s="1"/>
  <c r="AJ9" i="9" s="1"/>
  <c r="J8" i="9" a="1"/>
  <c r="J8" i="9" s="1"/>
  <c r="AJ8" i="9" s="1"/>
  <c r="J7" i="9" a="1"/>
  <c r="J7" i="9" s="1"/>
  <c r="AJ7" i="9" s="1"/>
  <c r="O46" i="13" l="1" a="1"/>
  <c r="O46" i="13" s="1"/>
  <c r="AO46" i="13" s="1"/>
  <c r="P46" i="13" a="1"/>
  <c r="P46" i="13" s="1"/>
  <c r="AP46" i="13" s="1"/>
  <c r="Q46" i="13" a="1"/>
  <c r="Q46" i="13" s="1"/>
  <c r="AQ46" i="13" s="1"/>
  <c r="R46" i="13" a="1"/>
  <c r="R46" i="13" s="1"/>
  <c r="AR46" i="13" s="1"/>
  <c r="S46" i="13" a="1"/>
  <c r="S46" i="13" s="1"/>
  <c r="AS46" i="13" s="1"/>
  <c r="T46" i="13" a="1"/>
  <c r="T46" i="13" s="1"/>
  <c r="AT46" i="13" s="1"/>
  <c r="U46" i="13" a="1"/>
  <c r="U46" i="13" s="1"/>
  <c r="AU46" i="13" s="1"/>
  <c r="V46" i="13" a="1"/>
  <c r="V46" i="13" s="1"/>
  <c r="AV46" i="13" s="1"/>
  <c r="W46" i="13" a="1"/>
  <c r="W46" i="13" s="1"/>
  <c r="AW46" i="13" s="1"/>
  <c r="X46" i="13" a="1"/>
  <c r="X46" i="13" s="1"/>
  <c r="AX46" i="13" s="1"/>
  <c r="Y46" i="13" a="1"/>
  <c r="Y46" i="13" s="1"/>
  <c r="AY46" i="13" s="1"/>
  <c r="Z46" i="13" a="1"/>
  <c r="Z46" i="13" s="1"/>
  <c r="AZ46" i="13" s="1"/>
  <c r="AA46" i="13" a="1"/>
  <c r="AA46" i="13" s="1"/>
  <c r="BA46" i="13" s="1"/>
  <c r="AB46" i="13" a="1"/>
  <c r="AB46" i="13" s="1"/>
  <c r="BB46" i="13" s="1"/>
  <c r="AC46" i="13" a="1"/>
  <c r="AC46" i="13" s="1"/>
  <c r="BC46" i="13" s="1"/>
  <c r="AD46" i="13" a="1"/>
  <c r="AD46" i="13" s="1"/>
  <c r="BD46" i="13" s="1"/>
  <c r="AE46" i="13" a="1"/>
  <c r="AE46" i="13" s="1"/>
  <c r="BE46" i="13" s="1"/>
  <c r="AF46" i="13" a="1"/>
  <c r="AF46" i="13" s="1"/>
  <c r="BF46" i="13" s="1"/>
  <c r="AG46" i="13" a="1"/>
  <c r="AG46" i="13" s="1"/>
  <c r="BG46" i="13" s="1"/>
  <c r="AH46" i="13" a="1"/>
  <c r="AH46" i="13" s="1"/>
  <c r="BH46" i="13" s="1"/>
  <c r="AI46" i="13" a="1"/>
  <c r="AI46" i="13" s="1"/>
  <c r="BI46" i="13" s="1"/>
  <c r="O47" i="13" a="1"/>
  <c r="O47" i="13" s="1"/>
  <c r="AO47" i="13" s="1"/>
  <c r="P47" i="13" a="1"/>
  <c r="P47" i="13" s="1"/>
  <c r="AP47" i="13" s="1"/>
  <c r="Q47" i="13" a="1"/>
  <c r="Q47" i="13" s="1"/>
  <c r="AQ47" i="13" s="1"/>
  <c r="R47" i="13" a="1"/>
  <c r="R47" i="13" s="1"/>
  <c r="AR47" i="13" s="1"/>
  <c r="S47" i="13" a="1"/>
  <c r="S47" i="13" s="1"/>
  <c r="AS47" i="13" s="1"/>
  <c r="T47" i="13" a="1"/>
  <c r="T47" i="13" s="1"/>
  <c r="AT47" i="13" s="1"/>
  <c r="U47" i="13" a="1"/>
  <c r="U47" i="13" s="1"/>
  <c r="AU47" i="13" s="1"/>
  <c r="V47" i="13" a="1"/>
  <c r="V47" i="13" s="1"/>
  <c r="AV47" i="13" s="1"/>
  <c r="W47" i="13" a="1"/>
  <c r="W47" i="13" s="1"/>
  <c r="AW47" i="13" s="1"/>
  <c r="X47" i="13" a="1"/>
  <c r="X47" i="13" s="1"/>
  <c r="AX47" i="13" s="1"/>
  <c r="Y47" i="13" a="1"/>
  <c r="Y47" i="13" s="1"/>
  <c r="AY47" i="13" s="1"/>
  <c r="Z47" i="13" a="1"/>
  <c r="Z47" i="13" s="1"/>
  <c r="AZ47" i="13" s="1"/>
  <c r="AA47" i="13" a="1"/>
  <c r="AA47" i="13" s="1"/>
  <c r="BA47" i="13" s="1"/>
  <c r="AB47" i="13" a="1"/>
  <c r="AB47" i="13" s="1"/>
  <c r="BB47" i="13" s="1"/>
  <c r="AC47" i="13" a="1"/>
  <c r="AC47" i="13" s="1"/>
  <c r="BC47" i="13" s="1"/>
  <c r="AD47" i="13" a="1"/>
  <c r="AD47" i="13"/>
  <c r="BD47" i="13" s="1"/>
  <c r="AE47" i="13" a="1"/>
  <c r="AE47" i="13" s="1"/>
  <c r="BE47" i="13" s="1"/>
  <c r="AF47" i="13" a="1"/>
  <c r="AF47" i="13" s="1"/>
  <c r="BF47" i="13" s="1"/>
  <c r="AG47" i="13" a="1"/>
  <c r="AG47" i="13" s="1"/>
  <c r="BG47" i="13" s="1"/>
  <c r="AH47" i="13" a="1"/>
  <c r="AH47" i="13" s="1"/>
  <c r="BH47" i="13" s="1"/>
  <c r="AI47" i="13" a="1"/>
  <c r="AI47" i="13" s="1"/>
  <c r="BI47" i="13" s="1"/>
  <c r="O48" i="13" a="1"/>
  <c r="O48" i="13" s="1"/>
  <c r="AO48" i="13" s="1"/>
  <c r="P48" i="13" a="1"/>
  <c r="P48" i="13" s="1"/>
  <c r="AP48" i="13" s="1"/>
  <c r="Q48" i="13" a="1"/>
  <c r="Q48" i="13" s="1"/>
  <c r="AQ48" i="13" s="1"/>
  <c r="R48" i="13" a="1"/>
  <c r="R48" i="13" s="1"/>
  <c r="AR48" i="13" s="1"/>
  <c r="S48" i="13" a="1"/>
  <c r="S48" i="13" s="1"/>
  <c r="AS48" i="13" s="1"/>
  <c r="T48" i="13" a="1"/>
  <c r="T48" i="13" s="1"/>
  <c r="AT48" i="13" s="1"/>
  <c r="U48" i="13" a="1"/>
  <c r="U48" i="13" s="1"/>
  <c r="AU48" i="13" s="1"/>
  <c r="V48" i="13" a="1"/>
  <c r="V48" i="13" s="1"/>
  <c r="AV48" i="13" s="1"/>
  <c r="W48" i="13" a="1"/>
  <c r="W48" i="13" s="1"/>
  <c r="AW48" i="13" s="1"/>
  <c r="X48" i="13" a="1"/>
  <c r="X48" i="13" s="1"/>
  <c r="AX48" i="13" s="1"/>
  <c r="Y48" i="13" a="1"/>
  <c r="Y48" i="13" s="1"/>
  <c r="AY48" i="13" s="1"/>
  <c r="Z48" i="13" a="1"/>
  <c r="Z48" i="13" s="1"/>
  <c r="AZ48" i="13" s="1"/>
  <c r="AA48" i="13" a="1"/>
  <c r="AA48" i="13" s="1"/>
  <c r="BA48" i="13" s="1"/>
  <c r="AB48" i="13" a="1"/>
  <c r="AB48" i="13" s="1"/>
  <c r="BB48" i="13" s="1"/>
  <c r="AC48" i="13" a="1"/>
  <c r="AC48" i="13" s="1"/>
  <c r="BC48" i="13" s="1"/>
  <c r="AD48" i="13" a="1"/>
  <c r="AD48" i="13" s="1"/>
  <c r="BD48" i="13" s="1"/>
  <c r="AE48" i="13" a="1"/>
  <c r="AE48" i="13" s="1"/>
  <c r="BE48" i="13" s="1"/>
  <c r="AF48" i="13" a="1"/>
  <c r="AF48" i="13" s="1"/>
  <c r="BF48" i="13" s="1"/>
  <c r="AG48" i="13" a="1"/>
  <c r="AG48" i="13" s="1"/>
  <c r="BG48" i="13" s="1"/>
  <c r="AH48" i="13" a="1"/>
  <c r="AH48" i="13" s="1"/>
  <c r="BH48" i="13" s="1"/>
  <c r="AI48" i="13" a="1"/>
  <c r="AI48" i="13" s="1"/>
  <c r="BI48" i="13" s="1"/>
  <c r="O49" i="13" a="1"/>
  <c r="O49" i="13" s="1"/>
  <c r="AO49" i="13" s="1"/>
  <c r="P49" i="13" a="1"/>
  <c r="P49" i="13" s="1"/>
  <c r="AP49" i="13" s="1"/>
  <c r="Q49" i="13" a="1"/>
  <c r="Q49" i="13" s="1"/>
  <c r="AQ49" i="13" s="1"/>
  <c r="R49" i="13" a="1"/>
  <c r="R49" i="13" s="1"/>
  <c r="AR49" i="13" s="1"/>
  <c r="S49" i="13" a="1"/>
  <c r="S49" i="13" s="1"/>
  <c r="AS49" i="13" s="1"/>
  <c r="T49" i="13" a="1"/>
  <c r="T49" i="13" s="1"/>
  <c r="AT49" i="13" s="1"/>
  <c r="U49" i="13" a="1"/>
  <c r="U49" i="13" s="1"/>
  <c r="AU49" i="13" s="1"/>
  <c r="V49" i="13" a="1"/>
  <c r="V49" i="13" s="1"/>
  <c r="AV49" i="13" s="1"/>
  <c r="W49" i="13" a="1"/>
  <c r="W49" i="13" s="1"/>
  <c r="AW49" i="13" s="1"/>
  <c r="X49" i="13" a="1"/>
  <c r="X49" i="13" s="1"/>
  <c r="AX49" i="13" s="1"/>
  <c r="Y49" i="13" a="1"/>
  <c r="Y49" i="13" s="1"/>
  <c r="AY49" i="13" s="1"/>
  <c r="Z49" i="13" a="1"/>
  <c r="Z49" i="13" s="1"/>
  <c r="AZ49" i="13" s="1"/>
  <c r="AA49" i="13" a="1"/>
  <c r="AA49" i="13" s="1"/>
  <c r="BA49" i="13" s="1"/>
  <c r="AB49" i="13" a="1"/>
  <c r="AB49" i="13" s="1"/>
  <c r="BB49" i="13" s="1"/>
  <c r="AC49" i="13" a="1"/>
  <c r="AC49" i="13" s="1"/>
  <c r="BC49" i="13" s="1"/>
  <c r="AD49" i="13" a="1"/>
  <c r="AD49" i="13" s="1"/>
  <c r="BD49" i="13" s="1"/>
  <c r="AE49" i="13" a="1"/>
  <c r="AE49" i="13" s="1"/>
  <c r="BE49" i="13" s="1"/>
  <c r="AF49" i="13" a="1"/>
  <c r="AF49" i="13" s="1"/>
  <c r="BF49" i="13" s="1"/>
  <c r="AG49" i="13" a="1"/>
  <c r="AG49" i="13" s="1"/>
  <c r="BG49" i="13" s="1"/>
  <c r="AH49" i="13" a="1"/>
  <c r="AH49" i="13" s="1"/>
  <c r="BH49" i="13" s="1"/>
  <c r="AI49" i="13" a="1"/>
  <c r="AI49" i="13" s="1"/>
  <c r="BI49" i="13" s="1"/>
  <c r="O50" i="13" a="1"/>
  <c r="O50" i="13" s="1"/>
  <c r="AO50" i="13" s="1"/>
  <c r="P50" i="13" a="1"/>
  <c r="P50" i="13" s="1"/>
  <c r="AP50" i="13" s="1"/>
  <c r="Q50" i="13" a="1"/>
  <c r="Q50" i="13"/>
  <c r="AQ50" i="13" s="1"/>
  <c r="R50" i="13" a="1"/>
  <c r="R50" i="13" s="1"/>
  <c r="AR50" i="13" s="1"/>
  <c r="S50" i="13" a="1"/>
  <c r="S50" i="13" s="1"/>
  <c r="AS50" i="13" s="1"/>
  <c r="T50" i="13" a="1"/>
  <c r="T50" i="13" s="1"/>
  <c r="AT50" i="13" s="1"/>
  <c r="U50" i="13" a="1"/>
  <c r="U50" i="13" s="1"/>
  <c r="AU50" i="13" s="1"/>
  <c r="V50" i="13" a="1"/>
  <c r="V50" i="13" s="1"/>
  <c r="AV50" i="13" s="1"/>
  <c r="W50" i="13" a="1"/>
  <c r="W50" i="13" s="1"/>
  <c r="AW50" i="13" s="1"/>
  <c r="X50" i="13" a="1"/>
  <c r="X50" i="13" s="1"/>
  <c r="AX50" i="13" s="1"/>
  <c r="Y50" i="13" a="1"/>
  <c r="Y50" i="13" s="1"/>
  <c r="AY50" i="13" s="1"/>
  <c r="Z50" i="13" a="1"/>
  <c r="Z50" i="13" s="1"/>
  <c r="AZ50" i="13" s="1"/>
  <c r="AA50" i="13" a="1"/>
  <c r="AA50" i="13" s="1"/>
  <c r="BA50" i="13" s="1"/>
  <c r="AB50" i="13" a="1"/>
  <c r="AB50" i="13" s="1"/>
  <c r="BB50" i="13" s="1"/>
  <c r="AC50" i="13" a="1"/>
  <c r="AC50" i="13" s="1"/>
  <c r="BC50" i="13" s="1"/>
  <c r="AD50" i="13" a="1"/>
  <c r="AD50" i="13" s="1"/>
  <c r="BD50" i="13" s="1"/>
  <c r="AE50" i="13" a="1"/>
  <c r="AE50" i="13" s="1"/>
  <c r="BE50" i="13" s="1"/>
  <c r="AF50" i="13" a="1"/>
  <c r="AF50" i="13" s="1"/>
  <c r="BF50" i="13" s="1"/>
  <c r="AG50" i="13" a="1"/>
  <c r="AG50" i="13" s="1"/>
  <c r="BG50" i="13" s="1"/>
  <c r="AH50" i="13" a="1"/>
  <c r="AH50" i="13" s="1"/>
  <c r="BH50" i="13" s="1"/>
  <c r="AI50" i="13" a="1"/>
  <c r="AI50" i="13" s="1"/>
  <c r="BI50" i="13" s="1"/>
  <c r="O51" i="13" a="1"/>
  <c r="O51" i="13" s="1"/>
  <c r="AO51" i="13" s="1"/>
  <c r="P51" i="13" a="1"/>
  <c r="P51" i="13" s="1"/>
  <c r="AP51" i="13" s="1"/>
  <c r="Q51" i="13" a="1"/>
  <c r="Q51" i="13" s="1"/>
  <c r="AQ51" i="13" s="1"/>
  <c r="R51" i="13" a="1"/>
  <c r="R51" i="13" s="1"/>
  <c r="AR51" i="13" s="1"/>
  <c r="S51" i="13" a="1"/>
  <c r="S51" i="13" s="1"/>
  <c r="AS51" i="13" s="1"/>
  <c r="T51" i="13" a="1"/>
  <c r="T51" i="13" s="1"/>
  <c r="AT51" i="13" s="1"/>
  <c r="U51" i="13" a="1"/>
  <c r="U51" i="13" s="1"/>
  <c r="AU51" i="13" s="1"/>
  <c r="V51" i="13" a="1"/>
  <c r="V51" i="13" s="1"/>
  <c r="AV51" i="13" s="1"/>
  <c r="W51" i="13" a="1"/>
  <c r="W51" i="13" s="1"/>
  <c r="AW51" i="13" s="1"/>
  <c r="X51" i="13" a="1"/>
  <c r="X51" i="13" s="1"/>
  <c r="AX51" i="13" s="1"/>
  <c r="Y51" i="13" a="1"/>
  <c r="Y51" i="13" s="1"/>
  <c r="AY51" i="13" s="1"/>
  <c r="Z51" i="13" a="1"/>
  <c r="Z51" i="13" s="1"/>
  <c r="AZ51" i="13" s="1"/>
  <c r="AA51" i="13" a="1"/>
  <c r="AA51" i="13" s="1"/>
  <c r="BA51" i="13" s="1"/>
  <c r="AB51" i="13" a="1"/>
  <c r="AB51" i="13" s="1"/>
  <c r="BB51" i="13" s="1"/>
  <c r="AC51" i="13" a="1"/>
  <c r="AC51" i="13" s="1"/>
  <c r="BC51" i="13" s="1"/>
  <c r="AD51" i="13" a="1"/>
  <c r="AD51" i="13" s="1"/>
  <c r="BD51" i="13" s="1"/>
  <c r="AE51" i="13" a="1"/>
  <c r="AE51" i="13" s="1"/>
  <c r="BE51" i="13" s="1"/>
  <c r="AF51" i="13" a="1"/>
  <c r="AF51" i="13" s="1"/>
  <c r="BF51" i="13" s="1"/>
  <c r="AG51" i="13" a="1"/>
  <c r="AG51" i="13" s="1"/>
  <c r="BG51" i="13" s="1"/>
  <c r="AH51" i="13" a="1"/>
  <c r="AH51" i="13" s="1"/>
  <c r="BH51" i="13" s="1"/>
  <c r="AI51" i="13" a="1"/>
  <c r="AI51" i="13" s="1"/>
  <c r="BI51" i="13" s="1"/>
  <c r="O52" i="13" a="1"/>
  <c r="O52" i="13" s="1"/>
  <c r="AO52" i="13" s="1"/>
  <c r="P52" i="13" a="1"/>
  <c r="P52" i="13" s="1"/>
  <c r="AP52" i="13" s="1"/>
  <c r="Q52" i="13" a="1"/>
  <c r="Q52" i="13" s="1"/>
  <c r="AQ52" i="13" s="1"/>
  <c r="R52" i="13" a="1"/>
  <c r="R52" i="13" s="1"/>
  <c r="AR52" i="13" s="1"/>
  <c r="S52" i="13" a="1"/>
  <c r="S52" i="13" s="1"/>
  <c r="AS52" i="13" s="1"/>
  <c r="T52" i="13" a="1"/>
  <c r="T52" i="13" s="1"/>
  <c r="AT52" i="13" s="1"/>
  <c r="U52" i="13" a="1"/>
  <c r="U52" i="13" s="1"/>
  <c r="AU52" i="13" s="1"/>
  <c r="V52" i="13" a="1"/>
  <c r="V52" i="13" s="1"/>
  <c r="AV52" i="13" s="1"/>
  <c r="W52" i="13" a="1"/>
  <c r="W52" i="13" s="1"/>
  <c r="AW52" i="13" s="1"/>
  <c r="X52" i="13" a="1"/>
  <c r="X52" i="13" s="1"/>
  <c r="AX52" i="13" s="1"/>
  <c r="Y52" i="13" a="1"/>
  <c r="Y52" i="13" s="1"/>
  <c r="AY52" i="13" s="1"/>
  <c r="Z52" i="13" a="1"/>
  <c r="Z52" i="13" s="1"/>
  <c r="AZ52" i="13" s="1"/>
  <c r="AA52" i="13" a="1"/>
  <c r="AA52" i="13" s="1"/>
  <c r="BA52" i="13" s="1"/>
  <c r="AB52" i="13" a="1"/>
  <c r="AB52" i="13" s="1"/>
  <c r="BB52" i="13" s="1"/>
  <c r="AC52" i="13" a="1"/>
  <c r="AC52" i="13" s="1"/>
  <c r="BC52" i="13" s="1"/>
  <c r="AD52" i="13" a="1"/>
  <c r="AD52" i="13" s="1"/>
  <c r="BD52" i="13" s="1"/>
  <c r="AE52" i="13" a="1"/>
  <c r="AE52" i="13" s="1"/>
  <c r="BE52" i="13" s="1"/>
  <c r="AF52" i="13" a="1"/>
  <c r="AF52" i="13" s="1"/>
  <c r="BF52" i="13" s="1"/>
  <c r="AG52" i="13" a="1"/>
  <c r="AG52" i="13" s="1"/>
  <c r="BG52" i="13" s="1"/>
  <c r="AH52" i="13" a="1"/>
  <c r="AH52" i="13" s="1"/>
  <c r="BH52" i="13" s="1"/>
  <c r="AI52" i="13" a="1"/>
  <c r="AI52" i="13" s="1"/>
  <c r="BI52" i="13" s="1"/>
  <c r="L46" i="13" a="1"/>
  <c r="L46" i="13" s="1"/>
  <c r="AL46" i="13" s="1"/>
  <c r="M46" i="13" a="1"/>
  <c r="M46" i="13" s="1"/>
  <c r="AM46" i="13" s="1"/>
  <c r="N46" i="13" a="1"/>
  <c r="N46" i="13" s="1"/>
  <c r="AN46" i="13" s="1"/>
  <c r="L47" i="13" a="1"/>
  <c r="L47" i="13" s="1"/>
  <c r="AL47" i="13" s="1"/>
  <c r="M47" i="13" a="1"/>
  <c r="M47" i="13" s="1"/>
  <c r="AM47" i="13" s="1"/>
  <c r="N47" i="13" a="1"/>
  <c r="N47" i="13" s="1"/>
  <c r="AN47" i="13" s="1"/>
  <c r="L48" i="13" a="1"/>
  <c r="L48" i="13" s="1"/>
  <c r="AL48" i="13" s="1"/>
  <c r="M48" i="13" a="1"/>
  <c r="M48" i="13"/>
  <c r="AM48" i="13" s="1"/>
  <c r="N48" i="13" a="1"/>
  <c r="N48" i="13" s="1"/>
  <c r="AN48" i="13" s="1"/>
  <c r="L49" i="13" a="1"/>
  <c r="L49" i="13" s="1"/>
  <c r="AL49" i="13" s="1"/>
  <c r="M49" i="13" a="1"/>
  <c r="M49" i="13" s="1"/>
  <c r="AM49" i="13" s="1"/>
  <c r="N49" i="13" a="1"/>
  <c r="N49" i="13" s="1"/>
  <c r="AN49" i="13" s="1"/>
  <c r="L50" i="13" a="1"/>
  <c r="L50" i="13" s="1"/>
  <c r="AL50" i="13" s="1"/>
  <c r="M50" i="13" a="1"/>
  <c r="M50" i="13" s="1"/>
  <c r="AM50" i="13" s="1"/>
  <c r="N50" i="13" a="1"/>
  <c r="N50" i="13"/>
  <c r="AN50" i="13" s="1"/>
  <c r="L51" i="13" a="1"/>
  <c r="L51" i="13" s="1"/>
  <c r="AL51" i="13" s="1"/>
  <c r="M51" i="13" a="1"/>
  <c r="M51" i="13" s="1"/>
  <c r="AM51" i="13" s="1"/>
  <c r="N51" i="13" a="1"/>
  <c r="N51" i="13" s="1"/>
  <c r="AN51" i="13" s="1"/>
  <c r="L52" i="13" a="1"/>
  <c r="L52" i="13"/>
  <c r="AL52" i="13" s="1"/>
  <c r="M52" i="13" a="1"/>
  <c r="M52" i="13" s="1"/>
  <c r="AM52" i="13" s="1"/>
  <c r="N52" i="13" a="1"/>
  <c r="N52" i="13" s="1"/>
  <c r="AN52" i="13" s="1"/>
  <c r="K47" i="13" a="1"/>
  <c r="K47" i="13" s="1"/>
  <c r="AK47" i="13" s="1"/>
  <c r="K48" i="13" a="1"/>
  <c r="K48" i="13" s="1"/>
  <c r="AK48" i="13" s="1"/>
  <c r="K49" i="13" a="1"/>
  <c r="K49" i="13" s="1"/>
  <c r="AK49" i="13" s="1"/>
  <c r="K50" i="13" a="1"/>
  <c r="K50" i="13" s="1"/>
  <c r="AK50" i="13" s="1"/>
  <c r="K51" i="13" a="1"/>
  <c r="K51" i="13" s="1"/>
  <c r="AK51" i="13" s="1"/>
  <c r="K52" i="13" a="1"/>
  <c r="K52" i="13" s="1"/>
  <c r="AK52" i="13" s="1"/>
  <c r="K46" i="13" a="1"/>
  <c r="K46" i="13" s="1"/>
  <c r="AK46" i="13" s="1"/>
  <c r="K45" i="13" a="1"/>
  <c r="K45" i="13" s="1"/>
  <c r="AK45" i="13" s="1"/>
  <c r="L45" i="13" a="1"/>
  <c r="L45" i="13" s="1"/>
  <c r="AL45" i="13" s="1"/>
  <c r="M45" i="13" a="1"/>
  <c r="M45" i="13" s="1"/>
  <c r="AM45" i="13" s="1"/>
  <c r="N45" i="13" a="1"/>
  <c r="N45" i="13" s="1"/>
  <c r="AN45" i="13" s="1"/>
  <c r="O45" i="13" a="1"/>
  <c r="O45" i="13" s="1"/>
  <c r="AO45" i="13" s="1"/>
  <c r="P45" i="13" a="1"/>
  <c r="P45" i="13" s="1"/>
  <c r="AP45" i="13" s="1"/>
  <c r="Q45" i="13" a="1"/>
  <c r="Q45" i="13" s="1"/>
  <c r="AQ45" i="13" s="1"/>
  <c r="R45" i="13" a="1"/>
  <c r="R45" i="13" s="1"/>
  <c r="AR45" i="13" s="1"/>
  <c r="S45" i="13" a="1"/>
  <c r="S45" i="13" s="1"/>
  <c r="AS45" i="13" s="1"/>
  <c r="T45" i="13" a="1"/>
  <c r="T45" i="13" s="1"/>
  <c r="AT45" i="13" s="1"/>
  <c r="U45" i="13" a="1"/>
  <c r="U45" i="13" s="1"/>
  <c r="AU45" i="13" s="1"/>
  <c r="V45" i="13" a="1"/>
  <c r="V45" i="13" s="1"/>
  <c r="AV45" i="13" s="1"/>
  <c r="W45" i="13" a="1"/>
  <c r="W45" i="13" s="1"/>
  <c r="AW45" i="13" s="1"/>
  <c r="X45" i="13" a="1"/>
  <c r="X45" i="13" s="1"/>
  <c r="AX45" i="13" s="1"/>
  <c r="Y45" i="13" a="1"/>
  <c r="Y45" i="13" s="1"/>
  <c r="AY45" i="13" s="1"/>
  <c r="Z45" i="13" a="1"/>
  <c r="Z45" i="13" s="1"/>
  <c r="AZ45" i="13" s="1"/>
  <c r="AA45" i="13" a="1"/>
  <c r="AA45" i="13" s="1"/>
  <c r="BA45" i="13" s="1"/>
  <c r="AB45" i="13" a="1"/>
  <c r="AB45" i="13" s="1"/>
  <c r="BB45" i="13" s="1"/>
  <c r="AC45" i="13" a="1"/>
  <c r="AC45" i="13" s="1"/>
  <c r="BC45" i="13" s="1"/>
  <c r="AD45" i="13" a="1"/>
  <c r="AD45" i="13" s="1"/>
  <c r="BD45" i="13" s="1"/>
  <c r="AE45" i="13" a="1"/>
  <c r="AE45" i="13"/>
  <c r="BE45" i="13" s="1"/>
  <c r="AF45" i="13" a="1"/>
  <c r="AF45" i="13" s="1"/>
  <c r="BF45" i="13" s="1"/>
  <c r="AG45" i="13" a="1"/>
  <c r="AG45" i="13" s="1"/>
  <c r="BG45" i="13" s="1"/>
  <c r="AH45" i="13" a="1"/>
  <c r="AH45" i="13" s="1"/>
  <c r="BH45" i="13" s="1"/>
  <c r="AI45" i="13" a="1"/>
  <c r="AI45" i="13" s="1"/>
  <c r="BI45" i="13" s="1"/>
  <c r="K33" i="13" a="1"/>
  <c r="K33" i="13" s="1"/>
  <c r="G40" i="13"/>
  <c r="G41" i="13"/>
  <c r="G42" i="13"/>
  <c r="L39" i="13" a="1"/>
  <c r="L39" i="13" s="1"/>
  <c r="AL39" i="13" s="1"/>
  <c r="M39" i="13" a="1"/>
  <c r="M39" i="13" s="1"/>
  <c r="AM39" i="13" s="1"/>
  <c r="N39" i="13" a="1"/>
  <c r="N39" i="13" s="1"/>
  <c r="AN39" i="13" s="1"/>
  <c r="O39" i="13" a="1"/>
  <c r="O39" i="13" s="1"/>
  <c r="AO39" i="13" s="1"/>
  <c r="P39" i="13" a="1"/>
  <c r="P39" i="13" s="1"/>
  <c r="AP39" i="13" s="1"/>
  <c r="Q39" i="13" a="1"/>
  <c r="Q39" i="13" s="1"/>
  <c r="AQ39" i="13" s="1"/>
  <c r="R39" i="13" a="1"/>
  <c r="R39" i="13" s="1"/>
  <c r="AR39" i="13" s="1"/>
  <c r="S39" i="13" a="1"/>
  <c r="S39" i="13" s="1"/>
  <c r="AS39" i="13" s="1"/>
  <c r="T39" i="13" a="1"/>
  <c r="T39" i="13" s="1"/>
  <c r="AT39" i="13" s="1"/>
  <c r="U39" i="13" a="1"/>
  <c r="U39" i="13" s="1"/>
  <c r="AU39" i="13" s="1"/>
  <c r="V39" i="13" a="1"/>
  <c r="V39" i="13" s="1"/>
  <c r="AV39" i="13" s="1"/>
  <c r="W39" i="13" a="1"/>
  <c r="W39" i="13" s="1"/>
  <c r="AW39" i="13" s="1"/>
  <c r="X39" i="13" a="1"/>
  <c r="X39" i="13" s="1"/>
  <c r="AX39" i="13" s="1"/>
  <c r="Y39" i="13" a="1"/>
  <c r="Y39" i="13" s="1"/>
  <c r="AY39" i="13" s="1"/>
  <c r="Z39" i="13" a="1"/>
  <c r="Z39" i="13" s="1"/>
  <c r="AZ39" i="13" s="1"/>
  <c r="AA39" i="13" a="1"/>
  <c r="AA39" i="13" s="1"/>
  <c r="BA39" i="13" s="1"/>
  <c r="AB39" i="13" a="1"/>
  <c r="AB39" i="13" s="1"/>
  <c r="BB39" i="13" s="1"/>
  <c r="AC39" i="13" a="1"/>
  <c r="AC39" i="13" s="1"/>
  <c r="BC39" i="13" s="1"/>
  <c r="AD39" i="13" a="1"/>
  <c r="AD39" i="13" s="1"/>
  <c r="BD39" i="13" s="1"/>
  <c r="AE39" i="13" a="1"/>
  <c r="AE39" i="13" s="1"/>
  <c r="BE39" i="13" s="1"/>
  <c r="AF39" i="13" a="1"/>
  <c r="AF39" i="13" s="1"/>
  <c r="BF39" i="13" s="1"/>
  <c r="AG39" i="13" a="1"/>
  <c r="AG39" i="13" s="1"/>
  <c r="BG39" i="13" s="1"/>
  <c r="AH39" i="13" a="1"/>
  <c r="AH39" i="13" s="1"/>
  <c r="BH39" i="13" s="1"/>
  <c r="AI39" i="13" a="1"/>
  <c r="AI39" i="13" s="1"/>
  <c r="BI39" i="13" s="1"/>
  <c r="L40" i="13" a="1"/>
  <c r="L40" i="13" s="1"/>
  <c r="AL40" i="13" s="1"/>
  <c r="M40" i="13" a="1"/>
  <c r="M40" i="13" s="1"/>
  <c r="AM40" i="13" s="1"/>
  <c r="N40" i="13" a="1"/>
  <c r="N40" i="13" s="1"/>
  <c r="AN40" i="13" s="1"/>
  <c r="O40" i="13" a="1"/>
  <c r="O40" i="13" s="1"/>
  <c r="AO40" i="13" s="1"/>
  <c r="P40" i="13" a="1"/>
  <c r="P40" i="13" s="1"/>
  <c r="AP40" i="13" s="1"/>
  <c r="Q40" i="13" a="1"/>
  <c r="Q40" i="13" s="1"/>
  <c r="AQ40" i="13" s="1"/>
  <c r="R40" i="13" a="1"/>
  <c r="R40" i="13" s="1"/>
  <c r="AR40" i="13" s="1"/>
  <c r="S40" i="13" a="1"/>
  <c r="S40" i="13" s="1"/>
  <c r="AS40" i="13" s="1"/>
  <c r="T40" i="13" a="1"/>
  <c r="T40" i="13" s="1"/>
  <c r="AT40" i="13" s="1"/>
  <c r="U40" i="13" a="1"/>
  <c r="U40" i="13" s="1"/>
  <c r="AU40" i="13" s="1"/>
  <c r="V40" i="13" a="1"/>
  <c r="V40" i="13" s="1"/>
  <c r="AV40" i="13" s="1"/>
  <c r="W40" i="13" a="1"/>
  <c r="W40" i="13" s="1"/>
  <c r="AW40" i="13" s="1"/>
  <c r="X40" i="13" a="1"/>
  <c r="X40" i="13" s="1"/>
  <c r="AX40" i="13" s="1"/>
  <c r="Y40" i="13" a="1"/>
  <c r="Y40" i="13" s="1"/>
  <c r="AY40" i="13" s="1"/>
  <c r="Z40" i="13" a="1"/>
  <c r="Z40" i="13" s="1"/>
  <c r="AZ40" i="13" s="1"/>
  <c r="AA40" i="13" a="1"/>
  <c r="AA40" i="13" s="1"/>
  <c r="BA40" i="13" s="1"/>
  <c r="AB40" i="13" a="1"/>
  <c r="AB40" i="13" s="1"/>
  <c r="BB40" i="13" s="1"/>
  <c r="AC40" i="13" a="1"/>
  <c r="AC40" i="13" s="1"/>
  <c r="BC40" i="13" s="1"/>
  <c r="AD40" i="13" a="1"/>
  <c r="AD40" i="13" s="1"/>
  <c r="BD40" i="13" s="1"/>
  <c r="AE40" i="13" a="1"/>
  <c r="AE40" i="13" s="1"/>
  <c r="BE40" i="13" s="1"/>
  <c r="AF40" i="13" a="1"/>
  <c r="AF40" i="13" s="1"/>
  <c r="BF40" i="13" s="1"/>
  <c r="AG40" i="13" a="1"/>
  <c r="AG40" i="13" s="1"/>
  <c r="BG40" i="13" s="1"/>
  <c r="AH40" i="13" a="1"/>
  <c r="AH40" i="13" s="1"/>
  <c r="BH40" i="13" s="1"/>
  <c r="AI40" i="13" a="1"/>
  <c r="AI40" i="13" s="1"/>
  <c r="BI40" i="13" s="1"/>
  <c r="L41" i="13" a="1"/>
  <c r="L41" i="13" s="1"/>
  <c r="AL41" i="13" s="1"/>
  <c r="M41" i="13" a="1"/>
  <c r="M41" i="13" s="1"/>
  <c r="AM41" i="13" s="1"/>
  <c r="N41" i="13" a="1"/>
  <c r="N41" i="13" s="1"/>
  <c r="AN41" i="13" s="1"/>
  <c r="O41" i="13" a="1"/>
  <c r="O41" i="13" s="1"/>
  <c r="AO41" i="13" s="1"/>
  <c r="P41" i="13" a="1"/>
  <c r="P41" i="13" s="1"/>
  <c r="AP41" i="13" s="1"/>
  <c r="Q41" i="13" a="1"/>
  <c r="Q41" i="13" s="1"/>
  <c r="AQ41" i="13" s="1"/>
  <c r="R41" i="13" a="1"/>
  <c r="R41" i="13" s="1"/>
  <c r="AR41" i="13" s="1"/>
  <c r="S41" i="13" a="1"/>
  <c r="S41" i="13" s="1"/>
  <c r="AS41" i="13" s="1"/>
  <c r="T41" i="13" a="1"/>
  <c r="T41" i="13" s="1"/>
  <c r="AT41" i="13" s="1"/>
  <c r="U41" i="13" a="1"/>
  <c r="U41" i="13" s="1"/>
  <c r="AU41" i="13" s="1"/>
  <c r="V41" i="13" a="1"/>
  <c r="V41" i="13" s="1"/>
  <c r="AV41" i="13" s="1"/>
  <c r="W41" i="13" a="1"/>
  <c r="W41" i="13" s="1"/>
  <c r="AW41" i="13" s="1"/>
  <c r="X41" i="13" a="1"/>
  <c r="X41" i="13" s="1"/>
  <c r="AX41" i="13" s="1"/>
  <c r="Y41" i="13" a="1"/>
  <c r="Y41" i="13" s="1"/>
  <c r="AY41" i="13" s="1"/>
  <c r="Z41" i="13" a="1"/>
  <c r="Z41" i="13" s="1"/>
  <c r="AZ41" i="13" s="1"/>
  <c r="AA41" i="13" a="1"/>
  <c r="AA41" i="13" s="1"/>
  <c r="BA41" i="13" s="1"/>
  <c r="AB41" i="13" a="1"/>
  <c r="AB41" i="13" s="1"/>
  <c r="BB41" i="13" s="1"/>
  <c r="AC41" i="13" a="1"/>
  <c r="AC41" i="13" s="1"/>
  <c r="BC41" i="13" s="1"/>
  <c r="AD41" i="13" a="1"/>
  <c r="AD41" i="13" s="1"/>
  <c r="BD41" i="13" s="1"/>
  <c r="AE41" i="13" a="1"/>
  <c r="AE41" i="13" s="1"/>
  <c r="BE41" i="13" s="1"/>
  <c r="AF41" i="13" a="1"/>
  <c r="AF41" i="13" s="1"/>
  <c r="BF41" i="13" s="1"/>
  <c r="AG41" i="13" a="1"/>
  <c r="AG41" i="13" s="1"/>
  <c r="BG41" i="13" s="1"/>
  <c r="AH41" i="13" a="1"/>
  <c r="AH41" i="13" s="1"/>
  <c r="BH41" i="13" s="1"/>
  <c r="AI41" i="13" a="1"/>
  <c r="AI41" i="13" s="1"/>
  <c r="BI41" i="13" s="1"/>
  <c r="L42" i="13" a="1"/>
  <c r="L42" i="13" s="1"/>
  <c r="AL42" i="13" s="1"/>
  <c r="M42" i="13" a="1"/>
  <c r="M42" i="13" s="1"/>
  <c r="AM42" i="13" s="1"/>
  <c r="N42" i="13" a="1"/>
  <c r="N42" i="13" s="1"/>
  <c r="AN42" i="13" s="1"/>
  <c r="O42" i="13" a="1"/>
  <c r="O42" i="13" s="1"/>
  <c r="AO42" i="13" s="1"/>
  <c r="P42" i="13" a="1"/>
  <c r="P42" i="13" s="1"/>
  <c r="AP42" i="13" s="1"/>
  <c r="Q42" i="13" a="1"/>
  <c r="Q42" i="13" s="1"/>
  <c r="AQ42" i="13" s="1"/>
  <c r="R42" i="13" a="1"/>
  <c r="R42" i="13" s="1"/>
  <c r="AR42" i="13" s="1"/>
  <c r="S42" i="13" a="1"/>
  <c r="S42" i="13" s="1"/>
  <c r="AS42" i="13" s="1"/>
  <c r="T42" i="13" a="1"/>
  <c r="T42" i="13" s="1"/>
  <c r="AT42" i="13" s="1"/>
  <c r="U42" i="13" a="1"/>
  <c r="U42" i="13" s="1"/>
  <c r="AU42" i="13" s="1"/>
  <c r="V42" i="13" a="1"/>
  <c r="V42" i="13" s="1"/>
  <c r="AV42" i="13" s="1"/>
  <c r="W42" i="13" a="1"/>
  <c r="W42" i="13" s="1"/>
  <c r="AW42" i="13" s="1"/>
  <c r="X42" i="13" a="1"/>
  <c r="X42" i="13" s="1"/>
  <c r="AX42" i="13" s="1"/>
  <c r="Y42" i="13" a="1"/>
  <c r="Y42" i="13" s="1"/>
  <c r="AY42" i="13" s="1"/>
  <c r="Z42" i="13" a="1"/>
  <c r="Z42" i="13" s="1"/>
  <c r="AZ42" i="13" s="1"/>
  <c r="AA42" i="13" a="1"/>
  <c r="AA42" i="13" s="1"/>
  <c r="BA42" i="13" s="1"/>
  <c r="AB42" i="13" a="1"/>
  <c r="AB42" i="13" s="1"/>
  <c r="BB42" i="13" s="1"/>
  <c r="AC42" i="13" a="1"/>
  <c r="AC42" i="13" s="1"/>
  <c r="BC42" i="13" s="1"/>
  <c r="AD42" i="13" a="1"/>
  <c r="AD42" i="13" s="1"/>
  <c r="BD42" i="13" s="1"/>
  <c r="AE42" i="13" a="1"/>
  <c r="AE42" i="13" s="1"/>
  <c r="BE42" i="13" s="1"/>
  <c r="AF42" i="13" a="1"/>
  <c r="AF42" i="13" s="1"/>
  <c r="BF42" i="13" s="1"/>
  <c r="AG42" i="13" a="1"/>
  <c r="AG42" i="13" s="1"/>
  <c r="BG42" i="13" s="1"/>
  <c r="AH42" i="13" a="1"/>
  <c r="AH42" i="13" s="1"/>
  <c r="BH42" i="13" s="1"/>
  <c r="AI42" i="13" a="1"/>
  <c r="AI42" i="13" s="1"/>
  <c r="BI42" i="13" s="1"/>
  <c r="K40" i="13" a="1"/>
  <c r="K40" i="13" s="1"/>
  <c r="AK40" i="13" s="1"/>
  <c r="K41" i="13" a="1"/>
  <c r="K41" i="13" s="1"/>
  <c r="AK41" i="13" s="1"/>
  <c r="K42" i="13" a="1"/>
  <c r="K42" i="13" s="1"/>
  <c r="AK42" i="13" s="1"/>
  <c r="AI53" i="13" l="1" a="1"/>
  <c r="AI53" i="13" s="1"/>
  <c r="BI53" i="13" s="1"/>
  <c r="AH53" i="13" a="1"/>
  <c r="AH53" i="13" s="1"/>
  <c r="BH53" i="13" s="1"/>
  <c r="AG53" i="13" a="1"/>
  <c r="AG53" i="13" s="1"/>
  <c r="BG53" i="13" s="1"/>
  <c r="AF53" i="13" a="1"/>
  <c r="AF53" i="13" s="1"/>
  <c r="BF53" i="13" s="1"/>
  <c r="AE53" i="13" a="1"/>
  <c r="AE53" i="13" s="1"/>
  <c r="BE53" i="13" s="1"/>
  <c r="AD53" i="13" a="1"/>
  <c r="AD53" i="13" s="1"/>
  <c r="BD53" i="13" s="1"/>
  <c r="AC53" i="13" a="1"/>
  <c r="AC53" i="13" s="1"/>
  <c r="BC53" i="13" s="1"/>
  <c r="AB53" i="13" a="1"/>
  <c r="AB53" i="13" s="1"/>
  <c r="BB53" i="13" s="1"/>
  <c r="AA53" i="13" a="1"/>
  <c r="AA53" i="13" s="1"/>
  <c r="BA53" i="13" s="1"/>
  <c r="Z53" i="13" a="1"/>
  <c r="Z53" i="13" s="1"/>
  <c r="AZ53" i="13" s="1"/>
  <c r="Y53" i="13" a="1"/>
  <c r="Y53" i="13" s="1"/>
  <c r="AY53" i="13" s="1"/>
  <c r="X53" i="13" a="1"/>
  <c r="X53" i="13" s="1"/>
  <c r="AX53" i="13" s="1"/>
  <c r="W53" i="13" a="1"/>
  <c r="W53" i="13" s="1"/>
  <c r="AW53" i="13" s="1"/>
  <c r="V53" i="13" a="1"/>
  <c r="V53" i="13" s="1"/>
  <c r="AV53" i="13" s="1"/>
  <c r="U53" i="13" a="1"/>
  <c r="U53" i="13" s="1"/>
  <c r="AU53" i="13" s="1"/>
  <c r="T53" i="13" a="1"/>
  <c r="T53" i="13" s="1"/>
  <c r="AT53" i="13" s="1"/>
  <c r="S53" i="13" a="1"/>
  <c r="S53" i="13" s="1"/>
  <c r="AS53" i="13" s="1"/>
  <c r="R53" i="13" a="1"/>
  <c r="R53" i="13" s="1"/>
  <c r="AR53" i="13" s="1"/>
  <c r="Q53" i="13" a="1"/>
  <c r="Q53" i="13" s="1"/>
  <c r="AQ53" i="13" s="1"/>
  <c r="P53" i="13" a="1"/>
  <c r="P53" i="13" s="1"/>
  <c r="AP53" i="13" s="1"/>
  <c r="O53" i="13" a="1"/>
  <c r="O53" i="13" s="1"/>
  <c r="AO53" i="13" s="1"/>
  <c r="N53" i="13" a="1"/>
  <c r="N53" i="13" s="1"/>
  <c r="AN53" i="13" s="1"/>
  <c r="M53" i="13" a="1"/>
  <c r="M53" i="13" s="1"/>
  <c r="AM53" i="13" s="1"/>
  <c r="L53" i="13" a="1"/>
  <c r="L53" i="13" s="1"/>
  <c r="AL53" i="13" s="1"/>
  <c r="K53" i="13" a="1"/>
  <c r="K53" i="13" s="1"/>
  <c r="AK53" i="13" s="1"/>
  <c r="AI44" i="13" a="1"/>
  <c r="AI44" i="13" s="1"/>
  <c r="BI44" i="13" s="1"/>
  <c r="AH44" i="13" a="1"/>
  <c r="AH44" i="13" s="1"/>
  <c r="BH44" i="13" s="1"/>
  <c r="AG44" i="13" a="1"/>
  <c r="AG44" i="13" s="1"/>
  <c r="BG44" i="13" s="1"/>
  <c r="AF44" i="13" a="1"/>
  <c r="AF44" i="13" s="1"/>
  <c r="BF44" i="13" s="1"/>
  <c r="AE44" i="13" a="1"/>
  <c r="AE44" i="13" s="1"/>
  <c r="BE44" i="13" s="1"/>
  <c r="AD44" i="13" a="1"/>
  <c r="AD44" i="13" s="1"/>
  <c r="BD44" i="13" s="1"/>
  <c r="AC44" i="13" a="1"/>
  <c r="AC44" i="13" s="1"/>
  <c r="BC44" i="13" s="1"/>
  <c r="AB44" i="13" a="1"/>
  <c r="AB44" i="13" s="1"/>
  <c r="BB44" i="13" s="1"/>
  <c r="AA44" i="13" a="1"/>
  <c r="AA44" i="13" s="1"/>
  <c r="BA44" i="13" s="1"/>
  <c r="Z44" i="13" a="1"/>
  <c r="Z44" i="13" s="1"/>
  <c r="AZ44" i="13" s="1"/>
  <c r="Y44" i="13" a="1"/>
  <c r="Y44" i="13" s="1"/>
  <c r="AY44" i="13" s="1"/>
  <c r="X44" i="13" a="1"/>
  <c r="X44" i="13" s="1"/>
  <c r="AX44" i="13" s="1"/>
  <c r="W44" i="13" a="1"/>
  <c r="W44" i="13" s="1"/>
  <c r="AW44" i="13" s="1"/>
  <c r="V44" i="13" a="1"/>
  <c r="V44" i="13" s="1"/>
  <c r="AV44" i="13" s="1"/>
  <c r="U44" i="13" a="1"/>
  <c r="U44" i="13" s="1"/>
  <c r="AU44" i="13" s="1"/>
  <c r="T44" i="13" a="1"/>
  <c r="T44" i="13" s="1"/>
  <c r="AT44" i="13" s="1"/>
  <c r="S44" i="13" a="1"/>
  <c r="S44" i="13" s="1"/>
  <c r="AS44" i="13" s="1"/>
  <c r="R44" i="13" a="1"/>
  <c r="R44" i="13" s="1"/>
  <c r="AR44" i="13" s="1"/>
  <c r="Q44" i="13" a="1"/>
  <c r="Q44" i="13" s="1"/>
  <c r="AQ44" i="13" s="1"/>
  <c r="P44" i="13" a="1"/>
  <c r="P44" i="13" s="1"/>
  <c r="AP44" i="13" s="1"/>
  <c r="O44" i="13" a="1"/>
  <c r="O44" i="13" s="1"/>
  <c r="AO44" i="13" s="1"/>
  <c r="N44" i="13" a="1"/>
  <c r="N44" i="13" s="1"/>
  <c r="AN44" i="13" s="1"/>
  <c r="M44" i="13" a="1"/>
  <c r="M44" i="13" s="1"/>
  <c r="AM44" i="13" s="1"/>
  <c r="L44" i="13" a="1"/>
  <c r="L44" i="13" s="1"/>
  <c r="AL44" i="13" s="1"/>
  <c r="K44" i="13" a="1"/>
  <c r="K44" i="13" s="1"/>
  <c r="AK44" i="13" s="1"/>
  <c r="G44" i="13"/>
  <c r="AI43" i="13" a="1"/>
  <c r="AI43" i="13" s="1"/>
  <c r="BI43" i="13" s="1"/>
  <c r="AH43" i="13" a="1"/>
  <c r="AH43" i="13" s="1"/>
  <c r="BH43" i="13" s="1"/>
  <c r="AG43" i="13" a="1"/>
  <c r="AG43" i="13" s="1"/>
  <c r="BG43" i="13" s="1"/>
  <c r="AF43" i="13" a="1"/>
  <c r="AF43" i="13" s="1"/>
  <c r="BF43" i="13" s="1"/>
  <c r="AE43" i="13" a="1"/>
  <c r="AE43" i="13" s="1"/>
  <c r="BE43" i="13" s="1"/>
  <c r="AD43" i="13" a="1"/>
  <c r="AD43" i="13" s="1"/>
  <c r="BD43" i="13" s="1"/>
  <c r="AC43" i="13" a="1"/>
  <c r="AC43" i="13" s="1"/>
  <c r="BC43" i="13" s="1"/>
  <c r="AB43" i="13" a="1"/>
  <c r="AB43" i="13" s="1"/>
  <c r="BB43" i="13" s="1"/>
  <c r="AA43" i="13" a="1"/>
  <c r="AA43" i="13" s="1"/>
  <c r="BA43" i="13" s="1"/>
  <c r="Z43" i="13" a="1"/>
  <c r="Z43" i="13" s="1"/>
  <c r="AZ43" i="13" s="1"/>
  <c r="Y43" i="13" a="1"/>
  <c r="Y43" i="13" s="1"/>
  <c r="AY43" i="13" s="1"/>
  <c r="X43" i="13" a="1"/>
  <c r="X43" i="13" s="1"/>
  <c r="AX43" i="13" s="1"/>
  <c r="W43" i="13" a="1"/>
  <c r="W43" i="13" s="1"/>
  <c r="AW43" i="13" s="1"/>
  <c r="V43" i="13" a="1"/>
  <c r="V43" i="13" s="1"/>
  <c r="AV43" i="13" s="1"/>
  <c r="U43" i="13" a="1"/>
  <c r="U43" i="13" s="1"/>
  <c r="AU43" i="13" s="1"/>
  <c r="T43" i="13" a="1"/>
  <c r="T43" i="13" s="1"/>
  <c r="AT43" i="13" s="1"/>
  <c r="S43" i="13" a="1"/>
  <c r="S43" i="13" s="1"/>
  <c r="AS43" i="13" s="1"/>
  <c r="R43" i="13" a="1"/>
  <c r="R43" i="13" s="1"/>
  <c r="AR43" i="13" s="1"/>
  <c r="Q43" i="13" a="1"/>
  <c r="Q43" i="13" s="1"/>
  <c r="AQ43" i="13" s="1"/>
  <c r="P43" i="13" a="1"/>
  <c r="P43" i="13" s="1"/>
  <c r="AP43" i="13" s="1"/>
  <c r="O43" i="13" a="1"/>
  <c r="O43" i="13" s="1"/>
  <c r="AO43" i="13" s="1"/>
  <c r="N43" i="13" a="1"/>
  <c r="N43" i="13" s="1"/>
  <c r="AN43" i="13" s="1"/>
  <c r="M43" i="13" a="1"/>
  <c r="M43" i="13" s="1"/>
  <c r="AM43" i="13" s="1"/>
  <c r="L43" i="13" a="1"/>
  <c r="L43" i="13" s="1"/>
  <c r="AL43" i="13" s="1"/>
  <c r="K43" i="13" a="1"/>
  <c r="K43" i="13" s="1"/>
  <c r="AK43" i="13" s="1"/>
  <c r="G43" i="13"/>
  <c r="K39" i="13" a="1"/>
  <c r="K39" i="13" s="1"/>
  <c r="AK39" i="13" s="1"/>
  <c r="G39" i="13"/>
  <c r="AI38" i="13" a="1"/>
  <c r="AI38" i="13" s="1"/>
  <c r="BI38" i="13" s="1"/>
  <c r="AH38" i="13" a="1"/>
  <c r="AH38" i="13" s="1"/>
  <c r="BH38" i="13" s="1"/>
  <c r="AG38" i="13" a="1"/>
  <c r="AG38" i="13" s="1"/>
  <c r="BG38" i="13" s="1"/>
  <c r="AF38" i="13" a="1"/>
  <c r="AF38" i="13" s="1"/>
  <c r="BF38" i="13" s="1"/>
  <c r="AE38" i="13" a="1"/>
  <c r="AE38" i="13" s="1"/>
  <c r="BE38" i="13" s="1"/>
  <c r="AD38" i="13" a="1"/>
  <c r="AD38" i="13" s="1"/>
  <c r="BD38" i="13" s="1"/>
  <c r="AC38" i="13" a="1"/>
  <c r="AC38" i="13" s="1"/>
  <c r="BC38" i="13" s="1"/>
  <c r="AB38" i="13" a="1"/>
  <c r="AB38" i="13" s="1"/>
  <c r="BB38" i="13" s="1"/>
  <c r="AA38" i="13" a="1"/>
  <c r="AA38" i="13" s="1"/>
  <c r="BA38" i="13" s="1"/>
  <c r="Z38" i="13" a="1"/>
  <c r="Z38" i="13" s="1"/>
  <c r="AZ38" i="13" s="1"/>
  <c r="Y38" i="13" a="1"/>
  <c r="Y38" i="13" s="1"/>
  <c r="AY38" i="13" s="1"/>
  <c r="X38" i="13" a="1"/>
  <c r="X38" i="13" s="1"/>
  <c r="AX38" i="13" s="1"/>
  <c r="W38" i="13" a="1"/>
  <c r="W38" i="13" s="1"/>
  <c r="AW38" i="13" s="1"/>
  <c r="V38" i="13" a="1"/>
  <c r="V38" i="13" s="1"/>
  <c r="AV38" i="13" s="1"/>
  <c r="U38" i="13" a="1"/>
  <c r="U38" i="13" s="1"/>
  <c r="AU38" i="13" s="1"/>
  <c r="T38" i="13" a="1"/>
  <c r="T38" i="13" s="1"/>
  <c r="AT38" i="13" s="1"/>
  <c r="S38" i="13" a="1"/>
  <c r="S38" i="13" s="1"/>
  <c r="AS38" i="13" s="1"/>
  <c r="R38" i="13" a="1"/>
  <c r="R38" i="13" s="1"/>
  <c r="AR38" i="13" s="1"/>
  <c r="Q38" i="13" a="1"/>
  <c r="Q38" i="13" s="1"/>
  <c r="AQ38" i="13" s="1"/>
  <c r="P38" i="13" a="1"/>
  <c r="P38" i="13" s="1"/>
  <c r="AP38" i="13" s="1"/>
  <c r="O38" i="13" a="1"/>
  <c r="O38" i="13" s="1"/>
  <c r="AO38" i="13" s="1"/>
  <c r="N38" i="13" a="1"/>
  <c r="N38" i="13" s="1"/>
  <c r="AN38" i="13" s="1"/>
  <c r="M38" i="13" a="1"/>
  <c r="M38" i="13" s="1"/>
  <c r="AM38" i="13" s="1"/>
  <c r="L38" i="13" a="1"/>
  <c r="L38" i="13" s="1"/>
  <c r="AL38" i="13" s="1"/>
  <c r="K38" i="13" a="1"/>
  <c r="K38" i="13" s="1"/>
  <c r="AK38" i="13" s="1"/>
  <c r="G38" i="13"/>
  <c r="AI37" i="13" a="1"/>
  <c r="AI37" i="13" s="1"/>
  <c r="BI37" i="13" s="1"/>
  <c r="AH37" i="13" a="1"/>
  <c r="AH37" i="13" s="1"/>
  <c r="BH37" i="13" s="1"/>
  <c r="AG37" i="13" a="1"/>
  <c r="AG37" i="13" s="1"/>
  <c r="BG37" i="13" s="1"/>
  <c r="AF37" i="13" a="1"/>
  <c r="AF37" i="13" s="1"/>
  <c r="BF37" i="13" s="1"/>
  <c r="AE37" i="13" a="1"/>
  <c r="AE37" i="13" s="1"/>
  <c r="BE37" i="13" s="1"/>
  <c r="AD37" i="13" a="1"/>
  <c r="AD37" i="13" s="1"/>
  <c r="BD37" i="13" s="1"/>
  <c r="AC37" i="13" a="1"/>
  <c r="AC37" i="13" s="1"/>
  <c r="BC37" i="13" s="1"/>
  <c r="AB37" i="13" a="1"/>
  <c r="AB37" i="13" s="1"/>
  <c r="BB37" i="13" s="1"/>
  <c r="AA37" i="13" a="1"/>
  <c r="AA37" i="13" s="1"/>
  <c r="BA37" i="13" s="1"/>
  <c r="Z37" i="13" a="1"/>
  <c r="Z37" i="13" s="1"/>
  <c r="AZ37" i="13" s="1"/>
  <c r="Y37" i="13" a="1"/>
  <c r="Y37" i="13" s="1"/>
  <c r="AY37" i="13" s="1"/>
  <c r="X37" i="13" a="1"/>
  <c r="X37" i="13" s="1"/>
  <c r="AX37" i="13" s="1"/>
  <c r="W37" i="13" a="1"/>
  <c r="W37" i="13" s="1"/>
  <c r="AW37" i="13" s="1"/>
  <c r="V37" i="13" a="1"/>
  <c r="V37" i="13" s="1"/>
  <c r="AV37" i="13" s="1"/>
  <c r="U37" i="13" a="1"/>
  <c r="U37" i="13" s="1"/>
  <c r="AU37" i="13" s="1"/>
  <c r="T37" i="13" a="1"/>
  <c r="T37" i="13" s="1"/>
  <c r="AT37" i="13" s="1"/>
  <c r="S37" i="13" a="1"/>
  <c r="S37" i="13" s="1"/>
  <c r="AS37" i="13" s="1"/>
  <c r="R37" i="13" a="1"/>
  <c r="R37" i="13" s="1"/>
  <c r="AR37" i="13" s="1"/>
  <c r="Q37" i="13" a="1"/>
  <c r="Q37" i="13" s="1"/>
  <c r="AQ37" i="13" s="1"/>
  <c r="P37" i="13" a="1"/>
  <c r="P37" i="13" s="1"/>
  <c r="AP37" i="13" s="1"/>
  <c r="O37" i="13" a="1"/>
  <c r="O37" i="13" s="1"/>
  <c r="AO37" i="13" s="1"/>
  <c r="N37" i="13" a="1"/>
  <c r="N37" i="13" s="1"/>
  <c r="AN37" i="13" s="1"/>
  <c r="M37" i="13" a="1"/>
  <c r="M37" i="13" s="1"/>
  <c r="AM37" i="13" s="1"/>
  <c r="L37" i="13" a="1"/>
  <c r="L37" i="13" s="1"/>
  <c r="AL37" i="13" s="1"/>
  <c r="K37" i="13" a="1"/>
  <c r="K37" i="13" s="1"/>
  <c r="AK37" i="13" s="1"/>
  <c r="G37" i="13"/>
  <c r="AI36" i="13" a="1"/>
  <c r="AI36" i="13" s="1"/>
  <c r="BI36" i="13" s="1"/>
  <c r="AH36" i="13" a="1"/>
  <c r="AH36" i="13" s="1"/>
  <c r="BH36" i="13" s="1"/>
  <c r="AG36" i="13" a="1"/>
  <c r="AG36" i="13" s="1"/>
  <c r="BG36" i="13" s="1"/>
  <c r="AF36" i="13" a="1"/>
  <c r="AF36" i="13" s="1"/>
  <c r="BF36" i="13" s="1"/>
  <c r="AE36" i="13" a="1"/>
  <c r="AE36" i="13" s="1"/>
  <c r="BE36" i="13" s="1"/>
  <c r="AD36" i="13" a="1"/>
  <c r="AD36" i="13" s="1"/>
  <c r="BD36" i="13" s="1"/>
  <c r="AC36" i="13" a="1"/>
  <c r="AC36" i="13" s="1"/>
  <c r="BC36" i="13" s="1"/>
  <c r="AB36" i="13" a="1"/>
  <c r="AB36" i="13" s="1"/>
  <c r="BB36" i="13" s="1"/>
  <c r="AA36" i="13" a="1"/>
  <c r="AA36" i="13" s="1"/>
  <c r="BA36" i="13" s="1"/>
  <c r="Z36" i="13" a="1"/>
  <c r="Z36" i="13" s="1"/>
  <c r="AZ36" i="13" s="1"/>
  <c r="Y36" i="13" a="1"/>
  <c r="Y36" i="13" s="1"/>
  <c r="AY36" i="13" s="1"/>
  <c r="X36" i="13" a="1"/>
  <c r="X36" i="13" s="1"/>
  <c r="AX36" i="13" s="1"/>
  <c r="W36" i="13" a="1"/>
  <c r="W36" i="13" s="1"/>
  <c r="AW36" i="13" s="1"/>
  <c r="V36" i="13" a="1"/>
  <c r="V36" i="13" s="1"/>
  <c r="AV36" i="13" s="1"/>
  <c r="U36" i="13" a="1"/>
  <c r="U36" i="13" s="1"/>
  <c r="AU36" i="13" s="1"/>
  <c r="T36" i="13" a="1"/>
  <c r="T36" i="13" s="1"/>
  <c r="AT36" i="13" s="1"/>
  <c r="S36" i="13" a="1"/>
  <c r="S36" i="13" s="1"/>
  <c r="AS36" i="13" s="1"/>
  <c r="R36" i="13" a="1"/>
  <c r="R36" i="13" s="1"/>
  <c r="AR36" i="13" s="1"/>
  <c r="Q36" i="13" a="1"/>
  <c r="Q36" i="13" s="1"/>
  <c r="AQ36" i="13" s="1"/>
  <c r="P36" i="13" a="1"/>
  <c r="P36" i="13" s="1"/>
  <c r="AP36" i="13" s="1"/>
  <c r="O36" i="13" a="1"/>
  <c r="O36" i="13" s="1"/>
  <c r="AO36" i="13" s="1"/>
  <c r="N36" i="13" a="1"/>
  <c r="N36" i="13" s="1"/>
  <c r="AN36" i="13" s="1"/>
  <c r="M36" i="13" a="1"/>
  <c r="M36" i="13" s="1"/>
  <c r="AM36" i="13" s="1"/>
  <c r="L36" i="13" a="1"/>
  <c r="L36" i="13" s="1"/>
  <c r="AL36" i="13" s="1"/>
  <c r="K36" i="13" a="1"/>
  <c r="K36" i="13" s="1"/>
  <c r="AK36" i="13" s="1"/>
  <c r="G36" i="13"/>
  <c r="AI35" i="13" a="1"/>
  <c r="AI35" i="13" s="1"/>
  <c r="BI35" i="13" s="1"/>
  <c r="AH35" i="13" a="1"/>
  <c r="AH35" i="13" s="1"/>
  <c r="BH35" i="13" s="1"/>
  <c r="AG35" i="13" a="1"/>
  <c r="AG35" i="13" s="1"/>
  <c r="BG35" i="13" s="1"/>
  <c r="AF35" i="13" a="1"/>
  <c r="AF35" i="13" s="1"/>
  <c r="BF35" i="13" s="1"/>
  <c r="AE35" i="13" a="1"/>
  <c r="AE35" i="13" s="1"/>
  <c r="BE35" i="13" s="1"/>
  <c r="AD35" i="13" a="1"/>
  <c r="AD35" i="13" s="1"/>
  <c r="BD35" i="13" s="1"/>
  <c r="AC35" i="13" a="1"/>
  <c r="AC35" i="13" s="1"/>
  <c r="BC35" i="13" s="1"/>
  <c r="AB35" i="13" a="1"/>
  <c r="AB35" i="13" s="1"/>
  <c r="BB35" i="13" s="1"/>
  <c r="AA35" i="13" a="1"/>
  <c r="AA35" i="13" s="1"/>
  <c r="BA35" i="13" s="1"/>
  <c r="Z35" i="13" a="1"/>
  <c r="Z35" i="13" s="1"/>
  <c r="AZ35" i="13" s="1"/>
  <c r="Y35" i="13" a="1"/>
  <c r="Y35" i="13" s="1"/>
  <c r="AY35" i="13" s="1"/>
  <c r="X35" i="13" a="1"/>
  <c r="X35" i="13" s="1"/>
  <c r="AX35" i="13" s="1"/>
  <c r="W35" i="13" a="1"/>
  <c r="W35" i="13" s="1"/>
  <c r="AW35" i="13" s="1"/>
  <c r="V35" i="13" a="1"/>
  <c r="V35" i="13" s="1"/>
  <c r="AV35" i="13" s="1"/>
  <c r="U35" i="13" a="1"/>
  <c r="U35" i="13" s="1"/>
  <c r="AU35" i="13" s="1"/>
  <c r="T35" i="13" a="1"/>
  <c r="T35" i="13" s="1"/>
  <c r="AT35" i="13" s="1"/>
  <c r="S35" i="13" a="1"/>
  <c r="S35" i="13" s="1"/>
  <c r="AS35" i="13" s="1"/>
  <c r="R35" i="13" a="1"/>
  <c r="R35" i="13" s="1"/>
  <c r="AR35" i="13" s="1"/>
  <c r="Q35" i="13" a="1"/>
  <c r="Q35" i="13" s="1"/>
  <c r="AQ35" i="13" s="1"/>
  <c r="P35" i="13" a="1"/>
  <c r="P35" i="13" s="1"/>
  <c r="AP35" i="13" s="1"/>
  <c r="O35" i="13" a="1"/>
  <c r="O35" i="13" s="1"/>
  <c r="AO35" i="13" s="1"/>
  <c r="N35" i="13" a="1"/>
  <c r="N35" i="13" s="1"/>
  <c r="AN35" i="13" s="1"/>
  <c r="M35" i="13" a="1"/>
  <c r="M35" i="13" s="1"/>
  <c r="AM35" i="13" s="1"/>
  <c r="L35" i="13" a="1"/>
  <c r="L35" i="13" s="1"/>
  <c r="AL35" i="13" s="1"/>
  <c r="K35" i="13" a="1"/>
  <c r="K35" i="13" s="1"/>
  <c r="AK35" i="13" s="1"/>
  <c r="G35" i="13"/>
  <c r="AI34" i="13" a="1"/>
  <c r="AI34" i="13" s="1"/>
  <c r="BI34" i="13" s="1"/>
  <c r="AH34" i="13" a="1"/>
  <c r="AH34" i="13" s="1"/>
  <c r="BH34" i="13" s="1"/>
  <c r="AG34" i="13" a="1"/>
  <c r="AG34" i="13" s="1"/>
  <c r="BG34" i="13" s="1"/>
  <c r="AF34" i="13" a="1"/>
  <c r="AF34" i="13" s="1"/>
  <c r="BF34" i="13" s="1"/>
  <c r="AE34" i="13" a="1"/>
  <c r="AE34" i="13" s="1"/>
  <c r="BE34" i="13" s="1"/>
  <c r="AD34" i="13" a="1"/>
  <c r="AD34" i="13" s="1"/>
  <c r="BD34" i="13" s="1"/>
  <c r="AC34" i="13" a="1"/>
  <c r="AC34" i="13" s="1"/>
  <c r="BC34" i="13" s="1"/>
  <c r="AB34" i="13" a="1"/>
  <c r="AB34" i="13" s="1"/>
  <c r="BB34" i="13" s="1"/>
  <c r="AA34" i="13" a="1"/>
  <c r="AA34" i="13" s="1"/>
  <c r="BA34" i="13" s="1"/>
  <c r="Z34" i="13" a="1"/>
  <c r="Z34" i="13" s="1"/>
  <c r="AZ34" i="13" s="1"/>
  <c r="Y34" i="13" a="1"/>
  <c r="Y34" i="13" s="1"/>
  <c r="AY34" i="13" s="1"/>
  <c r="X34" i="13" a="1"/>
  <c r="X34" i="13" s="1"/>
  <c r="AX34" i="13" s="1"/>
  <c r="W34" i="13" a="1"/>
  <c r="W34" i="13" s="1"/>
  <c r="AW34" i="13" s="1"/>
  <c r="V34" i="13" a="1"/>
  <c r="V34" i="13" s="1"/>
  <c r="AV34" i="13" s="1"/>
  <c r="U34" i="13" a="1"/>
  <c r="U34" i="13" s="1"/>
  <c r="AU34" i="13" s="1"/>
  <c r="T34" i="13" a="1"/>
  <c r="T34" i="13" s="1"/>
  <c r="AT34" i="13" s="1"/>
  <c r="S34" i="13" a="1"/>
  <c r="S34" i="13" s="1"/>
  <c r="AS34" i="13" s="1"/>
  <c r="R34" i="13" a="1"/>
  <c r="R34" i="13" s="1"/>
  <c r="AR34" i="13" s="1"/>
  <c r="Q34" i="13" a="1"/>
  <c r="Q34" i="13" s="1"/>
  <c r="AQ34" i="13" s="1"/>
  <c r="P34" i="13" a="1"/>
  <c r="P34" i="13" s="1"/>
  <c r="AP34" i="13" s="1"/>
  <c r="O34" i="13" a="1"/>
  <c r="O34" i="13" s="1"/>
  <c r="AO34" i="13" s="1"/>
  <c r="N34" i="13" a="1"/>
  <c r="N34" i="13" s="1"/>
  <c r="AN34" i="13" s="1"/>
  <c r="M34" i="13" a="1"/>
  <c r="M34" i="13" s="1"/>
  <c r="AM34" i="13" s="1"/>
  <c r="L34" i="13" a="1"/>
  <c r="L34" i="13" s="1"/>
  <c r="AL34" i="13" s="1"/>
  <c r="K34" i="13" a="1"/>
  <c r="K34" i="13" s="1"/>
  <c r="AK34" i="13" s="1"/>
  <c r="G34" i="13"/>
  <c r="AI33" i="13" a="1"/>
  <c r="AI33" i="13" s="1"/>
  <c r="BI33" i="13" s="1"/>
  <c r="AH33" i="13" a="1"/>
  <c r="AH33" i="13" s="1"/>
  <c r="BH33" i="13" s="1"/>
  <c r="AG33" i="13" a="1"/>
  <c r="AG33" i="13" s="1"/>
  <c r="BG33" i="13" s="1"/>
  <c r="AF33" i="13" a="1"/>
  <c r="AF33" i="13" s="1"/>
  <c r="BF33" i="13" s="1"/>
  <c r="AE33" i="13" a="1"/>
  <c r="AE33" i="13" s="1"/>
  <c r="BE33" i="13" s="1"/>
  <c r="AD33" i="13" a="1"/>
  <c r="AD33" i="13" s="1"/>
  <c r="BD33" i="13" s="1"/>
  <c r="AC33" i="13" a="1"/>
  <c r="AC33" i="13" s="1"/>
  <c r="BC33" i="13" s="1"/>
  <c r="AB33" i="13" a="1"/>
  <c r="AB33" i="13" s="1"/>
  <c r="BB33" i="13" s="1"/>
  <c r="AA33" i="13" a="1"/>
  <c r="AA33" i="13" s="1"/>
  <c r="BA33" i="13" s="1"/>
  <c r="Z33" i="13" a="1"/>
  <c r="Z33" i="13" s="1"/>
  <c r="AZ33" i="13" s="1"/>
  <c r="Y33" i="13" a="1"/>
  <c r="Y33" i="13" s="1"/>
  <c r="AY33" i="13" s="1"/>
  <c r="X33" i="13" a="1"/>
  <c r="X33" i="13" s="1"/>
  <c r="AX33" i="13" s="1"/>
  <c r="W33" i="13" a="1"/>
  <c r="W33" i="13" s="1"/>
  <c r="AW33" i="13" s="1"/>
  <c r="V33" i="13" a="1"/>
  <c r="V33" i="13" s="1"/>
  <c r="AV33" i="13" s="1"/>
  <c r="U33" i="13" a="1"/>
  <c r="U33" i="13" s="1"/>
  <c r="AU33" i="13" s="1"/>
  <c r="T33" i="13" a="1"/>
  <c r="T33" i="13" s="1"/>
  <c r="AT33" i="13" s="1"/>
  <c r="S33" i="13" a="1"/>
  <c r="S33" i="13" s="1"/>
  <c r="AS33" i="13" s="1"/>
  <c r="R33" i="13" a="1"/>
  <c r="R33" i="13" s="1"/>
  <c r="AR33" i="13" s="1"/>
  <c r="Q33" i="13" a="1"/>
  <c r="Q33" i="13" s="1"/>
  <c r="AQ33" i="13" s="1"/>
  <c r="P33" i="13" a="1"/>
  <c r="P33" i="13" s="1"/>
  <c r="AP33" i="13" s="1"/>
  <c r="O33" i="13" a="1"/>
  <c r="O33" i="13" s="1"/>
  <c r="AO33" i="13" s="1"/>
  <c r="N33" i="13" a="1"/>
  <c r="N33" i="13" s="1"/>
  <c r="AN33" i="13" s="1"/>
  <c r="M33" i="13" a="1"/>
  <c r="M33" i="13" s="1"/>
  <c r="AM33" i="13" s="1"/>
  <c r="L33" i="13" a="1"/>
  <c r="L33" i="13" s="1"/>
  <c r="AL33" i="13" s="1"/>
  <c r="AK33" i="13"/>
  <c r="G33" i="13"/>
  <c r="AI32" i="13" a="1"/>
  <c r="AI32" i="13" s="1"/>
  <c r="BI32" i="13" s="1"/>
  <c r="AH32" i="13" a="1"/>
  <c r="AH32" i="13" s="1"/>
  <c r="BH32" i="13" s="1"/>
  <c r="AG32" i="13" a="1"/>
  <c r="AG32" i="13" s="1"/>
  <c r="BG32" i="13" s="1"/>
  <c r="AF32" i="13" a="1"/>
  <c r="AF32" i="13" s="1"/>
  <c r="BF32" i="13" s="1"/>
  <c r="AE32" i="13" a="1"/>
  <c r="AE32" i="13" s="1"/>
  <c r="BE32" i="13" s="1"/>
  <c r="AD32" i="13" a="1"/>
  <c r="AD32" i="13" s="1"/>
  <c r="BD32" i="13" s="1"/>
  <c r="AC32" i="13" a="1"/>
  <c r="AC32" i="13" s="1"/>
  <c r="BC32" i="13" s="1"/>
  <c r="AB32" i="13" a="1"/>
  <c r="AB32" i="13" s="1"/>
  <c r="BB32" i="13" s="1"/>
  <c r="AA32" i="13" a="1"/>
  <c r="AA32" i="13" s="1"/>
  <c r="BA32" i="13" s="1"/>
  <c r="Z32" i="13" a="1"/>
  <c r="Z32" i="13" s="1"/>
  <c r="AZ32" i="13" s="1"/>
  <c r="Y32" i="13" a="1"/>
  <c r="Y32" i="13" s="1"/>
  <c r="AY32" i="13" s="1"/>
  <c r="X32" i="13" a="1"/>
  <c r="X32" i="13" s="1"/>
  <c r="AX32" i="13" s="1"/>
  <c r="W32" i="13" a="1"/>
  <c r="W32" i="13" s="1"/>
  <c r="AW32" i="13" s="1"/>
  <c r="V32" i="13" a="1"/>
  <c r="V32" i="13" s="1"/>
  <c r="AV32" i="13" s="1"/>
  <c r="U32" i="13" a="1"/>
  <c r="U32" i="13" s="1"/>
  <c r="AU32" i="13" s="1"/>
  <c r="T32" i="13" a="1"/>
  <c r="T32" i="13" s="1"/>
  <c r="AT32" i="13" s="1"/>
  <c r="S32" i="13" a="1"/>
  <c r="S32" i="13" s="1"/>
  <c r="AS32" i="13" s="1"/>
  <c r="R32" i="13" a="1"/>
  <c r="R32" i="13" s="1"/>
  <c r="AR32" i="13" s="1"/>
  <c r="Q32" i="13" a="1"/>
  <c r="Q32" i="13" s="1"/>
  <c r="AQ32" i="13" s="1"/>
  <c r="P32" i="13" a="1"/>
  <c r="P32" i="13" s="1"/>
  <c r="AP32" i="13" s="1"/>
  <c r="O32" i="13" a="1"/>
  <c r="O32" i="13" s="1"/>
  <c r="AO32" i="13" s="1"/>
  <c r="N32" i="13" a="1"/>
  <c r="N32" i="13" s="1"/>
  <c r="AN32" i="13" s="1"/>
  <c r="M32" i="13" a="1"/>
  <c r="M32" i="13" s="1"/>
  <c r="AM32" i="13" s="1"/>
  <c r="L32" i="13" a="1"/>
  <c r="L32" i="13" s="1"/>
  <c r="AL32" i="13" s="1"/>
  <c r="K32" i="13" a="1"/>
  <c r="K32" i="13" s="1"/>
  <c r="AK32" i="13" s="1"/>
  <c r="G32" i="13"/>
  <c r="AI31" i="13" a="1"/>
  <c r="AI31" i="13" s="1"/>
  <c r="BI31" i="13" s="1"/>
  <c r="AH31" i="13" a="1"/>
  <c r="AH31" i="13" s="1"/>
  <c r="BH31" i="13" s="1"/>
  <c r="AG31" i="13" a="1"/>
  <c r="AG31" i="13" s="1"/>
  <c r="BG31" i="13" s="1"/>
  <c r="AF31" i="13" a="1"/>
  <c r="AF31" i="13" s="1"/>
  <c r="BF31" i="13" s="1"/>
  <c r="AE31" i="13" a="1"/>
  <c r="AE31" i="13" s="1"/>
  <c r="BE31" i="13" s="1"/>
  <c r="AD31" i="13" a="1"/>
  <c r="AD31" i="13" s="1"/>
  <c r="BD31" i="13" s="1"/>
  <c r="AC31" i="13" a="1"/>
  <c r="AC31" i="13" s="1"/>
  <c r="BC31" i="13" s="1"/>
  <c r="AB31" i="13" a="1"/>
  <c r="AB31" i="13" s="1"/>
  <c r="BB31" i="13" s="1"/>
  <c r="AA31" i="13" a="1"/>
  <c r="AA31" i="13" s="1"/>
  <c r="BA31" i="13" s="1"/>
  <c r="Z31" i="13" a="1"/>
  <c r="Z31" i="13" s="1"/>
  <c r="AZ31" i="13" s="1"/>
  <c r="Y31" i="13" a="1"/>
  <c r="Y31" i="13" s="1"/>
  <c r="AY31" i="13" s="1"/>
  <c r="X31" i="13" a="1"/>
  <c r="X31" i="13" s="1"/>
  <c r="AX31" i="13" s="1"/>
  <c r="W31" i="13" a="1"/>
  <c r="W31" i="13" s="1"/>
  <c r="AW31" i="13" s="1"/>
  <c r="V31" i="13" a="1"/>
  <c r="V31" i="13" s="1"/>
  <c r="AV31" i="13" s="1"/>
  <c r="U31" i="13" a="1"/>
  <c r="U31" i="13" s="1"/>
  <c r="AU31" i="13" s="1"/>
  <c r="T31" i="13" a="1"/>
  <c r="T31" i="13" s="1"/>
  <c r="AT31" i="13" s="1"/>
  <c r="S31" i="13" a="1"/>
  <c r="S31" i="13" s="1"/>
  <c r="AS31" i="13" s="1"/>
  <c r="R31" i="13" a="1"/>
  <c r="R31" i="13" s="1"/>
  <c r="AR31" i="13" s="1"/>
  <c r="Q31" i="13" a="1"/>
  <c r="Q31" i="13" s="1"/>
  <c r="AQ31" i="13" s="1"/>
  <c r="P31" i="13" a="1"/>
  <c r="P31" i="13" s="1"/>
  <c r="AP31" i="13" s="1"/>
  <c r="O31" i="13" a="1"/>
  <c r="O31" i="13" s="1"/>
  <c r="AO31" i="13" s="1"/>
  <c r="N31" i="13" a="1"/>
  <c r="N31" i="13" s="1"/>
  <c r="AN31" i="13" s="1"/>
  <c r="M31" i="13" a="1"/>
  <c r="M31" i="13" s="1"/>
  <c r="AM31" i="13" s="1"/>
  <c r="L31" i="13" a="1"/>
  <c r="L31" i="13" s="1"/>
  <c r="AL31" i="13" s="1"/>
  <c r="K31" i="13" a="1"/>
  <c r="K31" i="13" s="1"/>
  <c r="AK31" i="13" s="1"/>
  <c r="G31" i="13"/>
  <c r="AI30" i="13" a="1"/>
  <c r="AI30" i="13" s="1"/>
  <c r="BI30" i="13" s="1"/>
  <c r="AH30" i="13" a="1"/>
  <c r="AH30" i="13" s="1"/>
  <c r="BH30" i="13" s="1"/>
  <c r="AG30" i="13" a="1"/>
  <c r="AG30" i="13" s="1"/>
  <c r="BG30" i="13" s="1"/>
  <c r="AF30" i="13" a="1"/>
  <c r="AF30" i="13" s="1"/>
  <c r="BF30" i="13" s="1"/>
  <c r="AE30" i="13" a="1"/>
  <c r="AE30" i="13" s="1"/>
  <c r="BE30" i="13" s="1"/>
  <c r="AD30" i="13" a="1"/>
  <c r="AD30" i="13" s="1"/>
  <c r="BD30" i="13" s="1"/>
  <c r="AC30" i="13" a="1"/>
  <c r="AC30" i="13" s="1"/>
  <c r="BC30" i="13" s="1"/>
  <c r="AB30" i="13" a="1"/>
  <c r="AB30" i="13" s="1"/>
  <c r="BB30" i="13" s="1"/>
  <c r="AA30" i="13" a="1"/>
  <c r="AA30" i="13" s="1"/>
  <c r="BA30" i="13" s="1"/>
  <c r="Z30" i="13" a="1"/>
  <c r="Z30" i="13" s="1"/>
  <c r="AZ30" i="13" s="1"/>
  <c r="Y30" i="13" a="1"/>
  <c r="Y30" i="13" s="1"/>
  <c r="AY30" i="13" s="1"/>
  <c r="X30" i="13" a="1"/>
  <c r="X30" i="13" s="1"/>
  <c r="AX30" i="13" s="1"/>
  <c r="W30" i="13" a="1"/>
  <c r="W30" i="13" s="1"/>
  <c r="AW30" i="13" s="1"/>
  <c r="V30" i="13" a="1"/>
  <c r="V30" i="13" s="1"/>
  <c r="AV30" i="13" s="1"/>
  <c r="U30" i="13" a="1"/>
  <c r="U30" i="13" s="1"/>
  <c r="AU30" i="13" s="1"/>
  <c r="T30" i="13" a="1"/>
  <c r="T30" i="13" s="1"/>
  <c r="AT30" i="13" s="1"/>
  <c r="S30" i="13" a="1"/>
  <c r="S30" i="13" s="1"/>
  <c r="AS30" i="13" s="1"/>
  <c r="R30" i="13" a="1"/>
  <c r="R30" i="13" s="1"/>
  <c r="AR30" i="13" s="1"/>
  <c r="Q30" i="13" a="1"/>
  <c r="Q30" i="13" s="1"/>
  <c r="AQ30" i="13" s="1"/>
  <c r="P30" i="13" a="1"/>
  <c r="P30" i="13" s="1"/>
  <c r="AP30" i="13" s="1"/>
  <c r="O30" i="13" a="1"/>
  <c r="O30" i="13" s="1"/>
  <c r="AO30" i="13" s="1"/>
  <c r="N30" i="13" a="1"/>
  <c r="N30" i="13" s="1"/>
  <c r="AN30" i="13" s="1"/>
  <c r="M30" i="13" a="1"/>
  <c r="M30" i="13" s="1"/>
  <c r="AM30" i="13" s="1"/>
  <c r="L30" i="13" a="1"/>
  <c r="L30" i="13" s="1"/>
  <c r="AL30" i="13" s="1"/>
  <c r="K30" i="13" a="1"/>
  <c r="K30" i="13" s="1"/>
  <c r="AK30" i="13" s="1"/>
  <c r="G30" i="13"/>
  <c r="AI29" i="13" a="1"/>
  <c r="AI29" i="13" s="1"/>
  <c r="BI29" i="13" s="1"/>
  <c r="AH29" i="13" a="1"/>
  <c r="AH29" i="13" s="1"/>
  <c r="BH29" i="13" s="1"/>
  <c r="AG29" i="13" a="1"/>
  <c r="AG29" i="13" s="1"/>
  <c r="BG29" i="13" s="1"/>
  <c r="AF29" i="13" a="1"/>
  <c r="AF29" i="13" s="1"/>
  <c r="BF29" i="13" s="1"/>
  <c r="AE29" i="13" a="1"/>
  <c r="AE29" i="13" s="1"/>
  <c r="BE29" i="13" s="1"/>
  <c r="AD29" i="13" a="1"/>
  <c r="AD29" i="13" s="1"/>
  <c r="BD29" i="13" s="1"/>
  <c r="AC29" i="13" a="1"/>
  <c r="AC29" i="13" s="1"/>
  <c r="BC29" i="13" s="1"/>
  <c r="AB29" i="13" a="1"/>
  <c r="AB29" i="13" s="1"/>
  <c r="BB29" i="13" s="1"/>
  <c r="AA29" i="13" a="1"/>
  <c r="AA29" i="13" s="1"/>
  <c r="BA29" i="13" s="1"/>
  <c r="Z29" i="13" a="1"/>
  <c r="Z29" i="13" s="1"/>
  <c r="AZ29" i="13" s="1"/>
  <c r="Y29" i="13" a="1"/>
  <c r="Y29" i="13" s="1"/>
  <c r="AY29" i="13" s="1"/>
  <c r="X29" i="13" a="1"/>
  <c r="X29" i="13" s="1"/>
  <c r="AX29" i="13" s="1"/>
  <c r="W29" i="13" a="1"/>
  <c r="W29" i="13" s="1"/>
  <c r="AW29" i="13" s="1"/>
  <c r="V29" i="13" a="1"/>
  <c r="V29" i="13" s="1"/>
  <c r="AV29" i="13" s="1"/>
  <c r="U29" i="13" a="1"/>
  <c r="U29" i="13" s="1"/>
  <c r="AU29" i="13" s="1"/>
  <c r="T29" i="13" a="1"/>
  <c r="T29" i="13" s="1"/>
  <c r="AT29" i="13" s="1"/>
  <c r="S29" i="13" a="1"/>
  <c r="S29" i="13" s="1"/>
  <c r="AS29" i="13" s="1"/>
  <c r="R29" i="13" a="1"/>
  <c r="R29" i="13" s="1"/>
  <c r="AR29" i="13" s="1"/>
  <c r="Q29" i="13" a="1"/>
  <c r="Q29" i="13" s="1"/>
  <c r="AQ29" i="13" s="1"/>
  <c r="P29" i="13" a="1"/>
  <c r="P29" i="13" s="1"/>
  <c r="AP29" i="13" s="1"/>
  <c r="O29" i="13" a="1"/>
  <c r="O29" i="13" s="1"/>
  <c r="AO29" i="13" s="1"/>
  <c r="N29" i="13" a="1"/>
  <c r="N29" i="13" s="1"/>
  <c r="AN29" i="13" s="1"/>
  <c r="M29" i="13" a="1"/>
  <c r="M29" i="13" s="1"/>
  <c r="AM29" i="13" s="1"/>
  <c r="L29" i="13" a="1"/>
  <c r="L29" i="13" s="1"/>
  <c r="AL29" i="13" s="1"/>
  <c r="K29" i="13" a="1"/>
  <c r="K29" i="13" s="1"/>
  <c r="AK29" i="13" s="1"/>
  <c r="G29" i="13"/>
  <c r="AI28" i="13" a="1"/>
  <c r="AI28" i="13" s="1"/>
  <c r="BI28" i="13" s="1"/>
  <c r="AH28" i="13" a="1"/>
  <c r="AH28" i="13" s="1"/>
  <c r="BH28" i="13" s="1"/>
  <c r="AG28" i="13" a="1"/>
  <c r="AG28" i="13" s="1"/>
  <c r="BG28" i="13" s="1"/>
  <c r="AF28" i="13" a="1"/>
  <c r="AF28" i="13" s="1"/>
  <c r="BF28" i="13" s="1"/>
  <c r="AE28" i="13" a="1"/>
  <c r="AE28" i="13" s="1"/>
  <c r="BE28" i="13" s="1"/>
  <c r="AD28" i="13" a="1"/>
  <c r="AD28" i="13" s="1"/>
  <c r="BD28" i="13" s="1"/>
  <c r="AC28" i="13" a="1"/>
  <c r="AC28" i="13" s="1"/>
  <c r="BC28" i="13" s="1"/>
  <c r="AB28" i="13" a="1"/>
  <c r="AB28" i="13" s="1"/>
  <c r="BB28" i="13" s="1"/>
  <c r="AA28" i="13" a="1"/>
  <c r="AA28" i="13" s="1"/>
  <c r="BA28" i="13" s="1"/>
  <c r="Z28" i="13" a="1"/>
  <c r="Z28" i="13" s="1"/>
  <c r="AZ28" i="13" s="1"/>
  <c r="Y28" i="13" a="1"/>
  <c r="Y28" i="13" s="1"/>
  <c r="AY28" i="13" s="1"/>
  <c r="X28" i="13" a="1"/>
  <c r="X28" i="13" s="1"/>
  <c r="AX28" i="13" s="1"/>
  <c r="W28" i="13" a="1"/>
  <c r="W28" i="13" s="1"/>
  <c r="AW28" i="13" s="1"/>
  <c r="V28" i="13" a="1"/>
  <c r="V28" i="13" s="1"/>
  <c r="AV28" i="13" s="1"/>
  <c r="U28" i="13" a="1"/>
  <c r="U28" i="13" s="1"/>
  <c r="AU28" i="13" s="1"/>
  <c r="T28" i="13" a="1"/>
  <c r="T28" i="13" s="1"/>
  <c r="AT28" i="13" s="1"/>
  <c r="S28" i="13" a="1"/>
  <c r="S28" i="13" s="1"/>
  <c r="AS28" i="13" s="1"/>
  <c r="R28" i="13" a="1"/>
  <c r="R28" i="13" s="1"/>
  <c r="AR28" i="13" s="1"/>
  <c r="Q28" i="13" a="1"/>
  <c r="Q28" i="13" s="1"/>
  <c r="AQ28" i="13" s="1"/>
  <c r="P28" i="13" a="1"/>
  <c r="P28" i="13" s="1"/>
  <c r="AP28" i="13" s="1"/>
  <c r="O28" i="13" a="1"/>
  <c r="O28" i="13" s="1"/>
  <c r="AO28" i="13" s="1"/>
  <c r="N28" i="13" a="1"/>
  <c r="N28" i="13" s="1"/>
  <c r="AN28" i="13" s="1"/>
  <c r="M28" i="13" a="1"/>
  <c r="M28" i="13" s="1"/>
  <c r="AM28" i="13" s="1"/>
  <c r="L28" i="13" a="1"/>
  <c r="L28" i="13" s="1"/>
  <c r="AL28" i="13" s="1"/>
  <c r="K28" i="13" a="1"/>
  <c r="K28" i="13" s="1"/>
  <c r="AK28" i="13" s="1"/>
  <c r="G28" i="13"/>
  <c r="AI27" i="13" a="1"/>
  <c r="AI27" i="13" s="1"/>
  <c r="BI27" i="13" s="1"/>
  <c r="AH27" i="13" a="1"/>
  <c r="AH27" i="13" s="1"/>
  <c r="BH27" i="13" s="1"/>
  <c r="AG27" i="13" a="1"/>
  <c r="AG27" i="13" s="1"/>
  <c r="BG27" i="13" s="1"/>
  <c r="AF27" i="13" a="1"/>
  <c r="AF27" i="13" s="1"/>
  <c r="BF27" i="13" s="1"/>
  <c r="AE27" i="13" a="1"/>
  <c r="AE27" i="13" s="1"/>
  <c r="BE27" i="13" s="1"/>
  <c r="AD27" i="13" a="1"/>
  <c r="AD27" i="13" s="1"/>
  <c r="BD27" i="13" s="1"/>
  <c r="AC27" i="13" a="1"/>
  <c r="AC27" i="13" s="1"/>
  <c r="BC27" i="13" s="1"/>
  <c r="AB27" i="13" a="1"/>
  <c r="AB27" i="13" s="1"/>
  <c r="BB27" i="13" s="1"/>
  <c r="AA27" i="13" a="1"/>
  <c r="AA27" i="13" s="1"/>
  <c r="BA27" i="13" s="1"/>
  <c r="Z27" i="13" a="1"/>
  <c r="Z27" i="13" s="1"/>
  <c r="AZ27" i="13" s="1"/>
  <c r="Y27" i="13" a="1"/>
  <c r="Y27" i="13" s="1"/>
  <c r="AY27" i="13" s="1"/>
  <c r="X27" i="13" a="1"/>
  <c r="X27" i="13" s="1"/>
  <c r="AX27" i="13" s="1"/>
  <c r="W27" i="13" a="1"/>
  <c r="W27" i="13" s="1"/>
  <c r="AW27" i="13" s="1"/>
  <c r="V27" i="13" a="1"/>
  <c r="V27" i="13" s="1"/>
  <c r="AV27" i="13" s="1"/>
  <c r="U27" i="13" a="1"/>
  <c r="U27" i="13" s="1"/>
  <c r="AU27" i="13" s="1"/>
  <c r="T27" i="13" a="1"/>
  <c r="T27" i="13" s="1"/>
  <c r="AT27" i="13" s="1"/>
  <c r="S27" i="13" a="1"/>
  <c r="S27" i="13" s="1"/>
  <c r="AS27" i="13" s="1"/>
  <c r="R27" i="13" a="1"/>
  <c r="R27" i="13" s="1"/>
  <c r="AR27" i="13" s="1"/>
  <c r="Q27" i="13" a="1"/>
  <c r="Q27" i="13" s="1"/>
  <c r="AQ27" i="13" s="1"/>
  <c r="P27" i="13" a="1"/>
  <c r="P27" i="13" s="1"/>
  <c r="AP27" i="13" s="1"/>
  <c r="O27" i="13" a="1"/>
  <c r="O27" i="13" s="1"/>
  <c r="AO27" i="13" s="1"/>
  <c r="N27" i="13" a="1"/>
  <c r="N27" i="13" s="1"/>
  <c r="AN27" i="13" s="1"/>
  <c r="M27" i="13" a="1"/>
  <c r="M27" i="13" s="1"/>
  <c r="AM27" i="13" s="1"/>
  <c r="L27" i="13" a="1"/>
  <c r="L27" i="13" s="1"/>
  <c r="AL27" i="13" s="1"/>
  <c r="K27" i="13" a="1"/>
  <c r="K27" i="13" s="1"/>
  <c r="AK27" i="13" s="1"/>
  <c r="G27" i="13"/>
  <c r="AI26" i="13" a="1"/>
  <c r="AI26" i="13" s="1"/>
  <c r="BI26" i="13" s="1"/>
  <c r="AH26" i="13" a="1"/>
  <c r="AH26" i="13" s="1"/>
  <c r="BH26" i="13" s="1"/>
  <c r="AG26" i="13" a="1"/>
  <c r="AG26" i="13" s="1"/>
  <c r="BG26" i="13" s="1"/>
  <c r="AF26" i="13" a="1"/>
  <c r="AF26" i="13" s="1"/>
  <c r="BF26" i="13" s="1"/>
  <c r="AE26" i="13" a="1"/>
  <c r="AE26" i="13" s="1"/>
  <c r="BE26" i="13" s="1"/>
  <c r="AD26" i="13" a="1"/>
  <c r="AD26" i="13" s="1"/>
  <c r="BD26" i="13" s="1"/>
  <c r="AC26" i="13" a="1"/>
  <c r="AC26" i="13" s="1"/>
  <c r="BC26" i="13" s="1"/>
  <c r="AB26" i="13" a="1"/>
  <c r="AB26" i="13" s="1"/>
  <c r="BB26" i="13" s="1"/>
  <c r="AA26" i="13" a="1"/>
  <c r="AA26" i="13" s="1"/>
  <c r="BA26" i="13" s="1"/>
  <c r="Z26" i="13" a="1"/>
  <c r="Z26" i="13" s="1"/>
  <c r="AZ26" i="13" s="1"/>
  <c r="Y26" i="13" a="1"/>
  <c r="Y26" i="13" s="1"/>
  <c r="AY26" i="13" s="1"/>
  <c r="X26" i="13" a="1"/>
  <c r="X26" i="13" s="1"/>
  <c r="AX26" i="13" s="1"/>
  <c r="W26" i="13" a="1"/>
  <c r="W26" i="13" s="1"/>
  <c r="AW26" i="13" s="1"/>
  <c r="V26" i="13" a="1"/>
  <c r="V26" i="13" s="1"/>
  <c r="AV26" i="13" s="1"/>
  <c r="U26" i="13" a="1"/>
  <c r="U26" i="13" s="1"/>
  <c r="AU26" i="13" s="1"/>
  <c r="T26" i="13" a="1"/>
  <c r="T26" i="13" s="1"/>
  <c r="AT26" i="13" s="1"/>
  <c r="S26" i="13" a="1"/>
  <c r="S26" i="13" s="1"/>
  <c r="AS26" i="13" s="1"/>
  <c r="R26" i="13" a="1"/>
  <c r="R26" i="13" s="1"/>
  <c r="AR26" i="13" s="1"/>
  <c r="Q26" i="13" a="1"/>
  <c r="Q26" i="13" s="1"/>
  <c r="AQ26" i="13" s="1"/>
  <c r="P26" i="13" a="1"/>
  <c r="P26" i="13" s="1"/>
  <c r="AP26" i="13" s="1"/>
  <c r="O26" i="13" a="1"/>
  <c r="O26" i="13" s="1"/>
  <c r="AO26" i="13" s="1"/>
  <c r="N26" i="13" a="1"/>
  <c r="N26" i="13" s="1"/>
  <c r="AN26" i="13" s="1"/>
  <c r="M26" i="13" a="1"/>
  <c r="M26" i="13" s="1"/>
  <c r="AM26" i="13" s="1"/>
  <c r="L26" i="13" a="1"/>
  <c r="L26" i="13" s="1"/>
  <c r="AL26" i="13" s="1"/>
  <c r="K26" i="13" a="1"/>
  <c r="K26" i="13" s="1"/>
  <c r="AK26" i="13" s="1"/>
  <c r="G26" i="13"/>
  <c r="AI25" i="13" a="1"/>
  <c r="AI25" i="13" s="1"/>
  <c r="BI25" i="13" s="1"/>
  <c r="AH25" i="13" a="1"/>
  <c r="AH25" i="13" s="1"/>
  <c r="BH25" i="13" s="1"/>
  <c r="AG25" i="13" a="1"/>
  <c r="AG25" i="13" s="1"/>
  <c r="BG25" i="13" s="1"/>
  <c r="AF25" i="13" a="1"/>
  <c r="AF25" i="13" s="1"/>
  <c r="BF25" i="13" s="1"/>
  <c r="AE25" i="13" a="1"/>
  <c r="AE25" i="13" s="1"/>
  <c r="BE25" i="13" s="1"/>
  <c r="AD25" i="13" a="1"/>
  <c r="AD25" i="13" s="1"/>
  <c r="BD25" i="13" s="1"/>
  <c r="AC25" i="13" a="1"/>
  <c r="AC25" i="13" s="1"/>
  <c r="BC25" i="13" s="1"/>
  <c r="AB25" i="13" a="1"/>
  <c r="AB25" i="13" s="1"/>
  <c r="BB25" i="13" s="1"/>
  <c r="AA25" i="13" a="1"/>
  <c r="AA25" i="13" s="1"/>
  <c r="BA25" i="13" s="1"/>
  <c r="Z25" i="13" a="1"/>
  <c r="Z25" i="13" s="1"/>
  <c r="AZ25" i="13" s="1"/>
  <c r="Y25" i="13" a="1"/>
  <c r="Y25" i="13" s="1"/>
  <c r="AY25" i="13" s="1"/>
  <c r="X25" i="13" a="1"/>
  <c r="X25" i="13" s="1"/>
  <c r="AX25" i="13" s="1"/>
  <c r="W25" i="13" a="1"/>
  <c r="W25" i="13" s="1"/>
  <c r="AW25" i="13" s="1"/>
  <c r="V25" i="13" a="1"/>
  <c r="V25" i="13" s="1"/>
  <c r="AV25" i="13" s="1"/>
  <c r="U25" i="13" a="1"/>
  <c r="U25" i="13" s="1"/>
  <c r="AU25" i="13" s="1"/>
  <c r="T25" i="13" a="1"/>
  <c r="T25" i="13" s="1"/>
  <c r="AT25" i="13" s="1"/>
  <c r="S25" i="13" a="1"/>
  <c r="S25" i="13" s="1"/>
  <c r="AS25" i="13" s="1"/>
  <c r="R25" i="13" a="1"/>
  <c r="R25" i="13" s="1"/>
  <c r="AR25" i="13" s="1"/>
  <c r="Q25" i="13" a="1"/>
  <c r="Q25" i="13" s="1"/>
  <c r="AQ25" i="13" s="1"/>
  <c r="P25" i="13" a="1"/>
  <c r="P25" i="13" s="1"/>
  <c r="AP25" i="13" s="1"/>
  <c r="O25" i="13" a="1"/>
  <c r="O25" i="13" s="1"/>
  <c r="AO25" i="13" s="1"/>
  <c r="N25" i="13" a="1"/>
  <c r="N25" i="13" s="1"/>
  <c r="AN25" i="13" s="1"/>
  <c r="M25" i="13" a="1"/>
  <c r="M25" i="13" s="1"/>
  <c r="AM25" i="13" s="1"/>
  <c r="L25" i="13" a="1"/>
  <c r="L25" i="13" s="1"/>
  <c r="AL25" i="13" s="1"/>
  <c r="K25" i="13" a="1"/>
  <c r="K25" i="13" s="1"/>
  <c r="AK25" i="13" s="1"/>
  <c r="G25" i="13"/>
  <c r="AI24" i="13" a="1"/>
  <c r="AI24" i="13" s="1"/>
  <c r="BI24" i="13" s="1"/>
  <c r="AH24" i="13" a="1"/>
  <c r="AH24" i="13" s="1"/>
  <c r="BH24" i="13" s="1"/>
  <c r="AG24" i="13" a="1"/>
  <c r="AG24" i="13" s="1"/>
  <c r="BG24" i="13" s="1"/>
  <c r="AF24" i="13" a="1"/>
  <c r="AF24" i="13" s="1"/>
  <c r="BF24" i="13" s="1"/>
  <c r="AE24" i="13" a="1"/>
  <c r="AE24" i="13" s="1"/>
  <c r="BE24" i="13" s="1"/>
  <c r="AD24" i="13" a="1"/>
  <c r="AD24" i="13" s="1"/>
  <c r="BD24" i="13" s="1"/>
  <c r="AC24" i="13" a="1"/>
  <c r="AC24" i="13" s="1"/>
  <c r="BC24" i="13" s="1"/>
  <c r="AB24" i="13" a="1"/>
  <c r="AB24" i="13" s="1"/>
  <c r="BB24" i="13" s="1"/>
  <c r="AA24" i="13" a="1"/>
  <c r="AA24" i="13" s="1"/>
  <c r="BA24" i="13" s="1"/>
  <c r="Z24" i="13" a="1"/>
  <c r="Z24" i="13" s="1"/>
  <c r="AZ24" i="13" s="1"/>
  <c r="Y24" i="13" a="1"/>
  <c r="Y24" i="13" s="1"/>
  <c r="AY24" i="13" s="1"/>
  <c r="X24" i="13" a="1"/>
  <c r="X24" i="13" s="1"/>
  <c r="AX24" i="13" s="1"/>
  <c r="W24" i="13" a="1"/>
  <c r="W24" i="13" s="1"/>
  <c r="AW24" i="13" s="1"/>
  <c r="V24" i="13" a="1"/>
  <c r="V24" i="13" s="1"/>
  <c r="AV24" i="13" s="1"/>
  <c r="U24" i="13" a="1"/>
  <c r="U24" i="13" s="1"/>
  <c r="AU24" i="13" s="1"/>
  <c r="T24" i="13" a="1"/>
  <c r="T24" i="13" s="1"/>
  <c r="AT24" i="13" s="1"/>
  <c r="S24" i="13" a="1"/>
  <c r="S24" i="13" s="1"/>
  <c r="AS24" i="13" s="1"/>
  <c r="R24" i="13" a="1"/>
  <c r="R24" i="13" s="1"/>
  <c r="AR24" i="13" s="1"/>
  <c r="Q24" i="13" a="1"/>
  <c r="Q24" i="13" s="1"/>
  <c r="AQ24" i="13" s="1"/>
  <c r="P24" i="13" a="1"/>
  <c r="P24" i="13" s="1"/>
  <c r="AP24" i="13" s="1"/>
  <c r="O24" i="13" a="1"/>
  <c r="O24" i="13" s="1"/>
  <c r="AO24" i="13" s="1"/>
  <c r="N24" i="13" a="1"/>
  <c r="N24" i="13" s="1"/>
  <c r="AN24" i="13" s="1"/>
  <c r="M24" i="13" a="1"/>
  <c r="M24" i="13" s="1"/>
  <c r="AM24" i="13" s="1"/>
  <c r="L24" i="13" a="1"/>
  <c r="L24" i="13" s="1"/>
  <c r="AL24" i="13" s="1"/>
  <c r="K24" i="13" a="1"/>
  <c r="K24" i="13" s="1"/>
  <c r="AK24" i="13" s="1"/>
  <c r="G24" i="13"/>
  <c r="AI23" i="13" a="1"/>
  <c r="AI23" i="13" s="1"/>
  <c r="BI23" i="13" s="1"/>
  <c r="AH23" i="13" a="1"/>
  <c r="AH23" i="13" s="1"/>
  <c r="BH23" i="13" s="1"/>
  <c r="AG23" i="13" a="1"/>
  <c r="AG23" i="13" s="1"/>
  <c r="BG23" i="13" s="1"/>
  <c r="AF23" i="13" a="1"/>
  <c r="AF23" i="13" s="1"/>
  <c r="BF23" i="13" s="1"/>
  <c r="AE23" i="13" a="1"/>
  <c r="AE23" i="13" s="1"/>
  <c r="BE23" i="13" s="1"/>
  <c r="AD23" i="13" a="1"/>
  <c r="AD23" i="13" s="1"/>
  <c r="BD23" i="13" s="1"/>
  <c r="AC23" i="13" a="1"/>
  <c r="AC23" i="13" s="1"/>
  <c r="BC23" i="13" s="1"/>
  <c r="AB23" i="13" a="1"/>
  <c r="AB23" i="13" s="1"/>
  <c r="BB23" i="13" s="1"/>
  <c r="AA23" i="13" a="1"/>
  <c r="AA23" i="13" s="1"/>
  <c r="BA23" i="13" s="1"/>
  <c r="Z23" i="13" a="1"/>
  <c r="Z23" i="13" s="1"/>
  <c r="AZ23" i="13" s="1"/>
  <c r="Y23" i="13" a="1"/>
  <c r="Y23" i="13" s="1"/>
  <c r="AY23" i="13" s="1"/>
  <c r="X23" i="13" a="1"/>
  <c r="X23" i="13" s="1"/>
  <c r="AX23" i="13" s="1"/>
  <c r="W23" i="13" a="1"/>
  <c r="W23" i="13" s="1"/>
  <c r="AW23" i="13" s="1"/>
  <c r="V23" i="13" a="1"/>
  <c r="V23" i="13" s="1"/>
  <c r="AV23" i="13" s="1"/>
  <c r="U23" i="13" a="1"/>
  <c r="U23" i="13" s="1"/>
  <c r="AU23" i="13" s="1"/>
  <c r="T23" i="13" a="1"/>
  <c r="T23" i="13" s="1"/>
  <c r="AT23" i="13" s="1"/>
  <c r="S23" i="13" a="1"/>
  <c r="S23" i="13" s="1"/>
  <c r="AS23" i="13" s="1"/>
  <c r="R23" i="13" a="1"/>
  <c r="R23" i="13" s="1"/>
  <c r="AR23" i="13" s="1"/>
  <c r="Q23" i="13" a="1"/>
  <c r="Q23" i="13" s="1"/>
  <c r="AQ23" i="13" s="1"/>
  <c r="P23" i="13" a="1"/>
  <c r="P23" i="13" s="1"/>
  <c r="AP23" i="13" s="1"/>
  <c r="O23" i="13" a="1"/>
  <c r="O23" i="13" s="1"/>
  <c r="AO23" i="13" s="1"/>
  <c r="N23" i="13" a="1"/>
  <c r="N23" i="13" s="1"/>
  <c r="AN23" i="13" s="1"/>
  <c r="M23" i="13" a="1"/>
  <c r="M23" i="13" s="1"/>
  <c r="AM23" i="13" s="1"/>
  <c r="L23" i="13" a="1"/>
  <c r="L23" i="13" s="1"/>
  <c r="AL23" i="13" s="1"/>
  <c r="K23" i="13" a="1"/>
  <c r="K23" i="13" s="1"/>
  <c r="AK23" i="13" s="1"/>
  <c r="G23" i="13"/>
  <c r="AI22" i="13" a="1"/>
  <c r="AI22" i="13" s="1"/>
  <c r="BI22" i="13" s="1"/>
  <c r="AH22" i="13" a="1"/>
  <c r="AH22" i="13" s="1"/>
  <c r="BH22" i="13" s="1"/>
  <c r="AG22" i="13" a="1"/>
  <c r="AG22" i="13" s="1"/>
  <c r="BG22" i="13" s="1"/>
  <c r="AF22" i="13" a="1"/>
  <c r="AF22" i="13" s="1"/>
  <c r="BF22" i="13" s="1"/>
  <c r="AE22" i="13" a="1"/>
  <c r="AE22" i="13" s="1"/>
  <c r="BE22" i="13" s="1"/>
  <c r="AD22" i="13" a="1"/>
  <c r="AD22" i="13" s="1"/>
  <c r="BD22" i="13" s="1"/>
  <c r="AC22" i="13" a="1"/>
  <c r="AC22" i="13" s="1"/>
  <c r="BC22" i="13" s="1"/>
  <c r="AB22" i="13" a="1"/>
  <c r="AB22" i="13" s="1"/>
  <c r="BB22" i="13" s="1"/>
  <c r="AA22" i="13" a="1"/>
  <c r="AA22" i="13" s="1"/>
  <c r="BA22" i="13" s="1"/>
  <c r="Z22" i="13" a="1"/>
  <c r="Z22" i="13" s="1"/>
  <c r="AZ22" i="13" s="1"/>
  <c r="Y22" i="13" a="1"/>
  <c r="Y22" i="13" s="1"/>
  <c r="AY22" i="13" s="1"/>
  <c r="X22" i="13" a="1"/>
  <c r="X22" i="13" s="1"/>
  <c r="AX22" i="13" s="1"/>
  <c r="W22" i="13" a="1"/>
  <c r="W22" i="13" s="1"/>
  <c r="AW22" i="13" s="1"/>
  <c r="V22" i="13" a="1"/>
  <c r="V22" i="13" s="1"/>
  <c r="AV22" i="13" s="1"/>
  <c r="U22" i="13" a="1"/>
  <c r="U22" i="13" s="1"/>
  <c r="AU22" i="13" s="1"/>
  <c r="T22" i="13" a="1"/>
  <c r="T22" i="13" s="1"/>
  <c r="AT22" i="13" s="1"/>
  <c r="S22" i="13" a="1"/>
  <c r="S22" i="13" s="1"/>
  <c r="AS22" i="13" s="1"/>
  <c r="R22" i="13" a="1"/>
  <c r="R22" i="13" s="1"/>
  <c r="AR22" i="13" s="1"/>
  <c r="Q22" i="13" a="1"/>
  <c r="Q22" i="13" s="1"/>
  <c r="AQ22" i="13" s="1"/>
  <c r="P22" i="13" a="1"/>
  <c r="P22" i="13" s="1"/>
  <c r="AP22" i="13" s="1"/>
  <c r="O22" i="13" a="1"/>
  <c r="O22" i="13" s="1"/>
  <c r="AO22" i="13" s="1"/>
  <c r="N22" i="13" a="1"/>
  <c r="N22" i="13" s="1"/>
  <c r="AN22" i="13" s="1"/>
  <c r="M22" i="13" a="1"/>
  <c r="M22" i="13" s="1"/>
  <c r="AM22" i="13" s="1"/>
  <c r="L22" i="13" a="1"/>
  <c r="L22" i="13" s="1"/>
  <c r="AL22" i="13" s="1"/>
  <c r="K22" i="13" a="1"/>
  <c r="K22" i="13" s="1"/>
  <c r="AK22" i="13" s="1"/>
  <c r="G22" i="13"/>
  <c r="AI21" i="13" a="1"/>
  <c r="AI21" i="13" s="1"/>
  <c r="BI21" i="13" s="1"/>
  <c r="AH21" i="13" a="1"/>
  <c r="AH21" i="13" s="1"/>
  <c r="BH21" i="13" s="1"/>
  <c r="AG21" i="13" a="1"/>
  <c r="AG21" i="13" s="1"/>
  <c r="BG21" i="13" s="1"/>
  <c r="AF21" i="13" a="1"/>
  <c r="AF21" i="13" s="1"/>
  <c r="BF21" i="13" s="1"/>
  <c r="AE21" i="13" a="1"/>
  <c r="AE21" i="13" s="1"/>
  <c r="BE21" i="13" s="1"/>
  <c r="AD21" i="13" a="1"/>
  <c r="AD21" i="13" s="1"/>
  <c r="BD21" i="13" s="1"/>
  <c r="AC21" i="13" a="1"/>
  <c r="AC21" i="13" s="1"/>
  <c r="BC21" i="13" s="1"/>
  <c r="AB21" i="13" a="1"/>
  <c r="AB21" i="13" s="1"/>
  <c r="BB21" i="13" s="1"/>
  <c r="AA21" i="13" a="1"/>
  <c r="AA21" i="13" s="1"/>
  <c r="BA21" i="13" s="1"/>
  <c r="Z21" i="13" a="1"/>
  <c r="Z21" i="13" s="1"/>
  <c r="AZ21" i="13" s="1"/>
  <c r="Y21" i="13" a="1"/>
  <c r="Y21" i="13" s="1"/>
  <c r="AY21" i="13" s="1"/>
  <c r="X21" i="13" a="1"/>
  <c r="X21" i="13" s="1"/>
  <c r="AX21" i="13" s="1"/>
  <c r="W21" i="13" a="1"/>
  <c r="W21" i="13" s="1"/>
  <c r="AW21" i="13" s="1"/>
  <c r="V21" i="13" a="1"/>
  <c r="V21" i="13" s="1"/>
  <c r="AV21" i="13" s="1"/>
  <c r="U21" i="13" a="1"/>
  <c r="U21" i="13" s="1"/>
  <c r="AU21" i="13" s="1"/>
  <c r="T21" i="13" a="1"/>
  <c r="T21" i="13" s="1"/>
  <c r="AT21" i="13" s="1"/>
  <c r="S21" i="13" a="1"/>
  <c r="S21" i="13" s="1"/>
  <c r="AS21" i="13" s="1"/>
  <c r="R21" i="13" a="1"/>
  <c r="R21" i="13" s="1"/>
  <c r="AR21" i="13" s="1"/>
  <c r="Q21" i="13" a="1"/>
  <c r="Q21" i="13" s="1"/>
  <c r="AQ21" i="13" s="1"/>
  <c r="P21" i="13" a="1"/>
  <c r="P21" i="13" s="1"/>
  <c r="AP21" i="13" s="1"/>
  <c r="O21" i="13" a="1"/>
  <c r="O21" i="13" s="1"/>
  <c r="AO21" i="13" s="1"/>
  <c r="N21" i="13" a="1"/>
  <c r="N21" i="13" s="1"/>
  <c r="AN21" i="13" s="1"/>
  <c r="M21" i="13" a="1"/>
  <c r="M21" i="13" s="1"/>
  <c r="AM21" i="13" s="1"/>
  <c r="L21" i="13" a="1"/>
  <c r="L21" i="13" s="1"/>
  <c r="AL21" i="13" s="1"/>
  <c r="K21" i="13" a="1"/>
  <c r="K21" i="13" s="1"/>
  <c r="AK21" i="13" s="1"/>
  <c r="G21" i="13"/>
  <c r="AI20" i="13" a="1"/>
  <c r="AI20" i="13" s="1"/>
  <c r="BI20" i="13" s="1"/>
  <c r="AH20" i="13" a="1"/>
  <c r="AH20" i="13" s="1"/>
  <c r="BH20" i="13" s="1"/>
  <c r="AG20" i="13" a="1"/>
  <c r="AG20" i="13" s="1"/>
  <c r="BG20" i="13" s="1"/>
  <c r="AF20" i="13" a="1"/>
  <c r="AF20" i="13" s="1"/>
  <c r="BF20" i="13" s="1"/>
  <c r="AE20" i="13" a="1"/>
  <c r="AE20" i="13" s="1"/>
  <c r="BE20" i="13" s="1"/>
  <c r="AD20" i="13" a="1"/>
  <c r="AD20" i="13" s="1"/>
  <c r="BD20" i="13" s="1"/>
  <c r="AC20" i="13" a="1"/>
  <c r="AC20" i="13" s="1"/>
  <c r="BC20" i="13" s="1"/>
  <c r="AB20" i="13" a="1"/>
  <c r="AB20" i="13" s="1"/>
  <c r="BB20" i="13" s="1"/>
  <c r="AA20" i="13" a="1"/>
  <c r="AA20" i="13" s="1"/>
  <c r="BA20" i="13" s="1"/>
  <c r="Z20" i="13" a="1"/>
  <c r="Z20" i="13" s="1"/>
  <c r="AZ20" i="13" s="1"/>
  <c r="Y20" i="13" a="1"/>
  <c r="Y20" i="13" s="1"/>
  <c r="AY20" i="13" s="1"/>
  <c r="X20" i="13" a="1"/>
  <c r="X20" i="13" s="1"/>
  <c r="AX20" i="13" s="1"/>
  <c r="W20" i="13" a="1"/>
  <c r="W20" i="13" s="1"/>
  <c r="AW20" i="13" s="1"/>
  <c r="V20" i="13" a="1"/>
  <c r="V20" i="13" s="1"/>
  <c r="AV20" i="13" s="1"/>
  <c r="U20" i="13" a="1"/>
  <c r="U20" i="13" s="1"/>
  <c r="AU20" i="13" s="1"/>
  <c r="T20" i="13" a="1"/>
  <c r="T20" i="13" s="1"/>
  <c r="AT20" i="13" s="1"/>
  <c r="S20" i="13" a="1"/>
  <c r="S20" i="13" s="1"/>
  <c r="AS20" i="13" s="1"/>
  <c r="R20" i="13" a="1"/>
  <c r="R20" i="13" s="1"/>
  <c r="AR20" i="13" s="1"/>
  <c r="Q20" i="13" a="1"/>
  <c r="Q20" i="13" s="1"/>
  <c r="AQ20" i="13" s="1"/>
  <c r="P20" i="13" a="1"/>
  <c r="P20" i="13" s="1"/>
  <c r="AP20" i="13" s="1"/>
  <c r="O20" i="13" a="1"/>
  <c r="O20" i="13" s="1"/>
  <c r="AO20" i="13" s="1"/>
  <c r="N20" i="13" a="1"/>
  <c r="N20" i="13" s="1"/>
  <c r="AN20" i="13" s="1"/>
  <c r="M20" i="13" a="1"/>
  <c r="M20" i="13" s="1"/>
  <c r="AM20" i="13" s="1"/>
  <c r="L20" i="13" a="1"/>
  <c r="L20" i="13" s="1"/>
  <c r="AL20" i="13" s="1"/>
  <c r="K20" i="13" a="1"/>
  <c r="K20" i="13" s="1"/>
  <c r="AK20" i="13" s="1"/>
  <c r="G20" i="13"/>
  <c r="AI19" i="13" a="1"/>
  <c r="AI19" i="13" s="1"/>
  <c r="BI19" i="13" s="1"/>
  <c r="AH19" i="13" a="1"/>
  <c r="AH19" i="13" s="1"/>
  <c r="BH19" i="13" s="1"/>
  <c r="AG19" i="13" a="1"/>
  <c r="AG19" i="13" s="1"/>
  <c r="BG19" i="13" s="1"/>
  <c r="AF19" i="13" a="1"/>
  <c r="AF19" i="13" s="1"/>
  <c r="BF19" i="13" s="1"/>
  <c r="AE19" i="13" a="1"/>
  <c r="AE19" i="13" s="1"/>
  <c r="BE19" i="13" s="1"/>
  <c r="AD19" i="13" a="1"/>
  <c r="AD19" i="13" s="1"/>
  <c r="BD19" i="13" s="1"/>
  <c r="AC19" i="13" a="1"/>
  <c r="AC19" i="13" s="1"/>
  <c r="BC19" i="13" s="1"/>
  <c r="AB19" i="13" a="1"/>
  <c r="AB19" i="13" s="1"/>
  <c r="BB19" i="13" s="1"/>
  <c r="AA19" i="13" a="1"/>
  <c r="AA19" i="13" s="1"/>
  <c r="BA19" i="13" s="1"/>
  <c r="Z19" i="13" a="1"/>
  <c r="Z19" i="13" s="1"/>
  <c r="AZ19" i="13" s="1"/>
  <c r="Y19" i="13" a="1"/>
  <c r="Y19" i="13" s="1"/>
  <c r="AY19" i="13" s="1"/>
  <c r="X19" i="13" a="1"/>
  <c r="X19" i="13" s="1"/>
  <c r="AX19" i="13" s="1"/>
  <c r="W19" i="13" a="1"/>
  <c r="W19" i="13" s="1"/>
  <c r="AW19" i="13" s="1"/>
  <c r="V19" i="13" a="1"/>
  <c r="V19" i="13" s="1"/>
  <c r="AV19" i="13" s="1"/>
  <c r="U19" i="13" a="1"/>
  <c r="U19" i="13" s="1"/>
  <c r="AU19" i="13" s="1"/>
  <c r="T19" i="13" a="1"/>
  <c r="T19" i="13" s="1"/>
  <c r="AT19" i="13" s="1"/>
  <c r="S19" i="13" a="1"/>
  <c r="S19" i="13" s="1"/>
  <c r="AS19" i="13" s="1"/>
  <c r="R19" i="13" a="1"/>
  <c r="R19" i="13" s="1"/>
  <c r="AR19" i="13" s="1"/>
  <c r="Q19" i="13" a="1"/>
  <c r="Q19" i="13" s="1"/>
  <c r="AQ19" i="13" s="1"/>
  <c r="P19" i="13" a="1"/>
  <c r="P19" i="13" s="1"/>
  <c r="AP19" i="13" s="1"/>
  <c r="O19" i="13" a="1"/>
  <c r="O19" i="13" s="1"/>
  <c r="AO19" i="13" s="1"/>
  <c r="N19" i="13" a="1"/>
  <c r="N19" i="13" s="1"/>
  <c r="AN19" i="13" s="1"/>
  <c r="M19" i="13" a="1"/>
  <c r="M19" i="13" s="1"/>
  <c r="AM19" i="13" s="1"/>
  <c r="L19" i="13" a="1"/>
  <c r="L19" i="13" s="1"/>
  <c r="AL19" i="13" s="1"/>
  <c r="K19" i="13" a="1"/>
  <c r="K19" i="13" s="1"/>
  <c r="AK19" i="13" s="1"/>
  <c r="G19" i="13"/>
  <c r="AI18" i="13" a="1"/>
  <c r="AI18" i="13" s="1"/>
  <c r="BI18" i="13" s="1"/>
  <c r="AH18" i="13" a="1"/>
  <c r="AH18" i="13" s="1"/>
  <c r="BH18" i="13" s="1"/>
  <c r="AG18" i="13" a="1"/>
  <c r="AG18" i="13" s="1"/>
  <c r="BG18" i="13" s="1"/>
  <c r="AF18" i="13" a="1"/>
  <c r="AF18" i="13" s="1"/>
  <c r="BF18" i="13" s="1"/>
  <c r="AE18" i="13" a="1"/>
  <c r="AE18" i="13" s="1"/>
  <c r="BE18" i="13" s="1"/>
  <c r="AD18" i="13" a="1"/>
  <c r="AD18" i="13" s="1"/>
  <c r="BD18" i="13" s="1"/>
  <c r="AC18" i="13" a="1"/>
  <c r="AC18" i="13" s="1"/>
  <c r="BC18" i="13" s="1"/>
  <c r="AB18" i="13" a="1"/>
  <c r="AB18" i="13" s="1"/>
  <c r="BB18" i="13" s="1"/>
  <c r="AA18" i="13" a="1"/>
  <c r="AA18" i="13" s="1"/>
  <c r="BA18" i="13" s="1"/>
  <c r="Z18" i="13" a="1"/>
  <c r="Z18" i="13" s="1"/>
  <c r="AZ18" i="13" s="1"/>
  <c r="Y18" i="13" a="1"/>
  <c r="Y18" i="13" s="1"/>
  <c r="AY18" i="13" s="1"/>
  <c r="X18" i="13" a="1"/>
  <c r="X18" i="13" s="1"/>
  <c r="AX18" i="13" s="1"/>
  <c r="W18" i="13" a="1"/>
  <c r="W18" i="13" s="1"/>
  <c r="AW18" i="13" s="1"/>
  <c r="V18" i="13" a="1"/>
  <c r="V18" i="13" s="1"/>
  <c r="AV18" i="13" s="1"/>
  <c r="U18" i="13" a="1"/>
  <c r="U18" i="13" s="1"/>
  <c r="AU18" i="13" s="1"/>
  <c r="T18" i="13" a="1"/>
  <c r="T18" i="13" s="1"/>
  <c r="AT18" i="13" s="1"/>
  <c r="S18" i="13" a="1"/>
  <c r="S18" i="13" s="1"/>
  <c r="AS18" i="13" s="1"/>
  <c r="R18" i="13" a="1"/>
  <c r="R18" i="13" s="1"/>
  <c r="AR18" i="13" s="1"/>
  <c r="Q18" i="13" a="1"/>
  <c r="Q18" i="13" s="1"/>
  <c r="AQ18" i="13" s="1"/>
  <c r="P18" i="13" a="1"/>
  <c r="P18" i="13" s="1"/>
  <c r="AP18" i="13" s="1"/>
  <c r="O18" i="13" a="1"/>
  <c r="O18" i="13" s="1"/>
  <c r="AO18" i="13" s="1"/>
  <c r="N18" i="13" a="1"/>
  <c r="N18" i="13" s="1"/>
  <c r="AN18" i="13" s="1"/>
  <c r="M18" i="13" a="1"/>
  <c r="M18" i="13" s="1"/>
  <c r="AM18" i="13" s="1"/>
  <c r="L18" i="13" a="1"/>
  <c r="L18" i="13" s="1"/>
  <c r="AL18" i="13" s="1"/>
  <c r="K18" i="13" a="1"/>
  <c r="K18" i="13" s="1"/>
  <c r="AK18" i="13" s="1"/>
  <c r="G18" i="13"/>
  <c r="AI17" i="13" a="1"/>
  <c r="AI17" i="13" s="1"/>
  <c r="BI17" i="13" s="1"/>
  <c r="AH17" i="13" a="1"/>
  <c r="AH17" i="13" s="1"/>
  <c r="BH17" i="13" s="1"/>
  <c r="AG17" i="13" a="1"/>
  <c r="AG17" i="13" s="1"/>
  <c r="BG17" i="13" s="1"/>
  <c r="AF17" i="13" a="1"/>
  <c r="AF17" i="13" s="1"/>
  <c r="BF17" i="13" s="1"/>
  <c r="AE17" i="13" a="1"/>
  <c r="AE17" i="13" s="1"/>
  <c r="BE17" i="13" s="1"/>
  <c r="AD17" i="13" a="1"/>
  <c r="AD17" i="13" s="1"/>
  <c r="BD17" i="13" s="1"/>
  <c r="AC17" i="13" a="1"/>
  <c r="AC17" i="13" s="1"/>
  <c r="BC17" i="13" s="1"/>
  <c r="AB17" i="13" a="1"/>
  <c r="AB17" i="13" s="1"/>
  <c r="BB17" i="13" s="1"/>
  <c r="AA17" i="13" a="1"/>
  <c r="AA17" i="13" s="1"/>
  <c r="BA17" i="13" s="1"/>
  <c r="Z17" i="13" a="1"/>
  <c r="Z17" i="13" s="1"/>
  <c r="AZ17" i="13" s="1"/>
  <c r="Y17" i="13" a="1"/>
  <c r="Y17" i="13" s="1"/>
  <c r="AY17" i="13" s="1"/>
  <c r="X17" i="13" a="1"/>
  <c r="X17" i="13" s="1"/>
  <c r="AX17" i="13" s="1"/>
  <c r="W17" i="13" a="1"/>
  <c r="W17" i="13" s="1"/>
  <c r="AW17" i="13" s="1"/>
  <c r="V17" i="13" a="1"/>
  <c r="V17" i="13" s="1"/>
  <c r="AV17" i="13" s="1"/>
  <c r="U17" i="13" a="1"/>
  <c r="U17" i="13" s="1"/>
  <c r="AU17" i="13" s="1"/>
  <c r="T17" i="13" a="1"/>
  <c r="T17" i="13" s="1"/>
  <c r="AT17" i="13" s="1"/>
  <c r="S17" i="13" a="1"/>
  <c r="S17" i="13" s="1"/>
  <c r="AS17" i="13" s="1"/>
  <c r="R17" i="13" a="1"/>
  <c r="R17" i="13" s="1"/>
  <c r="AR17" i="13" s="1"/>
  <c r="Q17" i="13" a="1"/>
  <c r="Q17" i="13" s="1"/>
  <c r="AQ17" i="13" s="1"/>
  <c r="P17" i="13" a="1"/>
  <c r="P17" i="13" s="1"/>
  <c r="AP17" i="13" s="1"/>
  <c r="O17" i="13" a="1"/>
  <c r="O17" i="13" s="1"/>
  <c r="AO17" i="13" s="1"/>
  <c r="N17" i="13" a="1"/>
  <c r="N17" i="13" s="1"/>
  <c r="AN17" i="13" s="1"/>
  <c r="M17" i="13" a="1"/>
  <c r="M17" i="13" s="1"/>
  <c r="AM17" i="13" s="1"/>
  <c r="L17" i="13" a="1"/>
  <c r="L17" i="13" s="1"/>
  <c r="AL17" i="13" s="1"/>
  <c r="K17" i="13" a="1"/>
  <c r="K17" i="13" s="1"/>
  <c r="AK17" i="13" s="1"/>
  <c r="G17" i="13"/>
  <c r="AI16" i="13" a="1"/>
  <c r="AI16" i="13" s="1"/>
  <c r="BI16" i="13" s="1"/>
  <c r="AH16" i="13" a="1"/>
  <c r="AH16" i="13" s="1"/>
  <c r="BH16" i="13" s="1"/>
  <c r="AG16" i="13" a="1"/>
  <c r="AG16" i="13" s="1"/>
  <c r="BG16" i="13" s="1"/>
  <c r="AF16" i="13" a="1"/>
  <c r="AF16" i="13" s="1"/>
  <c r="BF16" i="13" s="1"/>
  <c r="AE16" i="13" a="1"/>
  <c r="AE16" i="13" s="1"/>
  <c r="BE16" i="13" s="1"/>
  <c r="AD16" i="13" a="1"/>
  <c r="AD16" i="13" s="1"/>
  <c r="BD16" i="13" s="1"/>
  <c r="AC16" i="13" a="1"/>
  <c r="AC16" i="13" s="1"/>
  <c r="BC16" i="13" s="1"/>
  <c r="AB16" i="13" a="1"/>
  <c r="AB16" i="13" s="1"/>
  <c r="BB16" i="13" s="1"/>
  <c r="AA16" i="13" a="1"/>
  <c r="AA16" i="13" s="1"/>
  <c r="BA16" i="13" s="1"/>
  <c r="Z16" i="13" a="1"/>
  <c r="Z16" i="13" s="1"/>
  <c r="AZ16" i="13" s="1"/>
  <c r="Y16" i="13" a="1"/>
  <c r="Y16" i="13" s="1"/>
  <c r="AY16" i="13" s="1"/>
  <c r="X16" i="13" a="1"/>
  <c r="X16" i="13" s="1"/>
  <c r="AX16" i="13" s="1"/>
  <c r="W16" i="13" a="1"/>
  <c r="W16" i="13" s="1"/>
  <c r="AW16" i="13" s="1"/>
  <c r="V16" i="13" a="1"/>
  <c r="V16" i="13" s="1"/>
  <c r="AV16" i="13" s="1"/>
  <c r="U16" i="13" a="1"/>
  <c r="U16" i="13" s="1"/>
  <c r="AU16" i="13" s="1"/>
  <c r="T16" i="13" a="1"/>
  <c r="T16" i="13" s="1"/>
  <c r="AT16" i="13" s="1"/>
  <c r="S16" i="13" a="1"/>
  <c r="S16" i="13" s="1"/>
  <c r="AS16" i="13" s="1"/>
  <c r="R16" i="13" a="1"/>
  <c r="R16" i="13" s="1"/>
  <c r="AR16" i="13" s="1"/>
  <c r="Q16" i="13" a="1"/>
  <c r="Q16" i="13" s="1"/>
  <c r="AQ16" i="13" s="1"/>
  <c r="P16" i="13" a="1"/>
  <c r="P16" i="13" s="1"/>
  <c r="AP16" i="13" s="1"/>
  <c r="O16" i="13" a="1"/>
  <c r="O16" i="13" s="1"/>
  <c r="AO16" i="13" s="1"/>
  <c r="N16" i="13" a="1"/>
  <c r="N16" i="13" s="1"/>
  <c r="AN16" i="13" s="1"/>
  <c r="M16" i="13" a="1"/>
  <c r="M16" i="13" s="1"/>
  <c r="AM16" i="13" s="1"/>
  <c r="L16" i="13" a="1"/>
  <c r="L16" i="13" s="1"/>
  <c r="AL16" i="13" s="1"/>
  <c r="K16" i="13" a="1"/>
  <c r="K16" i="13" s="1"/>
  <c r="AK16" i="13" s="1"/>
  <c r="G16" i="13"/>
  <c r="AI15" i="13" a="1"/>
  <c r="AI15" i="13" s="1"/>
  <c r="BI15" i="13" s="1"/>
  <c r="AH15" i="13" a="1"/>
  <c r="AH15" i="13" s="1"/>
  <c r="BH15" i="13" s="1"/>
  <c r="AG15" i="13" a="1"/>
  <c r="AG15" i="13" s="1"/>
  <c r="BG15" i="13" s="1"/>
  <c r="AF15" i="13" a="1"/>
  <c r="AF15" i="13" s="1"/>
  <c r="BF15" i="13" s="1"/>
  <c r="AE15" i="13" a="1"/>
  <c r="AE15" i="13" s="1"/>
  <c r="BE15" i="13" s="1"/>
  <c r="AD15" i="13" a="1"/>
  <c r="AD15" i="13" s="1"/>
  <c r="BD15" i="13" s="1"/>
  <c r="AC15" i="13" a="1"/>
  <c r="AC15" i="13" s="1"/>
  <c r="BC15" i="13" s="1"/>
  <c r="AB15" i="13" a="1"/>
  <c r="AB15" i="13" s="1"/>
  <c r="BB15" i="13" s="1"/>
  <c r="AA15" i="13" a="1"/>
  <c r="AA15" i="13" s="1"/>
  <c r="BA15" i="13" s="1"/>
  <c r="Z15" i="13" a="1"/>
  <c r="Z15" i="13" s="1"/>
  <c r="AZ15" i="13" s="1"/>
  <c r="Y15" i="13" a="1"/>
  <c r="Y15" i="13" s="1"/>
  <c r="AY15" i="13" s="1"/>
  <c r="X15" i="13" a="1"/>
  <c r="X15" i="13" s="1"/>
  <c r="AX15" i="13" s="1"/>
  <c r="W15" i="13" a="1"/>
  <c r="W15" i="13" s="1"/>
  <c r="AW15" i="13" s="1"/>
  <c r="V15" i="13" a="1"/>
  <c r="V15" i="13" s="1"/>
  <c r="AV15" i="13" s="1"/>
  <c r="U15" i="13" a="1"/>
  <c r="U15" i="13" s="1"/>
  <c r="AU15" i="13" s="1"/>
  <c r="T15" i="13" a="1"/>
  <c r="T15" i="13" s="1"/>
  <c r="AT15" i="13" s="1"/>
  <c r="S15" i="13" a="1"/>
  <c r="S15" i="13" s="1"/>
  <c r="AS15" i="13" s="1"/>
  <c r="R15" i="13" a="1"/>
  <c r="R15" i="13" s="1"/>
  <c r="AR15" i="13" s="1"/>
  <c r="Q15" i="13" a="1"/>
  <c r="Q15" i="13" s="1"/>
  <c r="AQ15" i="13" s="1"/>
  <c r="P15" i="13" a="1"/>
  <c r="P15" i="13" s="1"/>
  <c r="AP15" i="13" s="1"/>
  <c r="O15" i="13" a="1"/>
  <c r="O15" i="13" s="1"/>
  <c r="AO15" i="13" s="1"/>
  <c r="N15" i="13" a="1"/>
  <c r="N15" i="13" s="1"/>
  <c r="AN15" i="13" s="1"/>
  <c r="M15" i="13" a="1"/>
  <c r="M15" i="13" s="1"/>
  <c r="AM15" i="13" s="1"/>
  <c r="L15" i="13" a="1"/>
  <c r="L15" i="13" s="1"/>
  <c r="AL15" i="13" s="1"/>
  <c r="K15" i="13" a="1"/>
  <c r="K15" i="13" s="1"/>
  <c r="AK15" i="13" s="1"/>
  <c r="G15" i="13"/>
  <c r="AI14" i="13" a="1"/>
  <c r="AI14" i="13" s="1"/>
  <c r="BI14" i="13" s="1"/>
  <c r="AH14" i="13" a="1"/>
  <c r="AH14" i="13" s="1"/>
  <c r="BH14" i="13" s="1"/>
  <c r="AG14" i="13" a="1"/>
  <c r="AG14" i="13" s="1"/>
  <c r="BG14" i="13" s="1"/>
  <c r="AF14" i="13" a="1"/>
  <c r="AF14" i="13" s="1"/>
  <c r="BF14" i="13" s="1"/>
  <c r="AE14" i="13" a="1"/>
  <c r="AE14" i="13" s="1"/>
  <c r="BE14" i="13" s="1"/>
  <c r="AD14" i="13" a="1"/>
  <c r="AD14" i="13" s="1"/>
  <c r="BD14" i="13" s="1"/>
  <c r="AC14" i="13" a="1"/>
  <c r="AC14" i="13" s="1"/>
  <c r="BC14" i="13" s="1"/>
  <c r="AB14" i="13" a="1"/>
  <c r="AB14" i="13" s="1"/>
  <c r="BB14" i="13" s="1"/>
  <c r="AA14" i="13" a="1"/>
  <c r="AA14" i="13" s="1"/>
  <c r="BA14" i="13" s="1"/>
  <c r="Z14" i="13" a="1"/>
  <c r="Z14" i="13" s="1"/>
  <c r="AZ14" i="13" s="1"/>
  <c r="Y14" i="13" a="1"/>
  <c r="Y14" i="13" s="1"/>
  <c r="AY14" i="13" s="1"/>
  <c r="X14" i="13" a="1"/>
  <c r="X14" i="13" s="1"/>
  <c r="AX14" i="13" s="1"/>
  <c r="W14" i="13" a="1"/>
  <c r="W14" i="13" s="1"/>
  <c r="AW14" i="13" s="1"/>
  <c r="V14" i="13" a="1"/>
  <c r="V14" i="13" s="1"/>
  <c r="AV14" i="13" s="1"/>
  <c r="U14" i="13" a="1"/>
  <c r="U14" i="13" s="1"/>
  <c r="AU14" i="13" s="1"/>
  <c r="T14" i="13" a="1"/>
  <c r="T14" i="13" s="1"/>
  <c r="AT14" i="13" s="1"/>
  <c r="S14" i="13" a="1"/>
  <c r="S14" i="13" s="1"/>
  <c r="AS14" i="13" s="1"/>
  <c r="R14" i="13" a="1"/>
  <c r="R14" i="13" s="1"/>
  <c r="AR14" i="13" s="1"/>
  <c r="Q14" i="13" a="1"/>
  <c r="Q14" i="13" s="1"/>
  <c r="AQ14" i="13" s="1"/>
  <c r="P14" i="13" a="1"/>
  <c r="P14" i="13" s="1"/>
  <c r="AP14" i="13" s="1"/>
  <c r="O14" i="13" a="1"/>
  <c r="O14" i="13" s="1"/>
  <c r="AO14" i="13" s="1"/>
  <c r="N14" i="13" a="1"/>
  <c r="N14" i="13" s="1"/>
  <c r="AN14" i="13" s="1"/>
  <c r="M14" i="13" a="1"/>
  <c r="M14" i="13" s="1"/>
  <c r="AM14" i="13" s="1"/>
  <c r="L14" i="13" a="1"/>
  <c r="L14" i="13" s="1"/>
  <c r="AL14" i="13" s="1"/>
  <c r="K14" i="13" a="1"/>
  <c r="K14" i="13" s="1"/>
  <c r="AK14" i="13" s="1"/>
  <c r="G14" i="13"/>
  <c r="AI13" i="13" a="1"/>
  <c r="AI13" i="13" s="1"/>
  <c r="BI13" i="13" s="1"/>
  <c r="AH13" i="13" a="1"/>
  <c r="AH13" i="13" s="1"/>
  <c r="BH13" i="13" s="1"/>
  <c r="AG13" i="13" a="1"/>
  <c r="AG13" i="13" s="1"/>
  <c r="BG13" i="13" s="1"/>
  <c r="AF13" i="13" a="1"/>
  <c r="AF13" i="13" s="1"/>
  <c r="BF13" i="13" s="1"/>
  <c r="AE13" i="13" a="1"/>
  <c r="AE13" i="13" s="1"/>
  <c r="BE13" i="13" s="1"/>
  <c r="AD13" i="13" a="1"/>
  <c r="AD13" i="13" s="1"/>
  <c r="BD13" i="13" s="1"/>
  <c r="AC13" i="13" a="1"/>
  <c r="AC13" i="13" s="1"/>
  <c r="BC13" i="13" s="1"/>
  <c r="AB13" i="13" a="1"/>
  <c r="AB13" i="13" s="1"/>
  <c r="BB13" i="13" s="1"/>
  <c r="AA13" i="13" a="1"/>
  <c r="AA13" i="13" s="1"/>
  <c r="BA13" i="13" s="1"/>
  <c r="Z13" i="13" a="1"/>
  <c r="Z13" i="13" s="1"/>
  <c r="AZ13" i="13" s="1"/>
  <c r="Y13" i="13" a="1"/>
  <c r="Y13" i="13" s="1"/>
  <c r="AY13" i="13" s="1"/>
  <c r="X13" i="13" a="1"/>
  <c r="X13" i="13" s="1"/>
  <c r="AX13" i="13" s="1"/>
  <c r="W13" i="13" a="1"/>
  <c r="W13" i="13" s="1"/>
  <c r="AW13" i="13" s="1"/>
  <c r="V13" i="13" a="1"/>
  <c r="V13" i="13" s="1"/>
  <c r="AV13" i="13" s="1"/>
  <c r="U13" i="13" a="1"/>
  <c r="U13" i="13" s="1"/>
  <c r="AU13" i="13" s="1"/>
  <c r="T13" i="13" a="1"/>
  <c r="T13" i="13" s="1"/>
  <c r="AT13" i="13" s="1"/>
  <c r="S13" i="13" a="1"/>
  <c r="S13" i="13" s="1"/>
  <c r="AS13" i="13" s="1"/>
  <c r="R13" i="13" a="1"/>
  <c r="R13" i="13" s="1"/>
  <c r="AR13" i="13" s="1"/>
  <c r="Q13" i="13" a="1"/>
  <c r="Q13" i="13" s="1"/>
  <c r="AQ13" i="13" s="1"/>
  <c r="P13" i="13" a="1"/>
  <c r="P13" i="13" s="1"/>
  <c r="AP13" i="13" s="1"/>
  <c r="O13" i="13" a="1"/>
  <c r="O13" i="13" s="1"/>
  <c r="AO13" i="13" s="1"/>
  <c r="N13" i="13" a="1"/>
  <c r="N13" i="13" s="1"/>
  <c r="AN13" i="13" s="1"/>
  <c r="M13" i="13" a="1"/>
  <c r="M13" i="13" s="1"/>
  <c r="AM13" i="13" s="1"/>
  <c r="L13" i="13" a="1"/>
  <c r="L13" i="13" s="1"/>
  <c r="AL13" i="13" s="1"/>
  <c r="K13" i="13" a="1"/>
  <c r="K13" i="13" s="1"/>
  <c r="AK13" i="13" s="1"/>
  <c r="G13" i="13"/>
  <c r="AI12" i="13" a="1"/>
  <c r="AI12" i="13" s="1"/>
  <c r="BI12" i="13" s="1"/>
  <c r="AH12" i="13" a="1"/>
  <c r="AH12" i="13" s="1"/>
  <c r="BH12" i="13" s="1"/>
  <c r="AG12" i="13" a="1"/>
  <c r="AG12" i="13" s="1"/>
  <c r="BG12" i="13" s="1"/>
  <c r="AF12" i="13" a="1"/>
  <c r="AF12" i="13" s="1"/>
  <c r="BF12" i="13" s="1"/>
  <c r="AE12" i="13" a="1"/>
  <c r="AE12" i="13" s="1"/>
  <c r="BE12" i="13" s="1"/>
  <c r="AD12" i="13" a="1"/>
  <c r="AD12" i="13" s="1"/>
  <c r="BD12" i="13" s="1"/>
  <c r="AC12" i="13" a="1"/>
  <c r="AC12" i="13" s="1"/>
  <c r="BC12" i="13" s="1"/>
  <c r="AB12" i="13" a="1"/>
  <c r="AB12" i="13" s="1"/>
  <c r="BB12" i="13" s="1"/>
  <c r="AA12" i="13" a="1"/>
  <c r="AA12" i="13" s="1"/>
  <c r="BA12" i="13" s="1"/>
  <c r="Z12" i="13" a="1"/>
  <c r="Z12" i="13" s="1"/>
  <c r="AZ12" i="13" s="1"/>
  <c r="Y12" i="13" a="1"/>
  <c r="Y12" i="13" s="1"/>
  <c r="AY12" i="13" s="1"/>
  <c r="X12" i="13" a="1"/>
  <c r="X12" i="13" s="1"/>
  <c r="AX12" i="13" s="1"/>
  <c r="W12" i="13" a="1"/>
  <c r="W12" i="13" s="1"/>
  <c r="AW12" i="13" s="1"/>
  <c r="V12" i="13" a="1"/>
  <c r="V12" i="13" s="1"/>
  <c r="AV12" i="13" s="1"/>
  <c r="U12" i="13" a="1"/>
  <c r="U12" i="13" s="1"/>
  <c r="AU12" i="13" s="1"/>
  <c r="T12" i="13" a="1"/>
  <c r="T12" i="13" s="1"/>
  <c r="AT12" i="13" s="1"/>
  <c r="S12" i="13" a="1"/>
  <c r="S12" i="13" s="1"/>
  <c r="AS12" i="13" s="1"/>
  <c r="R12" i="13" a="1"/>
  <c r="R12" i="13" s="1"/>
  <c r="AR12" i="13" s="1"/>
  <c r="Q12" i="13" a="1"/>
  <c r="Q12" i="13" s="1"/>
  <c r="AQ12" i="13" s="1"/>
  <c r="P12" i="13" a="1"/>
  <c r="P12" i="13" s="1"/>
  <c r="AP12" i="13" s="1"/>
  <c r="O12" i="13" a="1"/>
  <c r="O12" i="13" s="1"/>
  <c r="AO12" i="13" s="1"/>
  <c r="N12" i="13" a="1"/>
  <c r="N12" i="13" s="1"/>
  <c r="AN12" i="13" s="1"/>
  <c r="M12" i="13" a="1"/>
  <c r="M12" i="13" s="1"/>
  <c r="AM12" i="13" s="1"/>
  <c r="L12" i="13" a="1"/>
  <c r="L12" i="13" s="1"/>
  <c r="AL12" i="13" s="1"/>
  <c r="K12" i="13" a="1"/>
  <c r="K12" i="13" s="1"/>
  <c r="AK12" i="13" s="1"/>
  <c r="G12" i="13"/>
  <c r="AI11" i="13" a="1"/>
  <c r="AI11" i="13" s="1"/>
  <c r="BI11" i="13" s="1"/>
  <c r="AH11" i="13" a="1"/>
  <c r="AH11" i="13" s="1"/>
  <c r="BH11" i="13" s="1"/>
  <c r="AG11" i="13" a="1"/>
  <c r="AG11" i="13" s="1"/>
  <c r="BG11" i="13" s="1"/>
  <c r="AF11" i="13" a="1"/>
  <c r="AF11" i="13" s="1"/>
  <c r="BF11" i="13" s="1"/>
  <c r="AE11" i="13" a="1"/>
  <c r="AE11" i="13" s="1"/>
  <c r="BE11" i="13" s="1"/>
  <c r="AD11" i="13" a="1"/>
  <c r="AD11" i="13" s="1"/>
  <c r="BD11" i="13" s="1"/>
  <c r="AC11" i="13" a="1"/>
  <c r="AC11" i="13" s="1"/>
  <c r="BC11" i="13" s="1"/>
  <c r="AB11" i="13" a="1"/>
  <c r="AB11" i="13" s="1"/>
  <c r="BB11" i="13" s="1"/>
  <c r="AA11" i="13" a="1"/>
  <c r="AA11" i="13" s="1"/>
  <c r="BA11" i="13" s="1"/>
  <c r="Z11" i="13" a="1"/>
  <c r="Z11" i="13" s="1"/>
  <c r="AZ11" i="13" s="1"/>
  <c r="Y11" i="13" a="1"/>
  <c r="Y11" i="13" s="1"/>
  <c r="AY11" i="13" s="1"/>
  <c r="X11" i="13" a="1"/>
  <c r="X11" i="13" s="1"/>
  <c r="AX11" i="13" s="1"/>
  <c r="W11" i="13" a="1"/>
  <c r="W11" i="13" s="1"/>
  <c r="AW11" i="13" s="1"/>
  <c r="V11" i="13" a="1"/>
  <c r="V11" i="13" s="1"/>
  <c r="AV11" i="13" s="1"/>
  <c r="U11" i="13" a="1"/>
  <c r="U11" i="13" s="1"/>
  <c r="AU11" i="13" s="1"/>
  <c r="T11" i="13" a="1"/>
  <c r="T11" i="13" s="1"/>
  <c r="AT11" i="13" s="1"/>
  <c r="S11" i="13" a="1"/>
  <c r="S11" i="13" s="1"/>
  <c r="AS11" i="13" s="1"/>
  <c r="R11" i="13" a="1"/>
  <c r="R11" i="13" s="1"/>
  <c r="AR11" i="13" s="1"/>
  <c r="Q11" i="13" a="1"/>
  <c r="Q11" i="13" s="1"/>
  <c r="AQ11" i="13" s="1"/>
  <c r="P11" i="13" a="1"/>
  <c r="P11" i="13" s="1"/>
  <c r="AP11" i="13" s="1"/>
  <c r="O11" i="13" a="1"/>
  <c r="O11" i="13" s="1"/>
  <c r="AO11" i="13" s="1"/>
  <c r="N11" i="13" a="1"/>
  <c r="N11" i="13" s="1"/>
  <c r="AN11" i="13" s="1"/>
  <c r="M11" i="13" a="1"/>
  <c r="M11" i="13" s="1"/>
  <c r="AM11" i="13" s="1"/>
  <c r="L11" i="13" a="1"/>
  <c r="L11" i="13" s="1"/>
  <c r="AL11" i="13" s="1"/>
  <c r="K11" i="13" a="1"/>
  <c r="K11" i="13" s="1"/>
  <c r="AK11" i="13" s="1"/>
  <c r="G11" i="13"/>
  <c r="AI10" i="13" a="1"/>
  <c r="AI10" i="13" s="1"/>
  <c r="BI10" i="13" s="1"/>
  <c r="AH10" i="13" a="1"/>
  <c r="AH10" i="13" s="1"/>
  <c r="BH10" i="13" s="1"/>
  <c r="AG10" i="13" a="1"/>
  <c r="AG10" i="13" s="1"/>
  <c r="BG10" i="13" s="1"/>
  <c r="AF10" i="13" a="1"/>
  <c r="AF10" i="13" s="1"/>
  <c r="BF10" i="13" s="1"/>
  <c r="AE10" i="13" a="1"/>
  <c r="AE10" i="13" s="1"/>
  <c r="BE10" i="13" s="1"/>
  <c r="AD10" i="13" a="1"/>
  <c r="AD10" i="13" s="1"/>
  <c r="BD10" i="13" s="1"/>
  <c r="AC10" i="13" a="1"/>
  <c r="AC10" i="13" s="1"/>
  <c r="BC10" i="13" s="1"/>
  <c r="AB10" i="13" a="1"/>
  <c r="AB10" i="13" s="1"/>
  <c r="BB10" i="13" s="1"/>
  <c r="AA10" i="13" a="1"/>
  <c r="AA10" i="13" s="1"/>
  <c r="BA10" i="13" s="1"/>
  <c r="Z10" i="13" a="1"/>
  <c r="Z10" i="13" s="1"/>
  <c r="AZ10" i="13" s="1"/>
  <c r="Y10" i="13" a="1"/>
  <c r="Y10" i="13" s="1"/>
  <c r="AY10" i="13" s="1"/>
  <c r="X10" i="13" a="1"/>
  <c r="X10" i="13" s="1"/>
  <c r="AX10" i="13" s="1"/>
  <c r="W10" i="13" a="1"/>
  <c r="W10" i="13" s="1"/>
  <c r="AW10" i="13" s="1"/>
  <c r="V10" i="13" a="1"/>
  <c r="V10" i="13" s="1"/>
  <c r="AV10" i="13" s="1"/>
  <c r="U10" i="13" a="1"/>
  <c r="U10" i="13" s="1"/>
  <c r="AU10" i="13" s="1"/>
  <c r="T10" i="13" a="1"/>
  <c r="T10" i="13" s="1"/>
  <c r="AT10" i="13" s="1"/>
  <c r="S10" i="13" a="1"/>
  <c r="S10" i="13" s="1"/>
  <c r="AS10" i="13" s="1"/>
  <c r="R10" i="13" a="1"/>
  <c r="R10" i="13" s="1"/>
  <c r="AR10" i="13" s="1"/>
  <c r="Q10" i="13" a="1"/>
  <c r="Q10" i="13" s="1"/>
  <c r="AQ10" i="13" s="1"/>
  <c r="P10" i="13" a="1"/>
  <c r="P10" i="13" s="1"/>
  <c r="AP10" i="13" s="1"/>
  <c r="O10" i="13" a="1"/>
  <c r="O10" i="13" s="1"/>
  <c r="AO10" i="13" s="1"/>
  <c r="N10" i="13" a="1"/>
  <c r="N10" i="13" s="1"/>
  <c r="AN10" i="13" s="1"/>
  <c r="M10" i="13" a="1"/>
  <c r="M10" i="13" s="1"/>
  <c r="AM10" i="13" s="1"/>
  <c r="L10" i="13" a="1"/>
  <c r="L10" i="13" s="1"/>
  <c r="AL10" i="13" s="1"/>
  <c r="K10" i="13" a="1"/>
  <c r="K10" i="13" s="1"/>
  <c r="AK10" i="13" s="1"/>
  <c r="G10" i="13"/>
  <c r="AI9" i="13" a="1"/>
  <c r="AI9" i="13" s="1"/>
  <c r="BI9" i="13" s="1"/>
  <c r="AH9" i="13" a="1"/>
  <c r="AH9" i="13" s="1"/>
  <c r="BH9" i="13" s="1"/>
  <c r="AG9" i="13" a="1"/>
  <c r="AG9" i="13" s="1"/>
  <c r="BG9" i="13" s="1"/>
  <c r="AF9" i="13" a="1"/>
  <c r="AF9" i="13" s="1"/>
  <c r="BF9" i="13" s="1"/>
  <c r="AE9" i="13" a="1"/>
  <c r="AE9" i="13" s="1"/>
  <c r="BE9" i="13" s="1"/>
  <c r="AD9" i="13" a="1"/>
  <c r="AD9" i="13" s="1"/>
  <c r="BD9" i="13" s="1"/>
  <c r="AC9" i="13" a="1"/>
  <c r="AC9" i="13" s="1"/>
  <c r="BC9" i="13" s="1"/>
  <c r="AB9" i="13" a="1"/>
  <c r="AB9" i="13" s="1"/>
  <c r="BB9" i="13" s="1"/>
  <c r="AA9" i="13" a="1"/>
  <c r="AA9" i="13" s="1"/>
  <c r="BA9" i="13" s="1"/>
  <c r="Z9" i="13" a="1"/>
  <c r="Z9" i="13" s="1"/>
  <c r="AZ9" i="13" s="1"/>
  <c r="Y9" i="13" a="1"/>
  <c r="Y9" i="13" s="1"/>
  <c r="AY9" i="13" s="1"/>
  <c r="X9" i="13" a="1"/>
  <c r="X9" i="13" s="1"/>
  <c r="AX9" i="13" s="1"/>
  <c r="W9" i="13" a="1"/>
  <c r="W9" i="13" s="1"/>
  <c r="AW9" i="13" s="1"/>
  <c r="V9" i="13" a="1"/>
  <c r="V9" i="13" s="1"/>
  <c r="AV9" i="13" s="1"/>
  <c r="U9" i="13" a="1"/>
  <c r="U9" i="13" s="1"/>
  <c r="AU9" i="13" s="1"/>
  <c r="T9" i="13" a="1"/>
  <c r="T9" i="13" s="1"/>
  <c r="AT9" i="13" s="1"/>
  <c r="S9" i="13" a="1"/>
  <c r="S9" i="13" s="1"/>
  <c r="AS9" i="13" s="1"/>
  <c r="R9" i="13" a="1"/>
  <c r="R9" i="13" s="1"/>
  <c r="AR9" i="13" s="1"/>
  <c r="Q9" i="13" a="1"/>
  <c r="Q9" i="13" s="1"/>
  <c r="AQ9" i="13" s="1"/>
  <c r="P9" i="13" a="1"/>
  <c r="P9" i="13" s="1"/>
  <c r="AP9" i="13" s="1"/>
  <c r="O9" i="13" a="1"/>
  <c r="O9" i="13" s="1"/>
  <c r="AO9" i="13" s="1"/>
  <c r="N9" i="13" a="1"/>
  <c r="N9" i="13" s="1"/>
  <c r="AN9" i="13" s="1"/>
  <c r="M9" i="13" a="1"/>
  <c r="M9" i="13" s="1"/>
  <c r="AM9" i="13" s="1"/>
  <c r="L9" i="13" a="1"/>
  <c r="L9" i="13" s="1"/>
  <c r="AL9" i="13" s="1"/>
  <c r="K9" i="13" a="1"/>
  <c r="K9" i="13" s="1"/>
  <c r="AK9" i="13" s="1"/>
  <c r="G9" i="13"/>
  <c r="AI8" i="13" a="1"/>
  <c r="AI8" i="13" s="1"/>
  <c r="BI8" i="13" s="1"/>
  <c r="AH8" i="13" a="1"/>
  <c r="AH8" i="13" s="1"/>
  <c r="BH8" i="13" s="1"/>
  <c r="AG8" i="13" a="1"/>
  <c r="AG8" i="13" s="1"/>
  <c r="BG8" i="13" s="1"/>
  <c r="AF8" i="13" a="1"/>
  <c r="AF8" i="13" s="1"/>
  <c r="BF8" i="13" s="1"/>
  <c r="AE8" i="13" a="1"/>
  <c r="AE8" i="13" s="1"/>
  <c r="BE8" i="13" s="1"/>
  <c r="AD8" i="13" a="1"/>
  <c r="AD8" i="13" s="1"/>
  <c r="BD8" i="13" s="1"/>
  <c r="AC8" i="13" a="1"/>
  <c r="AC8" i="13" s="1"/>
  <c r="BC8" i="13" s="1"/>
  <c r="AB8" i="13" a="1"/>
  <c r="AB8" i="13" s="1"/>
  <c r="BB8" i="13" s="1"/>
  <c r="AA8" i="13" a="1"/>
  <c r="AA8" i="13" s="1"/>
  <c r="BA8" i="13" s="1"/>
  <c r="Z8" i="13" a="1"/>
  <c r="Z8" i="13" s="1"/>
  <c r="AZ8" i="13" s="1"/>
  <c r="Y8" i="13" a="1"/>
  <c r="Y8" i="13" s="1"/>
  <c r="AY8" i="13" s="1"/>
  <c r="X8" i="13" a="1"/>
  <c r="X8" i="13" s="1"/>
  <c r="AX8" i="13" s="1"/>
  <c r="W8" i="13" a="1"/>
  <c r="W8" i="13" s="1"/>
  <c r="AW8" i="13" s="1"/>
  <c r="V8" i="13" a="1"/>
  <c r="V8" i="13" s="1"/>
  <c r="AV8" i="13" s="1"/>
  <c r="U8" i="13" a="1"/>
  <c r="U8" i="13" s="1"/>
  <c r="AU8" i="13" s="1"/>
  <c r="T8" i="13" a="1"/>
  <c r="T8" i="13" s="1"/>
  <c r="AT8" i="13" s="1"/>
  <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c r="L8" i="13" a="1"/>
  <c r="L8" i="13" s="1"/>
  <c r="AL8" i="13" s="1"/>
  <c r="K8" i="13" a="1"/>
  <c r="K8" i="13" s="1"/>
  <c r="AK8" i="13" s="1"/>
  <c r="G8" i="13"/>
  <c r="AI7" i="13" a="1"/>
  <c r="AI7" i="13" s="1"/>
  <c r="BI7" i="13" s="1"/>
  <c r="AH7" i="13" a="1"/>
  <c r="AH7" i="13" s="1"/>
  <c r="BH7" i="13" s="1"/>
  <c r="AG7" i="13" a="1"/>
  <c r="AG7" i="13" s="1"/>
  <c r="BG7" i="13" s="1"/>
  <c r="AF7" i="13" a="1"/>
  <c r="AF7" i="13" s="1"/>
  <c r="BF7" i="13" s="1"/>
  <c r="AE7" i="13" a="1"/>
  <c r="AE7" i="13" s="1"/>
  <c r="BE7" i="13" s="1"/>
  <c r="AD7" i="13" a="1"/>
  <c r="AD7" i="13" s="1"/>
  <c r="BD7" i="13" s="1"/>
  <c r="AC7" i="13" a="1"/>
  <c r="AC7" i="13" s="1"/>
  <c r="BC7" i="13" s="1"/>
  <c r="AB7" i="13" a="1"/>
  <c r="AB7" i="13" s="1"/>
  <c r="BB7" i="13" s="1"/>
  <c r="AA7" i="13" a="1"/>
  <c r="AA7" i="13" s="1"/>
  <c r="BA7" i="13" s="1"/>
  <c r="Z7" i="13" a="1"/>
  <c r="Z7" i="13" s="1"/>
  <c r="AZ7" i="13" s="1"/>
  <c r="Y7" i="13" a="1"/>
  <c r="Y7" i="13" s="1"/>
  <c r="AY7" i="13" s="1"/>
  <c r="X7" i="13" a="1"/>
  <c r="X7" i="13" s="1"/>
  <c r="AX7" i="13" s="1"/>
  <c r="W7" i="13" a="1"/>
  <c r="W7" i="13" s="1"/>
  <c r="AW7" i="13" s="1"/>
  <c r="V7" i="13" a="1"/>
  <c r="V7" i="13" s="1"/>
  <c r="AV7" i="13" s="1"/>
  <c r="U7" i="13" a="1"/>
  <c r="U7" i="13" s="1"/>
  <c r="AU7" i="13" s="1"/>
  <c r="T7" i="13" a="1"/>
  <c r="T7" i="13" s="1"/>
  <c r="AT7" i="13" s="1"/>
  <c r="S7" i="13" a="1"/>
  <c r="S7" i="13" s="1"/>
  <c r="AS7" i="13" s="1"/>
  <c r="R7" i="13" a="1"/>
  <c r="R7" i="13" s="1"/>
  <c r="AR7" i="13" s="1"/>
  <c r="Q7" i="13" a="1"/>
  <c r="Q7" i="13" s="1"/>
  <c r="AQ7" i="13" s="1"/>
  <c r="P7" i="13" a="1"/>
  <c r="P7" i="13" s="1"/>
  <c r="AP7" i="13" s="1"/>
  <c r="O7" i="13" a="1"/>
  <c r="O7" i="13" s="1"/>
  <c r="AO7" i="13" s="1"/>
  <c r="N7" i="13" a="1"/>
  <c r="N7" i="13" s="1"/>
  <c r="AN7" i="13" s="1"/>
  <c r="M7" i="13" a="1"/>
  <c r="M7" i="13" s="1"/>
  <c r="AM7" i="13" s="1"/>
  <c r="L7" i="13" a="1"/>
  <c r="L7" i="13" s="1"/>
  <c r="AL7" i="13" s="1"/>
  <c r="K7" i="13" a="1"/>
  <c r="K7" i="13" s="1"/>
  <c r="AK7" i="13" s="1"/>
  <c r="G7" i="13"/>
  <c r="AI43" i="12" l="1" a="1"/>
  <c r="AI43" i="12" s="1"/>
  <c r="BI43" i="12" s="1"/>
  <c r="AH43" i="12" a="1"/>
  <c r="AH43" i="12" s="1"/>
  <c r="BH43" i="12" s="1"/>
  <c r="AG43" i="12" a="1"/>
  <c r="AG43" i="12" s="1"/>
  <c r="BG43" i="12" s="1"/>
  <c r="AF43" i="12" a="1"/>
  <c r="AF43" i="12" s="1"/>
  <c r="BF43" i="12" s="1"/>
  <c r="AE43" i="12" a="1"/>
  <c r="AE43" i="12" s="1"/>
  <c r="BE43" i="12" s="1"/>
  <c r="AD43" i="12" a="1"/>
  <c r="AD43" i="12" s="1"/>
  <c r="BD43" i="12" s="1"/>
  <c r="AC43" i="12" a="1"/>
  <c r="AC43" i="12" s="1"/>
  <c r="BC43" i="12" s="1"/>
  <c r="AB43" i="12" a="1"/>
  <c r="AB43" i="12" s="1"/>
  <c r="BB43" i="12" s="1"/>
  <c r="AA43" i="12" a="1"/>
  <c r="AA43" i="12" s="1"/>
  <c r="BA43" i="12" s="1"/>
  <c r="Z43" i="12" a="1"/>
  <c r="Z43" i="12" s="1"/>
  <c r="AZ43" i="12" s="1"/>
  <c r="Y43" i="12" a="1"/>
  <c r="Y43" i="12" s="1"/>
  <c r="AY43" i="12" s="1"/>
  <c r="X43" i="12" a="1"/>
  <c r="X43" i="12" s="1"/>
  <c r="AX43" i="12" s="1"/>
  <c r="W43" i="12" a="1"/>
  <c r="W43" i="12" s="1"/>
  <c r="AW43" i="12" s="1"/>
  <c r="V43" i="12" a="1"/>
  <c r="V43" i="12" s="1"/>
  <c r="AV43" i="12" s="1"/>
  <c r="U43" i="12" a="1"/>
  <c r="U43" i="12" s="1"/>
  <c r="AU43" i="12" s="1"/>
  <c r="T43" i="12" a="1"/>
  <c r="T43" i="12" s="1"/>
  <c r="AT43" i="12" s="1"/>
  <c r="S43" i="12" a="1"/>
  <c r="S43" i="12" s="1"/>
  <c r="AS43" i="12" s="1"/>
  <c r="R43" i="12" a="1"/>
  <c r="R43" i="12" s="1"/>
  <c r="AR43" i="12" s="1"/>
  <c r="Q43" i="12" a="1"/>
  <c r="Q43" i="12" s="1"/>
  <c r="AQ43" i="12" s="1"/>
  <c r="P43" i="12" a="1"/>
  <c r="P43" i="12" s="1"/>
  <c r="AP43" i="12" s="1"/>
  <c r="O43" i="12" a="1"/>
  <c r="O43" i="12" s="1"/>
  <c r="AO43" i="12" s="1"/>
  <c r="N43" i="12" a="1"/>
  <c r="N43" i="12" s="1"/>
  <c r="AN43" i="12" s="1"/>
  <c r="M43" i="12" a="1"/>
  <c r="M43" i="12" s="1"/>
  <c r="AM43" i="12" s="1"/>
  <c r="L43" i="12" a="1"/>
  <c r="L43" i="12" s="1"/>
  <c r="AL43" i="12" s="1"/>
  <c r="K43" i="12" a="1"/>
  <c r="K43" i="12" s="1"/>
  <c r="AK43" i="12" s="1"/>
  <c r="G43" i="12"/>
  <c r="AI42" i="12" a="1"/>
  <c r="AI42" i="12" s="1"/>
  <c r="BI42" i="12" s="1"/>
  <c r="AH42" i="12" a="1"/>
  <c r="AH42" i="12" s="1"/>
  <c r="BH42" i="12" s="1"/>
  <c r="AG42" i="12" a="1"/>
  <c r="AG42" i="12" s="1"/>
  <c r="BG42" i="12" s="1"/>
  <c r="AF42" i="12" a="1"/>
  <c r="AF42" i="12" s="1"/>
  <c r="BF42" i="12" s="1"/>
  <c r="AE42" i="12" a="1"/>
  <c r="AE42" i="12" s="1"/>
  <c r="BE42" i="12" s="1"/>
  <c r="AD42" i="12" a="1"/>
  <c r="AD42" i="12" s="1"/>
  <c r="BD42" i="12" s="1"/>
  <c r="AC42" i="12" a="1"/>
  <c r="AC42" i="12" s="1"/>
  <c r="BC42" i="12" s="1"/>
  <c r="AB42" i="12" a="1"/>
  <c r="AB42" i="12" s="1"/>
  <c r="BB42" i="12" s="1"/>
  <c r="AA42" i="12" a="1"/>
  <c r="AA42" i="12" s="1"/>
  <c r="BA42" i="12" s="1"/>
  <c r="Z42" i="12" a="1"/>
  <c r="Z42" i="12" s="1"/>
  <c r="AZ42" i="12" s="1"/>
  <c r="Y42" i="12" a="1"/>
  <c r="Y42" i="12" s="1"/>
  <c r="AY42" i="12" s="1"/>
  <c r="X42" i="12" a="1"/>
  <c r="X42" i="12" s="1"/>
  <c r="AX42" i="12" s="1"/>
  <c r="W42" i="12" a="1"/>
  <c r="W42" i="12" s="1"/>
  <c r="AW42" i="12" s="1"/>
  <c r="V42" i="12" a="1"/>
  <c r="V42" i="12" s="1"/>
  <c r="AV42" i="12" s="1"/>
  <c r="U42" i="12" a="1"/>
  <c r="U42" i="12" s="1"/>
  <c r="AU42" i="12" s="1"/>
  <c r="T42" i="12" a="1"/>
  <c r="T42" i="12" s="1"/>
  <c r="AT42" i="12" s="1"/>
  <c r="S42" i="12" a="1"/>
  <c r="S42" i="12" s="1"/>
  <c r="AS42" i="12" s="1"/>
  <c r="R42" i="12" a="1"/>
  <c r="R42" i="12" s="1"/>
  <c r="AR42" i="12" s="1"/>
  <c r="Q42" i="12" a="1"/>
  <c r="Q42" i="12" s="1"/>
  <c r="AQ42" i="12" s="1"/>
  <c r="P42" i="12" a="1"/>
  <c r="P42" i="12" s="1"/>
  <c r="AP42" i="12" s="1"/>
  <c r="O42" i="12" a="1"/>
  <c r="O42" i="12" s="1"/>
  <c r="AO42" i="12" s="1"/>
  <c r="N42" i="12" a="1"/>
  <c r="N42" i="12" s="1"/>
  <c r="AN42" i="12" s="1"/>
  <c r="M42" i="12" a="1"/>
  <c r="M42" i="12" s="1"/>
  <c r="AM42" i="12" s="1"/>
  <c r="L42" i="12" a="1"/>
  <c r="L42" i="12" s="1"/>
  <c r="AL42" i="12" s="1"/>
  <c r="K42" i="12" a="1"/>
  <c r="K42" i="12" s="1"/>
  <c r="AK42" i="12" s="1"/>
  <c r="G42" i="12"/>
  <c r="AI41" i="12" a="1"/>
  <c r="AI41" i="12" s="1"/>
  <c r="BI41" i="12" s="1"/>
  <c r="AH41" i="12" a="1"/>
  <c r="AH41" i="12" s="1"/>
  <c r="BH41" i="12" s="1"/>
  <c r="AG41" i="12" a="1"/>
  <c r="AG41" i="12" s="1"/>
  <c r="BG41" i="12" s="1"/>
  <c r="AF41" i="12" a="1"/>
  <c r="AF41" i="12" s="1"/>
  <c r="BF41" i="12" s="1"/>
  <c r="AE41" i="12" a="1"/>
  <c r="AE41" i="12" s="1"/>
  <c r="BE41" i="12" s="1"/>
  <c r="AD41" i="12" a="1"/>
  <c r="AD41" i="12" s="1"/>
  <c r="BD41" i="12" s="1"/>
  <c r="AC41" i="12" a="1"/>
  <c r="AC41" i="12" s="1"/>
  <c r="BC41" i="12" s="1"/>
  <c r="AB41" i="12" a="1"/>
  <c r="AB41" i="12" s="1"/>
  <c r="BB41" i="12" s="1"/>
  <c r="AA41" i="12" a="1"/>
  <c r="AA41" i="12" s="1"/>
  <c r="BA41" i="12" s="1"/>
  <c r="Z41" i="12" a="1"/>
  <c r="Z41" i="12" s="1"/>
  <c r="AZ41" i="12" s="1"/>
  <c r="Y41" i="12" a="1"/>
  <c r="Y41" i="12" s="1"/>
  <c r="AY41" i="12" s="1"/>
  <c r="X41" i="12" a="1"/>
  <c r="X41" i="12" s="1"/>
  <c r="AX41" i="12" s="1"/>
  <c r="W41" i="12" a="1"/>
  <c r="W41" i="12" s="1"/>
  <c r="AW41" i="12" s="1"/>
  <c r="V41" i="12" a="1"/>
  <c r="V41" i="12" s="1"/>
  <c r="AV41" i="12" s="1"/>
  <c r="U41" i="12" a="1"/>
  <c r="U41" i="12" s="1"/>
  <c r="AU41" i="12" s="1"/>
  <c r="T41" i="12" a="1"/>
  <c r="T41" i="12" s="1"/>
  <c r="AT41" i="12" s="1"/>
  <c r="S41" i="12" a="1"/>
  <c r="S41" i="12" s="1"/>
  <c r="AS41" i="12" s="1"/>
  <c r="R41" i="12" a="1"/>
  <c r="R41" i="12" s="1"/>
  <c r="AR41" i="12" s="1"/>
  <c r="Q41" i="12" a="1"/>
  <c r="Q41" i="12" s="1"/>
  <c r="AQ41" i="12" s="1"/>
  <c r="P41" i="12" a="1"/>
  <c r="P41" i="12" s="1"/>
  <c r="AP41" i="12" s="1"/>
  <c r="O41" i="12" a="1"/>
  <c r="O41" i="12" s="1"/>
  <c r="AO41" i="12" s="1"/>
  <c r="N41" i="12" a="1"/>
  <c r="N41" i="12" s="1"/>
  <c r="AN41" i="12" s="1"/>
  <c r="M41" i="12" a="1"/>
  <c r="M41" i="12" s="1"/>
  <c r="AM41" i="12" s="1"/>
  <c r="L41" i="12" a="1"/>
  <c r="L41" i="12" s="1"/>
  <c r="AL41" i="12" s="1"/>
  <c r="K41" i="12" a="1"/>
  <c r="K41" i="12" s="1"/>
  <c r="AK41" i="12" s="1"/>
  <c r="G41" i="12"/>
  <c r="AI40" i="12" a="1"/>
  <c r="AI40" i="12" s="1"/>
  <c r="BI40" i="12" s="1"/>
  <c r="AH40" i="12" a="1"/>
  <c r="AH40" i="12" s="1"/>
  <c r="BH40" i="12" s="1"/>
  <c r="AG40" i="12" a="1"/>
  <c r="AG40" i="12" s="1"/>
  <c r="BG40" i="12" s="1"/>
  <c r="AF40" i="12" a="1"/>
  <c r="AF40" i="12" s="1"/>
  <c r="BF40" i="12" s="1"/>
  <c r="AE40" i="12" a="1"/>
  <c r="AE40" i="12" s="1"/>
  <c r="BE40" i="12" s="1"/>
  <c r="AD40" i="12" a="1"/>
  <c r="AD40" i="12" s="1"/>
  <c r="BD40" i="12" s="1"/>
  <c r="AC40" i="12" a="1"/>
  <c r="AC40" i="12" s="1"/>
  <c r="BC40" i="12" s="1"/>
  <c r="AB40" i="12" a="1"/>
  <c r="AB40" i="12" s="1"/>
  <c r="BB40" i="12" s="1"/>
  <c r="AA40" i="12" a="1"/>
  <c r="AA40" i="12" s="1"/>
  <c r="BA40" i="12" s="1"/>
  <c r="Z40" i="12" a="1"/>
  <c r="Z40" i="12" s="1"/>
  <c r="AZ40" i="12" s="1"/>
  <c r="Y40" i="12" a="1"/>
  <c r="Y40" i="12" s="1"/>
  <c r="AY40" i="12" s="1"/>
  <c r="X40" i="12" a="1"/>
  <c r="X40" i="12" s="1"/>
  <c r="AX40" i="12" s="1"/>
  <c r="W40" i="12" a="1"/>
  <c r="W40" i="12" s="1"/>
  <c r="AW40" i="12" s="1"/>
  <c r="V40" i="12" a="1"/>
  <c r="V40" i="12" s="1"/>
  <c r="AV40" i="12" s="1"/>
  <c r="U40" i="12" a="1"/>
  <c r="U40" i="12" s="1"/>
  <c r="AU40" i="12" s="1"/>
  <c r="T40" i="12" a="1"/>
  <c r="T40" i="12" s="1"/>
  <c r="AT40" i="12" s="1"/>
  <c r="S40" i="12" a="1"/>
  <c r="S40" i="12" s="1"/>
  <c r="AS40" i="12" s="1"/>
  <c r="R40" i="12" a="1"/>
  <c r="R40" i="12" s="1"/>
  <c r="AR40" i="12" s="1"/>
  <c r="Q40" i="12" a="1"/>
  <c r="Q40" i="12" s="1"/>
  <c r="AQ40" i="12" s="1"/>
  <c r="P40" i="12" a="1"/>
  <c r="P40" i="12" s="1"/>
  <c r="AP40" i="12" s="1"/>
  <c r="O40" i="12" a="1"/>
  <c r="O40" i="12" s="1"/>
  <c r="AO40" i="12" s="1"/>
  <c r="N40" i="12" a="1"/>
  <c r="N40" i="12" s="1"/>
  <c r="AN40" i="12" s="1"/>
  <c r="M40" i="12" a="1"/>
  <c r="M40" i="12" s="1"/>
  <c r="AM40" i="12" s="1"/>
  <c r="L40" i="12" a="1"/>
  <c r="L40" i="12" s="1"/>
  <c r="AL40" i="12" s="1"/>
  <c r="K40" i="12" a="1"/>
  <c r="K40" i="12" s="1"/>
  <c r="AK40" i="12" s="1"/>
  <c r="G40" i="12"/>
  <c r="AI39" i="12" a="1"/>
  <c r="AI39" i="12" s="1"/>
  <c r="BI39" i="12" s="1"/>
  <c r="AH39" i="12" a="1"/>
  <c r="AH39" i="12" s="1"/>
  <c r="BH39" i="12" s="1"/>
  <c r="AG39" i="12" a="1"/>
  <c r="AG39" i="12" s="1"/>
  <c r="BG39" i="12" s="1"/>
  <c r="AF39" i="12" a="1"/>
  <c r="AF39" i="12" s="1"/>
  <c r="BF39" i="12" s="1"/>
  <c r="AE39" i="12" a="1"/>
  <c r="AE39" i="12" s="1"/>
  <c r="BE39" i="12" s="1"/>
  <c r="AD39" i="12" a="1"/>
  <c r="AD39" i="12" s="1"/>
  <c r="BD39" i="12" s="1"/>
  <c r="AC39" i="12" a="1"/>
  <c r="AC39" i="12" s="1"/>
  <c r="BC39" i="12" s="1"/>
  <c r="AB39" i="12" a="1"/>
  <c r="AB39" i="12" s="1"/>
  <c r="BB39" i="12" s="1"/>
  <c r="AA39" i="12" a="1"/>
  <c r="AA39" i="12" s="1"/>
  <c r="BA39" i="12" s="1"/>
  <c r="Z39" i="12" a="1"/>
  <c r="Z39" i="12" s="1"/>
  <c r="AZ39" i="12" s="1"/>
  <c r="Y39" i="12" a="1"/>
  <c r="Y39" i="12" s="1"/>
  <c r="AY39" i="12" s="1"/>
  <c r="X39" i="12" a="1"/>
  <c r="X39" i="12" s="1"/>
  <c r="AX39" i="12" s="1"/>
  <c r="W39" i="12" a="1"/>
  <c r="W39" i="12" s="1"/>
  <c r="AW39" i="12" s="1"/>
  <c r="V39" i="12" a="1"/>
  <c r="V39" i="12" s="1"/>
  <c r="AV39" i="12" s="1"/>
  <c r="U39" i="12" a="1"/>
  <c r="U39" i="12" s="1"/>
  <c r="AU39" i="12" s="1"/>
  <c r="T39" i="12" a="1"/>
  <c r="T39" i="12" s="1"/>
  <c r="AT39" i="12" s="1"/>
  <c r="S39" i="12" a="1"/>
  <c r="S39" i="12" s="1"/>
  <c r="AS39" i="12" s="1"/>
  <c r="R39" i="12" a="1"/>
  <c r="R39" i="12" s="1"/>
  <c r="AR39" i="12" s="1"/>
  <c r="Q39" i="12" a="1"/>
  <c r="Q39" i="12" s="1"/>
  <c r="AQ39" i="12" s="1"/>
  <c r="P39" i="12" a="1"/>
  <c r="P39" i="12" s="1"/>
  <c r="AP39" i="12" s="1"/>
  <c r="O39" i="12" a="1"/>
  <c r="O39" i="12" s="1"/>
  <c r="AO39" i="12" s="1"/>
  <c r="N39" i="12" a="1"/>
  <c r="N39" i="12" s="1"/>
  <c r="AN39" i="12" s="1"/>
  <c r="M39" i="12" a="1"/>
  <c r="M39" i="12" s="1"/>
  <c r="AM39" i="12" s="1"/>
  <c r="L39" i="12" a="1"/>
  <c r="L39" i="12" s="1"/>
  <c r="AL39" i="12" s="1"/>
  <c r="K39" i="12" a="1"/>
  <c r="K39" i="12" s="1"/>
  <c r="AK39" i="12" s="1"/>
  <c r="G39" i="12"/>
  <c r="AI38" i="12" a="1"/>
  <c r="AI38" i="12" s="1"/>
  <c r="BI38" i="12" s="1"/>
  <c r="AH38" i="12" a="1"/>
  <c r="AH38" i="12" s="1"/>
  <c r="BH38" i="12" s="1"/>
  <c r="AG38" i="12" a="1"/>
  <c r="AG38" i="12" s="1"/>
  <c r="BG38" i="12" s="1"/>
  <c r="AF38" i="12" a="1"/>
  <c r="AF38" i="12" s="1"/>
  <c r="BF38" i="12" s="1"/>
  <c r="AE38" i="12" a="1"/>
  <c r="AE38" i="12" s="1"/>
  <c r="BE38" i="12" s="1"/>
  <c r="AD38" i="12" a="1"/>
  <c r="AD38" i="12" s="1"/>
  <c r="BD38" i="12" s="1"/>
  <c r="AC38" i="12" a="1"/>
  <c r="AC38" i="12" s="1"/>
  <c r="BC38" i="12" s="1"/>
  <c r="AB38" i="12" a="1"/>
  <c r="AB38" i="12" s="1"/>
  <c r="BB38" i="12" s="1"/>
  <c r="AA38" i="12" a="1"/>
  <c r="AA38" i="12" s="1"/>
  <c r="BA38" i="12" s="1"/>
  <c r="Z38" i="12" a="1"/>
  <c r="Z38" i="12" s="1"/>
  <c r="AZ38" i="12" s="1"/>
  <c r="Y38" i="12" a="1"/>
  <c r="Y38" i="12" s="1"/>
  <c r="AY38" i="12" s="1"/>
  <c r="X38" i="12" a="1"/>
  <c r="X38" i="12" s="1"/>
  <c r="AX38" i="12" s="1"/>
  <c r="W38" i="12" a="1"/>
  <c r="W38" i="12" s="1"/>
  <c r="AW38" i="12" s="1"/>
  <c r="V38" i="12" a="1"/>
  <c r="V38" i="12" s="1"/>
  <c r="AV38" i="12" s="1"/>
  <c r="U38" i="12" a="1"/>
  <c r="U38" i="12" s="1"/>
  <c r="AU38" i="12" s="1"/>
  <c r="T38" i="12" a="1"/>
  <c r="T38" i="12" s="1"/>
  <c r="AT38" i="12" s="1"/>
  <c r="S38" i="12" a="1"/>
  <c r="S38" i="12" s="1"/>
  <c r="AS38" i="12" s="1"/>
  <c r="R38" i="12" a="1"/>
  <c r="R38" i="12" s="1"/>
  <c r="AR38" i="12" s="1"/>
  <c r="Q38" i="12" a="1"/>
  <c r="Q38" i="12" s="1"/>
  <c r="AQ38" i="12" s="1"/>
  <c r="P38" i="12" a="1"/>
  <c r="P38" i="12" s="1"/>
  <c r="AP38" i="12" s="1"/>
  <c r="O38" i="12" a="1"/>
  <c r="O38" i="12" s="1"/>
  <c r="AO38" i="12" s="1"/>
  <c r="N38" i="12" a="1"/>
  <c r="N38" i="12" s="1"/>
  <c r="AN38" i="12" s="1"/>
  <c r="M38" i="12" a="1"/>
  <c r="M38" i="12" s="1"/>
  <c r="AM38" i="12" s="1"/>
  <c r="L38" i="12" a="1"/>
  <c r="L38" i="12" s="1"/>
  <c r="AL38" i="12" s="1"/>
  <c r="K38" i="12" a="1"/>
  <c r="K38" i="12" s="1"/>
  <c r="AK38" i="12" s="1"/>
  <c r="G38" i="12"/>
  <c r="AI37" i="12" a="1"/>
  <c r="AI37" i="12" s="1"/>
  <c r="BI37" i="12" s="1"/>
  <c r="AH37" i="12" a="1"/>
  <c r="AH37" i="12" s="1"/>
  <c r="BH37" i="12" s="1"/>
  <c r="AG37" i="12" a="1"/>
  <c r="AG37" i="12" s="1"/>
  <c r="BG37" i="12" s="1"/>
  <c r="AF37" i="12" a="1"/>
  <c r="AF37" i="12" s="1"/>
  <c r="BF37" i="12" s="1"/>
  <c r="AE37" i="12" a="1"/>
  <c r="AE37" i="12" s="1"/>
  <c r="BE37" i="12" s="1"/>
  <c r="AD37" i="12" a="1"/>
  <c r="AD37" i="12" s="1"/>
  <c r="BD37" i="12" s="1"/>
  <c r="AC37" i="12" a="1"/>
  <c r="AC37" i="12" s="1"/>
  <c r="BC37" i="12" s="1"/>
  <c r="AB37" i="12" a="1"/>
  <c r="AB37" i="12" s="1"/>
  <c r="BB37" i="12" s="1"/>
  <c r="AA37" i="12" a="1"/>
  <c r="AA37" i="12" s="1"/>
  <c r="BA37" i="12" s="1"/>
  <c r="Z37" i="12" a="1"/>
  <c r="Z37" i="12" s="1"/>
  <c r="AZ37" i="12" s="1"/>
  <c r="Y37" i="12" a="1"/>
  <c r="Y37" i="12" s="1"/>
  <c r="AY37" i="12" s="1"/>
  <c r="X37" i="12" a="1"/>
  <c r="X37" i="12" s="1"/>
  <c r="AX37" i="12" s="1"/>
  <c r="W37" i="12" a="1"/>
  <c r="W37" i="12" s="1"/>
  <c r="AW37" i="12" s="1"/>
  <c r="V37" i="12" a="1"/>
  <c r="V37" i="12" s="1"/>
  <c r="AV37" i="12" s="1"/>
  <c r="U37" i="12" a="1"/>
  <c r="U37" i="12" s="1"/>
  <c r="AU37" i="12" s="1"/>
  <c r="T37" i="12" a="1"/>
  <c r="T37" i="12" s="1"/>
  <c r="AT37" i="12" s="1"/>
  <c r="S37" i="12" a="1"/>
  <c r="S37" i="12" s="1"/>
  <c r="AS37" i="12" s="1"/>
  <c r="R37" i="12" a="1"/>
  <c r="R37" i="12" s="1"/>
  <c r="AR37" i="12" s="1"/>
  <c r="Q37" i="12" a="1"/>
  <c r="Q37" i="12" s="1"/>
  <c r="AQ37" i="12" s="1"/>
  <c r="P37" i="12" a="1"/>
  <c r="P37" i="12" s="1"/>
  <c r="AP37" i="12" s="1"/>
  <c r="O37" i="12" a="1"/>
  <c r="O37" i="12" s="1"/>
  <c r="AO37" i="12" s="1"/>
  <c r="N37" i="12" a="1"/>
  <c r="N37" i="12" s="1"/>
  <c r="AN37" i="12" s="1"/>
  <c r="M37" i="12" a="1"/>
  <c r="M37" i="12" s="1"/>
  <c r="AM37" i="12" s="1"/>
  <c r="L37" i="12" a="1"/>
  <c r="L37" i="12" s="1"/>
  <c r="AL37" i="12" s="1"/>
  <c r="K37" i="12" a="1"/>
  <c r="K37" i="12" s="1"/>
  <c r="AK37" i="12" s="1"/>
  <c r="G37" i="12"/>
  <c r="AI36" i="12" a="1"/>
  <c r="AI36" i="12" s="1"/>
  <c r="BI36" i="12" s="1"/>
  <c r="AH36" i="12" a="1"/>
  <c r="AH36" i="12" s="1"/>
  <c r="BH36" i="12" s="1"/>
  <c r="AG36" i="12" a="1"/>
  <c r="AG36" i="12" s="1"/>
  <c r="BG36" i="12" s="1"/>
  <c r="AF36" i="12" a="1"/>
  <c r="AF36" i="12" s="1"/>
  <c r="BF36" i="12" s="1"/>
  <c r="AE36" i="12" a="1"/>
  <c r="AE36" i="12" s="1"/>
  <c r="BE36" i="12" s="1"/>
  <c r="AD36" i="12" a="1"/>
  <c r="AD36" i="12" s="1"/>
  <c r="BD36" i="12" s="1"/>
  <c r="AC36" i="12" a="1"/>
  <c r="AC36" i="12" s="1"/>
  <c r="BC36" i="12" s="1"/>
  <c r="AB36" i="12" a="1"/>
  <c r="AB36" i="12" s="1"/>
  <c r="BB36" i="12" s="1"/>
  <c r="AA36" i="12" a="1"/>
  <c r="AA36" i="12" s="1"/>
  <c r="BA36" i="12" s="1"/>
  <c r="Z36" i="12" a="1"/>
  <c r="Z36" i="12" s="1"/>
  <c r="AZ36" i="12" s="1"/>
  <c r="Y36" i="12" a="1"/>
  <c r="Y36" i="12" s="1"/>
  <c r="AY36" i="12" s="1"/>
  <c r="X36" i="12" a="1"/>
  <c r="X36" i="12" s="1"/>
  <c r="AX36" i="12" s="1"/>
  <c r="W36" i="12" a="1"/>
  <c r="W36" i="12" s="1"/>
  <c r="AW36" i="12" s="1"/>
  <c r="V36" i="12" a="1"/>
  <c r="V36" i="12" s="1"/>
  <c r="AV36" i="12" s="1"/>
  <c r="U36" i="12" a="1"/>
  <c r="U36" i="12" s="1"/>
  <c r="AU36" i="12" s="1"/>
  <c r="T36" i="12" a="1"/>
  <c r="T36" i="12" s="1"/>
  <c r="AT36" i="12" s="1"/>
  <c r="S36" i="12" a="1"/>
  <c r="S36" i="12" s="1"/>
  <c r="AS36" i="12" s="1"/>
  <c r="R36" i="12" a="1"/>
  <c r="R36" i="12" s="1"/>
  <c r="AR36" i="12" s="1"/>
  <c r="Q36" i="12" a="1"/>
  <c r="Q36" i="12" s="1"/>
  <c r="AQ36" i="12" s="1"/>
  <c r="P36" i="12" a="1"/>
  <c r="P36" i="12" s="1"/>
  <c r="AP36" i="12" s="1"/>
  <c r="O36" i="12" a="1"/>
  <c r="O36" i="12" s="1"/>
  <c r="AO36" i="12" s="1"/>
  <c r="N36" i="12" a="1"/>
  <c r="N36" i="12" s="1"/>
  <c r="AN36" i="12" s="1"/>
  <c r="M36" i="12" a="1"/>
  <c r="M36" i="12" s="1"/>
  <c r="AM36" i="12" s="1"/>
  <c r="L36" i="12" a="1"/>
  <c r="L36" i="12" s="1"/>
  <c r="AL36" i="12" s="1"/>
  <c r="K36" i="12" a="1"/>
  <c r="K36" i="12" s="1"/>
  <c r="AK36" i="12" s="1"/>
  <c r="G36" i="12"/>
  <c r="AI35" i="12" a="1"/>
  <c r="AI35" i="12" s="1"/>
  <c r="BI35" i="12" s="1"/>
  <c r="AH35" i="12" a="1"/>
  <c r="AH35" i="12" s="1"/>
  <c r="BH35" i="12" s="1"/>
  <c r="AG35" i="12" a="1"/>
  <c r="AG35" i="12" s="1"/>
  <c r="BG35" i="12" s="1"/>
  <c r="AF35" i="12" a="1"/>
  <c r="AF35" i="12" s="1"/>
  <c r="BF35" i="12" s="1"/>
  <c r="AE35" i="12" a="1"/>
  <c r="AE35" i="12" s="1"/>
  <c r="BE35" i="12" s="1"/>
  <c r="AD35" i="12" a="1"/>
  <c r="AD35" i="12" s="1"/>
  <c r="BD35" i="12" s="1"/>
  <c r="AC35" i="12" a="1"/>
  <c r="AC35" i="12" s="1"/>
  <c r="BC35" i="12" s="1"/>
  <c r="AB35" i="12" a="1"/>
  <c r="AB35" i="12" s="1"/>
  <c r="BB35" i="12" s="1"/>
  <c r="AA35" i="12" a="1"/>
  <c r="AA35" i="12" s="1"/>
  <c r="BA35" i="12" s="1"/>
  <c r="Z35" i="12" a="1"/>
  <c r="Z35" i="12" s="1"/>
  <c r="AZ35" i="12" s="1"/>
  <c r="Y35" i="12" a="1"/>
  <c r="Y35" i="12" s="1"/>
  <c r="AY35" i="12" s="1"/>
  <c r="X35" i="12" a="1"/>
  <c r="X35" i="12" s="1"/>
  <c r="AX35" i="12" s="1"/>
  <c r="W35" i="12" a="1"/>
  <c r="W35" i="12" s="1"/>
  <c r="AW35" i="12" s="1"/>
  <c r="V35" i="12" a="1"/>
  <c r="V35" i="12" s="1"/>
  <c r="AV35" i="12" s="1"/>
  <c r="U35" i="12" a="1"/>
  <c r="U35" i="12" s="1"/>
  <c r="AU35" i="12" s="1"/>
  <c r="T35" i="12" a="1"/>
  <c r="T35" i="12" s="1"/>
  <c r="AT35" i="12" s="1"/>
  <c r="S35" i="12" a="1"/>
  <c r="S35" i="12" s="1"/>
  <c r="AS35" i="12" s="1"/>
  <c r="R35" i="12" a="1"/>
  <c r="R35" i="12" s="1"/>
  <c r="AR35" i="12" s="1"/>
  <c r="Q35" i="12" a="1"/>
  <c r="Q35" i="12" s="1"/>
  <c r="AQ35" i="12" s="1"/>
  <c r="P35" i="12" a="1"/>
  <c r="P35" i="12" s="1"/>
  <c r="AP35" i="12" s="1"/>
  <c r="O35" i="12" a="1"/>
  <c r="O35" i="12" s="1"/>
  <c r="AO35" i="12" s="1"/>
  <c r="N35" i="12" a="1"/>
  <c r="N35" i="12" s="1"/>
  <c r="AN35" i="12" s="1"/>
  <c r="M35" i="12" a="1"/>
  <c r="M35" i="12" s="1"/>
  <c r="AM35" i="12" s="1"/>
  <c r="L35" i="12" a="1"/>
  <c r="L35" i="12" s="1"/>
  <c r="AL35" i="12" s="1"/>
  <c r="K35" i="12" a="1"/>
  <c r="K35" i="12" s="1"/>
  <c r="AK35" i="12" s="1"/>
  <c r="G35" i="12"/>
  <c r="AI34" i="12" a="1"/>
  <c r="AI34" i="12" s="1"/>
  <c r="BI34" i="12" s="1"/>
  <c r="AH34" i="12" a="1"/>
  <c r="AH34" i="12" s="1"/>
  <c r="BH34" i="12" s="1"/>
  <c r="AG34" i="12" a="1"/>
  <c r="AG34" i="12" s="1"/>
  <c r="BG34" i="12" s="1"/>
  <c r="AF34" i="12" a="1"/>
  <c r="AF34" i="12" s="1"/>
  <c r="BF34" i="12" s="1"/>
  <c r="AE34" i="12" a="1"/>
  <c r="AE34" i="12" s="1"/>
  <c r="BE34" i="12" s="1"/>
  <c r="AD34" i="12" a="1"/>
  <c r="AD34" i="12" s="1"/>
  <c r="BD34" i="12" s="1"/>
  <c r="AC34" i="12" a="1"/>
  <c r="AC34" i="12" s="1"/>
  <c r="BC34" i="12" s="1"/>
  <c r="AB34" i="12" a="1"/>
  <c r="AB34" i="12" s="1"/>
  <c r="BB34" i="12" s="1"/>
  <c r="AA34" i="12" a="1"/>
  <c r="AA34" i="12" s="1"/>
  <c r="BA34" i="12" s="1"/>
  <c r="Z34" i="12" a="1"/>
  <c r="Z34" i="12" s="1"/>
  <c r="AZ34" i="12" s="1"/>
  <c r="Y34" i="12" a="1"/>
  <c r="Y34" i="12" s="1"/>
  <c r="AY34" i="12" s="1"/>
  <c r="X34" i="12" a="1"/>
  <c r="X34" i="12" s="1"/>
  <c r="AX34" i="12" s="1"/>
  <c r="W34" i="12" a="1"/>
  <c r="W34" i="12" s="1"/>
  <c r="AW34" i="12" s="1"/>
  <c r="V34" i="12" a="1"/>
  <c r="V34" i="12" s="1"/>
  <c r="AV34" i="12" s="1"/>
  <c r="U34" i="12" a="1"/>
  <c r="U34" i="12" s="1"/>
  <c r="AU34" i="12" s="1"/>
  <c r="T34" i="12" a="1"/>
  <c r="T34" i="12" s="1"/>
  <c r="AT34" i="12" s="1"/>
  <c r="S34" i="12" a="1"/>
  <c r="S34" i="12" s="1"/>
  <c r="AS34" i="12" s="1"/>
  <c r="R34" i="12" a="1"/>
  <c r="R34" i="12" s="1"/>
  <c r="AR34" i="12" s="1"/>
  <c r="Q34" i="12" a="1"/>
  <c r="Q34" i="12" s="1"/>
  <c r="AQ34" i="12" s="1"/>
  <c r="P34" i="12" a="1"/>
  <c r="P34" i="12" s="1"/>
  <c r="AP34" i="12" s="1"/>
  <c r="O34" i="12" a="1"/>
  <c r="O34" i="12" s="1"/>
  <c r="AO34" i="12" s="1"/>
  <c r="N34" i="12" a="1"/>
  <c r="N34" i="12" s="1"/>
  <c r="AN34" i="12" s="1"/>
  <c r="M34" i="12" a="1"/>
  <c r="M34" i="12" s="1"/>
  <c r="AM34" i="12" s="1"/>
  <c r="L34" i="12" a="1"/>
  <c r="L34" i="12" s="1"/>
  <c r="AL34" i="12" s="1"/>
  <c r="K34" i="12" a="1"/>
  <c r="K34" i="12" s="1"/>
  <c r="AK34" i="12" s="1"/>
  <c r="G34" i="12"/>
  <c r="AI33" i="12" a="1"/>
  <c r="AI33" i="12" s="1"/>
  <c r="BI33" i="12" s="1"/>
  <c r="AH33" i="12" a="1"/>
  <c r="AH33" i="12" s="1"/>
  <c r="BH33" i="12" s="1"/>
  <c r="AG33" i="12" a="1"/>
  <c r="AG33" i="12" s="1"/>
  <c r="BG33" i="12" s="1"/>
  <c r="AF33" i="12" a="1"/>
  <c r="AF33" i="12" s="1"/>
  <c r="BF33" i="12" s="1"/>
  <c r="AE33" i="12" a="1"/>
  <c r="AE33" i="12" s="1"/>
  <c r="BE33" i="12" s="1"/>
  <c r="AD33" i="12" a="1"/>
  <c r="AD33" i="12" s="1"/>
  <c r="BD33" i="12" s="1"/>
  <c r="AC33" i="12" a="1"/>
  <c r="AC33" i="12" s="1"/>
  <c r="BC33" i="12" s="1"/>
  <c r="AB33" i="12" a="1"/>
  <c r="AB33" i="12" s="1"/>
  <c r="BB33" i="12" s="1"/>
  <c r="AA33" i="12" a="1"/>
  <c r="AA33" i="12" s="1"/>
  <c r="BA33" i="12" s="1"/>
  <c r="Z33" i="12" a="1"/>
  <c r="Z33" i="12" s="1"/>
  <c r="AZ33" i="12" s="1"/>
  <c r="Y33" i="12" a="1"/>
  <c r="Y33" i="12" s="1"/>
  <c r="AY33" i="12" s="1"/>
  <c r="X33" i="12" a="1"/>
  <c r="X33" i="12" s="1"/>
  <c r="AX33" i="12" s="1"/>
  <c r="W33" i="12" a="1"/>
  <c r="W33" i="12" s="1"/>
  <c r="AW33" i="12" s="1"/>
  <c r="V33" i="12" a="1"/>
  <c r="V33" i="12" s="1"/>
  <c r="AV33" i="12" s="1"/>
  <c r="U33" i="12" a="1"/>
  <c r="U33" i="12" s="1"/>
  <c r="AU33" i="12" s="1"/>
  <c r="T33" i="12" a="1"/>
  <c r="T33" i="12" s="1"/>
  <c r="AT33" i="12" s="1"/>
  <c r="S33" i="12" a="1"/>
  <c r="S33" i="12" s="1"/>
  <c r="AS33" i="12" s="1"/>
  <c r="R33" i="12" a="1"/>
  <c r="R33" i="12" s="1"/>
  <c r="AR33" i="12" s="1"/>
  <c r="Q33" i="12" a="1"/>
  <c r="Q33" i="12" s="1"/>
  <c r="AQ33" i="12" s="1"/>
  <c r="P33" i="12" a="1"/>
  <c r="P33" i="12" s="1"/>
  <c r="AP33" i="12" s="1"/>
  <c r="O33" i="12" a="1"/>
  <c r="O33" i="12" s="1"/>
  <c r="AO33" i="12" s="1"/>
  <c r="N33" i="12" a="1"/>
  <c r="N33" i="12" s="1"/>
  <c r="AN33" i="12" s="1"/>
  <c r="M33" i="12" a="1"/>
  <c r="M33" i="12" s="1"/>
  <c r="AM33" i="12" s="1"/>
  <c r="L33" i="12" a="1"/>
  <c r="L33" i="12" s="1"/>
  <c r="AL33" i="12" s="1"/>
  <c r="K33" i="12" a="1"/>
  <c r="K33" i="12" s="1"/>
  <c r="AK33" i="12" s="1"/>
  <c r="G33" i="12"/>
  <c r="AI32" i="12" a="1"/>
  <c r="AI32" i="12" s="1"/>
  <c r="BI32" i="12" s="1"/>
  <c r="AH32" i="12" a="1"/>
  <c r="AH32" i="12" s="1"/>
  <c r="BH32" i="12" s="1"/>
  <c r="AG32" i="12" a="1"/>
  <c r="AG32" i="12" s="1"/>
  <c r="BG32" i="12" s="1"/>
  <c r="AF32" i="12" a="1"/>
  <c r="AF32" i="12" s="1"/>
  <c r="BF32" i="12" s="1"/>
  <c r="AE32" i="12" a="1"/>
  <c r="AE32" i="12" s="1"/>
  <c r="BE32" i="12" s="1"/>
  <c r="AD32" i="12" a="1"/>
  <c r="AD32" i="12" s="1"/>
  <c r="BD32" i="12" s="1"/>
  <c r="AC32" i="12" a="1"/>
  <c r="AC32" i="12" s="1"/>
  <c r="BC32" i="12" s="1"/>
  <c r="AB32" i="12" a="1"/>
  <c r="AB32" i="12" s="1"/>
  <c r="BB32" i="12" s="1"/>
  <c r="AA32" i="12" a="1"/>
  <c r="AA32" i="12" s="1"/>
  <c r="BA32" i="12" s="1"/>
  <c r="Z32" i="12" a="1"/>
  <c r="Z32" i="12" s="1"/>
  <c r="AZ32" i="12" s="1"/>
  <c r="Y32" i="12" a="1"/>
  <c r="Y32" i="12" s="1"/>
  <c r="AY32" i="12" s="1"/>
  <c r="X32" i="12" a="1"/>
  <c r="X32" i="12" s="1"/>
  <c r="AX32" i="12" s="1"/>
  <c r="W32" i="12" a="1"/>
  <c r="W32" i="12" s="1"/>
  <c r="AW32" i="12" s="1"/>
  <c r="V32" i="12" a="1"/>
  <c r="V32" i="12" s="1"/>
  <c r="AV32" i="12" s="1"/>
  <c r="U32" i="12" a="1"/>
  <c r="U32" i="12" s="1"/>
  <c r="AU32" i="12" s="1"/>
  <c r="T32" i="12" a="1"/>
  <c r="T32" i="12" s="1"/>
  <c r="AT32" i="12" s="1"/>
  <c r="S32" i="12" a="1"/>
  <c r="S32" i="12" s="1"/>
  <c r="AS32" i="12" s="1"/>
  <c r="R32" i="12" a="1"/>
  <c r="R32" i="12" s="1"/>
  <c r="AR32" i="12" s="1"/>
  <c r="Q32" i="12" a="1"/>
  <c r="Q32" i="12" s="1"/>
  <c r="AQ32" i="12" s="1"/>
  <c r="P32" i="12" a="1"/>
  <c r="P32" i="12" s="1"/>
  <c r="AP32" i="12" s="1"/>
  <c r="O32" i="12" a="1"/>
  <c r="O32" i="12" s="1"/>
  <c r="AO32" i="12" s="1"/>
  <c r="N32" i="12" a="1"/>
  <c r="N32" i="12" s="1"/>
  <c r="AN32" i="12" s="1"/>
  <c r="M32" i="12" a="1"/>
  <c r="M32" i="12" s="1"/>
  <c r="AM32" i="12" s="1"/>
  <c r="L32" i="12" a="1"/>
  <c r="L32" i="12" s="1"/>
  <c r="AL32" i="12" s="1"/>
  <c r="K32" i="12" a="1"/>
  <c r="K32" i="12" s="1"/>
  <c r="AK32" i="12" s="1"/>
  <c r="G32" i="12"/>
  <c r="AI31" i="12" a="1"/>
  <c r="AI31" i="12" s="1"/>
  <c r="BI31" i="12" s="1"/>
  <c r="AH31" i="12" a="1"/>
  <c r="AH31" i="12" s="1"/>
  <c r="BH31" i="12" s="1"/>
  <c r="AG31" i="12" a="1"/>
  <c r="AG31" i="12" s="1"/>
  <c r="BG31" i="12" s="1"/>
  <c r="AF31" i="12" a="1"/>
  <c r="AF31" i="12" s="1"/>
  <c r="BF31" i="12" s="1"/>
  <c r="AE31" i="12" a="1"/>
  <c r="AE31" i="12" s="1"/>
  <c r="BE31" i="12" s="1"/>
  <c r="AD31" i="12" a="1"/>
  <c r="AD31" i="12" s="1"/>
  <c r="BD31" i="12" s="1"/>
  <c r="AC31" i="12" a="1"/>
  <c r="AC31" i="12" s="1"/>
  <c r="BC31" i="12" s="1"/>
  <c r="AB31" i="12" a="1"/>
  <c r="AB31" i="12" s="1"/>
  <c r="BB31" i="12" s="1"/>
  <c r="AA31" i="12" a="1"/>
  <c r="AA31" i="12" s="1"/>
  <c r="BA31" i="12" s="1"/>
  <c r="Z31" i="12" a="1"/>
  <c r="Z31" i="12" s="1"/>
  <c r="AZ31" i="12" s="1"/>
  <c r="Y31" i="12" a="1"/>
  <c r="Y31" i="12" s="1"/>
  <c r="AY31" i="12" s="1"/>
  <c r="X31" i="12" a="1"/>
  <c r="X31" i="12" s="1"/>
  <c r="AX31" i="12" s="1"/>
  <c r="W31" i="12" a="1"/>
  <c r="W31" i="12" s="1"/>
  <c r="AW31" i="12" s="1"/>
  <c r="V31" i="12" a="1"/>
  <c r="V31" i="12" s="1"/>
  <c r="AV31" i="12" s="1"/>
  <c r="U31" i="12" a="1"/>
  <c r="U31" i="12" s="1"/>
  <c r="AU31" i="12" s="1"/>
  <c r="T31" i="12" a="1"/>
  <c r="T31" i="12" s="1"/>
  <c r="AT31" i="12" s="1"/>
  <c r="S31" i="12" a="1"/>
  <c r="S31" i="12" s="1"/>
  <c r="AS31" i="12" s="1"/>
  <c r="R31" i="12" a="1"/>
  <c r="R31" i="12" s="1"/>
  <c r="AR31" i="12" s="1"/>
  <c r="Q31" i="12" a="1"/>
  <c r="Q31" i="12" s="1"/>
  <c r="AQ31" i="12" s="1"/>
  <c r="P31" i="12" a="1"/>
  <c r="P31" i="12" s="1"/>
  <c r="AP31" i="12" s="1"/>
  <c r="O31" i="12" a="1"/>
  <c r="O31" i="12" s="1"/>
  <c r="AO31" i="12" s="1"/>
  <c r="N31" i="12" a="1"/>
  <c r="N31" i="12" s="1"/>
  <c r="AN31" i="12" s="1"/>
  <c r="M31" i="12" a="1"/>
  <c r="M31" i="12" s="1"/>
  <c r="AM31" i="12" s="1"/>
  <c r="L31" i="12" a="1"/>
  <c r="L31" i="12" s="1"/>
  <c r="AL31" i="12" s="1"/>
  <c r="K31" i="12" a="1"/>
  <c r="K31" i="12" s="1"/>
  <c r="AK31" i="12" s="1"/>
  <c r="G31" i="12"/>
  <c r="AI30" i="12" a="1"/>
  <c r="AI30" i="12" s="1"/>
  <c r="BI30" i="12" s="1"/>
  <c r="AH30" i="12" a="1"/>
  <c r="AH30" i="12" s="1"/>
  <c r="BH30" i="12" s="1"/>
  <c r="AG30" i="12" a="1"/>
  <c r="AG30" i="12" s="1"/>
  <c r="BG30" i="12" s="1"/>
  <c r="AF30" i="12" a="1"/>
  <c r="AF30" i="12" s="1"/>
  <c r="BF30" i="12" s="1"/>
  <c r="AE30" i="12" a="1"/>
  <c r="AE30" i="12" s="1"/>
  <c r="BE30" i="12" s="1"/>
  <c r="AD30" i="12" a="1"/>
  <c r="AD30" i="12" s="1"/>
  <c r="BD30" i="12" s="1"/>
  <c r="AC30" i="12" a="1"/>
  <c r="AC30" i="12" s="1"/>
  <c r="BC30" i="12" s="1"/>
  <c r="AB30" i="12" a="1"/>
  <c r="AB30" i="12" s="1"/>
  <c r="BB30" i="12" s="1"/>
  <c r="AA30" i="12" a="1"/>
  <c r="AA30" i="12" s="1"/>
  <c r="BA30" i="12" s="1"/>
  <c r="Z30" i="12" a="1"/>
  <c r="Z30" i="12" s="1"/>
  <c r="AZ30" i="12" s="1"/>
  <c r="Y30" i="12" a="1"/>
  <c r="Y30" i="12" s="1"/>
  <c r="AY30" i="12" s="1"/>
  <c r="X30" i="12" a="1"/>
  <c r="X30" i="12" s="1"/>
  <c r="AX30" i="12" s="1"/>
  <c r="W30" i="12" a="1"/>
  <c r="W30" i="12" s="1"/>
  <c r="AW30" i="12" s="1"/>
  <c r="V30" i="12" a="1"/>
  <c r="V30" i="12" s="1"/>
  <c r="AV30" i="12" s="1"/>
  <c r="U30" i="12" a="1"/>
  <c r="U30" i="12" s="1"/>
  <c r="AU30" i="12" s="1"/>
  <c r="T30" i="12" a="1"/>
  <c r="T30" i="12" s="1"/>
  <c r="AT30" i="12" s="1"/>
  <c r="S30" i="12" a="1"/>
  <c r="S30" i="12" s="1"/>
  <c r="AS30" i="12" s="1"/>
  <c r="R30" i="12" a="1"/>
  <c r="R30" i="12" s="1"/>
  <c r="AR30" i="12" s="1"/>
  <c r="Q30" i="12" a="1"/>
  <c r="Q30" i="12" s="1"/>
  <c r="AQ30" i="12" s="1"/>
  <c r="P30" i="12" a="1"/>
  <c r="P30" i="12" s="1"/>
  <c r="AP30" i="12" s="1"/>
  <c r="O30" i="12" a="1"/>
  <c r="O30" i="12" s="1"/>
  <c r="AO30" i="12" s="1"/>
  <c r="N30" i="12" a="1"/>
  <c r="N30" i="12" s="1"/>
  <c r="AN30" i="12" s="1"/>
  <c r="M30" i="12" a="1"/>
  <c r="M30" i="12" s="1"/>
  <c r="AM30" i="12" s="1"/>
  <c r="L30" i="12" a="1"/>
  <c r="L30" i="12" s="1"/>
  <c r="AL30" i="12" s="1"/>
  <c r="K30" i="12" a="1"/>
  <c r="K30" i="12" s="1"/>
  <c r="AK30" i="12" s="1"/>
  <c r="G30" i="12"/>
  <c r="AI29" i="12" a="1"/>
  <c r="AI29" i="12" s="1"/>
  <c r="BI29" i="12" s="1"/>
  <c r="AH29" i="12" a="1"/>
  <c r="AH29" i="12" s="1"/>
  <c r="BH29" i="12" s="1"/>
  <c r="AG29" i="12" a="1"/>
  <c r="AG29" i="12" s="1"/>
  <c r="BG29" i="12" s="1"/>
  <c r="AF29" i="12" a="1"/>
  <c r="AF29" i="12" s="1"/>
  <c r="BF29" i="12" s="1"/>
  <c r="AE29" i="12" a="1"/>
  <c r="AE29" i="12" s="1"/>
  <c r="BE29" i="12" s="1"/>
  <c r="AD29" i="12" a="1"/>
  <c r="AD29" i="12" s="1"/>
  <c r="BD29" i="12" s="1"/>
  <c r="AC29" i="12" a="1"/>
  <c r="AC29" i="12" s="1"/>
  <c r="BC29" i="12" s="1"/>
  <c r="AB29" i="12" a="1"/>
  <c r="AB29" i="12" s="1"/>
  <c r="BB29" i="12" s="1"/>
  <c r="AA29" i="12" a="1"/>
  <c r="AA29" i="12" s="1"/>
  <c r="BA29" i="12" s="1"/>
  <c r="Z29" i="12" a="1"/>
  <c r="Z29" i="12" s="1"/>
  <c r="AZ29" i="12" s="1"/>
  <c r="Y29" i="12" a="1"/>
  <c r="Y29" i="12" s="1"/>
  <c r="AY29" i="12" s="1"/>
  <c r="X29" i="12" a="1"/>
  <c r="X29" i="12" s="1"/>
  <c r="AX29" i="12" s="1"/>
  <c r="W29" i="12" a="1"/>
  <c r="W29" i="12" s="1"/>
  <c r="AW29" i="12" s="1"/>
  <c r="V29" i="12" a="1"/>
  <c r="V29" i="12" s="1"/>
  <c r="AV29" i="12" s="1"/>
  <c r="U29" i="12" a="1"/>
  <c r="U29" i="12" s="1"/>
  <c r="AU29" i="12" s="1"/>
  <c r="T29" i="12" a="1"/>
  <c r="T29" i="12" s="1"/>
  <c r="AT29" i="12" s="1"/>
  <c r="S29" i="12" a="1"/>
  <c r="S29" i="12" s="1"/>
  <c r="AS29" i="12" s="1"/>
  <c r="R29" i="12" a="1"/>
  <c r="R29" i="12" s="1"/>
  <c r="AR29" i="12" s="1"/>
  <c r="Q29" i="12" a="1"/>
  <c r="Q29" i="12" s="1"/>
  <c r="AQ29" i="12" s="1"/>
  <c r="P29" i="12" a="1"/>
  <c r="P29" i="12" s="1"/>
  <c r="AP29" i="12" s="1"/>
  <c r="O29" i="12" a="1"/>
  <c r="O29" i="12" s="1"/>
  <c r="AO29" i="12" s="1"/>
  <c r="N29" i="12" a="1"/>
  <c r="N29" i="12" s="1"/>
  <c r="AN29" i="12" s="1"/>
  <c r="M29" i="12" a="1"/>
  <c r="M29" i="12" s="1"/>
  <c r="AM29" i="12" s="1"/>
  <c r="L29" i="12" a="1"/>
  <c r="L29" i="12" s="1"/>
  <c r="AL29" i="12" s="1"/>
  <c r="K29" i="12" a="1"/>
  <c r="K29" i="12" s="1"/>
  <c r="AK29" i="12" s="1"/>
  <c r="G29" i="12"/>
  <c r="AI28" i="12" a="1"/>
  <c r="AI28" i="12" s="1"/>
  <c r="BI28" i="12" s="1"/>
  <c r="AH28" i="12" a="1"/>
  <c r="AH28" i="12" s="1"/>
  <c r="BH28" i="12" s="1"/>
  <c r="AG28" i="12" a="1"/>
  <c r="AG28" i="12" s="1"/>
  <c r="BG28" i="12" s="1"/>
  <c r="AF28" i="12" a="1"/>
  <c r="AF28" i="12" s="1"/>
  <c r="BF28" i="12" s="1"/>
  <c r="AE28" i="12" a="1"/>
  <c r="AE28" i="12" s="1"/>
  <c r="BE28" i="12" s="1"/>
  <c r="AD28" i="12" a="1"/>
  <c r="AD28" i="12" s="1"/>
  <c r="BD28" i="12" s="1"/>
  <c r="AC28" i="12" a="1"/>
  <c r="AC28" i="12" s="1"/>
  <c r="BC28" i="12" s="1"/>
  <c r="AB28" i="12" a="1"/>
  <c r="AB28" i="12" s="1"/>
  <c r="BB28" i="12" s="1"/>
  <c r="AA28" i="12" a="1"/>
  <c r="AA28" i="12" s="1"/>
  <c r="BA28" i="12" s="1"/>
  <c r="Z28" i="12" a="1"/>
  <c r="Z28" i="12" s="1"/>
  <c r="AZ28" i="12" s="1"/>
  <c r="Y28" i="12" a="1"/>
  <c r="Y28" i="12" s="1"/>
  <c r="AY28" i="12" s="1"/>
  <c r="X28" i="12" a="1"/>
  <c r="X28" i="12" s="1"/>
  <c r="AX28" i="12" s="1"/>
  <c r="W28" i="12" a="1"/>
  <c r="W28" i="12" s="1"/>
  <c r="AW28" i="12" s="1"/>
  <c r="V28" i="12" a="1"/>
  <c r="V28" i="12" s="1"/>
  <c r="AV28" i="12" s="1"/>
  <c r="U28" i="12" a="1"/>
  <c r="U28" i="12" s="1"/>
  <c r="AU28" i="12" s="1"/>
  <c r="T28" i="12" a="1"/>
  <c r="T28" i="12" s="1"/>
  <c r="AT28" i="12" s="1"/>
  <c r="S28" i="12" a="1"/>
  <c r="S28" i="12" s="1"/>
  <c r="AS28" i="12" s="1"/>
  <c r="R28" i="12" a="1"/>
  <c r="R28" i="12" s="1"/>
  <c r="AR28" i="12" s="1"/>
  <c r="Q28" i="12" a="1"/>
  <c r="Q28" i="12" s="1"/>
  <c r="AQ28" i="12" s="1"/>
  <c r="P28" i="12" a="1"/>
  <c r="P28" i="12" s="1"/>
  <c r="AP28" i="12" s="1"/>
  <c r="O28" i="12" a="1"/>
  <c r="O28" i="12" s="1"/>
  <c r="AO28" i="12" s="1"/>
  <c r="N28" i="12" a="1"/>
  <c r="N28" i="12" s="1"/>
  <c r="AN28" i="12" s="1"/>
  <c r="M28" i="12" a="1"/>
  <c r="M28" i="12" s="1"/>
  <c r="AM28" i="12" s="1"/>
  <c r="L28" i="12" a="1"/>
  <c r="L28" i="12" s="1"/>
  <c r="AL28" i="12" s="1"/>
  <c r="K28" i="12" a="1"/>
  <c r="K28" i="12" s="1"/>
  <c r="AK28" i="12" s="1"/>
  <c r="G28" i="12"/>
  <c r="AI27" i="12" a="1"/>
  <c r="AI27" i="12" s="1"/>
  <c r="BI27" i="12" s="1"/>
  <c r="AH27" i="12" a="1"/>
  <c r="AH27" i="12" s="1"/>
  <c r="BH27" i="12" s="1"/>
  <c r="AG27" i="12" a="1"/>
  <c r="AG27" i="12" s="1"/>
  <c r="BG27" i="12" s="1"/>
  <c r="AF27" i="12" a="1"/>
  <c r="AF27" i="12" s="1"/>
  <c r="BF27" i="12" s="1"/>
  <c r="AE27" i="12" a="1"/>
  <c r="AE27" i="12" s="1"/>
  <c r="BE27" i="12" s="1"/>
  <c r="AD27" i="12" a="1"/>
  <c r="AD27" i="12" s="1"/>
  <c r="BD27" i="12" s="1"/>
  <c r="AC27" i="12" a="1"/>
  <c r="AC27" i="12" s="1"/>
  <c r="BC27" i="12" s="1"/>
  <c r="AB27" i="12" a="1"/>
  <c r="AB27" i="12" s="1"/>
  <c r="BB27" i="12" s="1"/>
  <c r="AA27" i="12" a="1"/>
  <c r="AA27" i="12" s="1"/>
  <c r="BA27" i="12" s="1"/>
  <c r="Z27" i="12" a="1"/>
  <c r="Z27" i="12" s="1"/>
  <c r="AZ27" i="12" s="1"/>
  <c r="Y27" i="12" a="1"/>
  <c r="Y27" i="12" s="1"/>
  <c r="AY27" i="12" s="1"/>
  <c r="X27" i="12" a="1"/>
  <c r="X27" i="12" s="1"/>
  <c r="AX27" i="12" s="1"/>
  <c r="W27" i="12" a="1"/>
  <c r="W27" i="12" s="1"/>
  <c r="AW27" i="12" s="1"/>
  <c r="V27" i="12" a="1"/>
  <c r="V27" i="12" s="1"/>
  <c r="AV27" i="12" s="1"/>
  <c r="U27" i="12" a="1"/>
  <c r="U27" i="12" s="1"/>
  <c r="AU27" i="12" s="1"/>
  <c r="T27" i="12" a="1"/>
  <c r="T27" i="12" s="1"/>
  <c r="AT27" i="12" s="1"/>
  <c r="S27" i="12" a="1"/>
  <c r="S27" i="12" s="1"/>
  <c r="AS27" i="12" s="1"/>
  <c r="R27" i="12" a="1"/>
  <c r="R27" i="12" s="1"/>
  <c r="AR27" i="12" s="1"/>
  <c r="Q27" i="12" a="1"/>
  <c r="Q27" i="12" s="1"/>
  <c r="AQ27" i="12" s="1"/>
  <c r="P27" i="12" a="1"/>
  <c r="P27" i="12" s="1"/>
  <c r="AP27" i="12" s="1"/>
  <c r="O27" i="12" a="1"/>
  <c r="O27" i="12" s="1"/>
  <c r="AO27" i="12" s="1"/>
  <c r="N27" i="12" a="1"/>
  <c r="N27" i="12" s="1"/>
  <c r="AN27" i="12" s="1"/>
  <c r="M27" i="12" a="1"/>
  <c r="M27" i="12" s="1"/>
  <c r="AM27" i="12" s="1"/>
  <c r="L27" i="12" a="1"/>
  <c r="L27" i="12" s="1"/>
  <c r="AL27" i="12" s="1"/>
  <c r="K27" i="12" a="1"/>
  <c r="K27" i="12" s="1"/>
  <c r="AK27" i="12" s="1"/>
  <c r="G27" i="12"/>
  <c r="AI26" i="12" a="1"/>
  <c r="AI26" i="12" s="1"/>
  <c r="BI26" i="12" s="1"/>
  <c r="AH26" i="12" a="1"/>
  <c r="AH26" i="12" s="1"/>
  <c r="BH26" i="12" s="1"/>
  <c r="AG26" i="12" a="1"/>
  <c r="AG26" i="12" s="1"/>
  <c r="BG26" i="12" s="1"/>
  <c r="AF26" i="12" a="1"/>
  <c r="AF26" i="12" s="1"/>
  <c r="BF26" i="12" s="1"/>
  <c r="AE26" i="12" a="1"/>
  <c r="AE26" i="12" s="1"/>
  <c r="BE26" i="12" s="1"/>
  <c r="AD26" i="12" a="1"/>
  <c r="AD26" i="12" s="1"/>
  <c r="BD26" i="12" s="1"/>
  <c r="AC26" i="12" a="1"/>
  <c r="AC26" i="12" s="1"/>
  <c r="BC26" i="12" s="1"/>
  <c r="AB26" i="12" a="1"/>
  <c r="AB26" i="12" s="1"/>
  <c r="BB26" i="12" s="1"/>
  <c r="AA26" i="12" a="1"/>
  <c r="AA26" i="12" s="1"/>
  <c r="BA26" i="12" s="1"/>
  <c r="Z26" i="12" a="1"/>
  <c r="Z26" i="12" s="1"/>
  <c r="AZ26" i="12" s="1"/>
  <c r="Y26" i="12" a="1"/>
  <c r="Y26" i="12" s="1"/>
  <c r="AY26" i="12" s="1"/>
  <c r="X26" i="12" a="1"/>
  <c r="X26" i="12" s="1"/>
  <c r="AX26" i="12" s="1"/>
  <c r="W26" i="12" a="1"/>
  <c r="W26" i="12" s="1"/>
  <c r="AW26" i="12" s="1"/>
  <c r="V26" i="12" a="1"/>
  <c r="V26" i="12" s="1"/>
  <c r="AV26" i="12" s="1"/>
  <c r="U26" i="12" a="1"/>
  <c r="U26" i="12" s="1"/>
  <c r="AU26" i="12" s="1"/>
  <c r="T26" i="12" a="1"/>
  <c r="T26" i="12" s="1"/>
  <c r="AT26" i="12" s="1"/>
  <c r="S26" i="12" a="1"/>
  <c r="S26" i="12" s="1"/>
  <c r="AS26" i="12" s="1"/>
  <c r="R26" i="12" a="1"/>
  <c r="R26" i="12" s="1"/>
  <c r="AR26" i="12" s="1"/>
  <c r="Q26" i="12" a="1"/>
  <c r="Q26" i="12" s="1"/>
  <c r="AQ26" i="12" s="1"/>
  <c r="P26" i="12" a="1"/>
  <c r="P26" i="12" s="1"/>
  <c r="AP26" i="12" s="1"/>
  <c r="O26" i="12" a="1"/>
  <c r="O26" i="12" s="1"/>
  <c r="AO26" i="12" s="1"/>
  <c r="N26" i="12" a="1"/>
  <c r="N26" i="12" s="1"/>
  <c r="AN26" i="12" s="1"/>
  <c r="M26" i="12" a="1"/>
  <c r="M26" i="12" s="1"/>
  <c r="AM26" i="12" s="1"/>
  <c r="L26" i="12" a="1"/>
  <c r="L26" i="12" s="1"/>
  <c r="AL26" i="12" s="1"/>
  <c r="K26" i="12" a="1"/>
  <c r="K26" i="12" s="1"/>
  <c r="AK26" i="12" s="1"/>
  <c r="G26" i="12"/>
  <c r="AI25" i="12" a="1"/>
  <c r="AI25" i="12" s="1"/>
  <c r="BI25" i="12" s="1"/>
  <c r="AH25" i="12" a="1"/>
  <c r="AH25" i="12" s="1"/>
  <c r="BH25" i="12" s="1"/>
  <c r="AG25" i="12" a="1"/>
  <c r="AG25" i="12" s="1"/>
  <c r="BG25" i="12" s="1"/>
  <c r="AF25" i="12" a="1"/>
  <c r="AF25" i="12" s="1"/>
  <c r="BF25" i="12" s="1"/>
  <c r="AE25" i="12" a="1"/>
  <c r="AE25" i="12" s="1"/>
  <c r="BE25" i="12" s="1"/>
  <c r="AD25" i="12" a="1"/>
  <c r="AD25" i="12" s="1"/>
  <c r="BD25" i="12" s="1"/>
  <c r="AC25" i="12" a="1"/>
  <c r="AC25" i="12" s="1"/>
  <c r="BC25" i="12" s="1"/>
  <c r="AB25" i="12" a="1"/>
  <c r="AB25" i="12" s="1"/>
  <c r="BB25" i="12" s="1"/>
  <c r="AA25" i="12" a="1"/>
  <c r="AA25" i="12" s="1"/>
  <c r="BA25" i="12" s="1"/>
  <c r="Z25" i="12" a="1"/>
  <c r="Z25" i="12" s="1"/>
  <c r="AZ25" i="12" s="1"/>
  <c r="Y25" i="12" a="1"/>
  <c r="Y25" i="12" s="1"/>
  <c r="AY25" i="12" s="1"/>
  <c r="X25" i="12" a="1"/>
  <c r="X25" i="12" s="1"/>
  <c r="AX25" i="12" s="1"/>
  <c r="W25" i="12" a="1"/>
  <c r="W25" i="12" s="1"/>
  <c r="AW25" i="12" s="1"/>
  <c r="V25" i="12" a="1"/>
  <c r="V25" i="12" s="1"/>
  <c r="AV25" i="12" s="1"/>
  <c r="U25" i="12" a="1"/>
  <c r="U25" i="12" s="1"/>
  <c r="AU25" i="12" s="1"/>
  <c r="T25" i="12" a="1"/>
  <c r="T25" i="12" s="1"/>
  <c r="AT25" i="12" s="1"/>
  <c r="S25" i="12" a="1"/>
  <c r="S25" i="12" s="1"/>
  <c r="AS25" i="12" s="1"/>
  <c r="R25" i="12" a="1"/>
  <c r="R25" i="12" s="1"/>
  <c r="AR25" i="12" s="1"/>
  <c r="Q25" i="12" a="1"/>
  <c r="Q25" i="12" s="1"/>
  <c r="AQ25" i="12" s="1"/>
  <c r="P25" i="12" a="1"/>
  <c r="P25" i="12" s="1"/>
  <c r="AP25" i="12" s="1"/>
  <c r="O25" i="12" a="1"/>
  <c r="O25" i="12" s="1"/>
  <c r="AO25" i="12" s="1"/>
  <c r="N25" i="12" a="1"/>
  <c r="N25" i="12" s="1"/>
  <c r="AN25" i="12" s="1"/>
  <c r="M25" i="12" a="1"/>
  <c r="M25" i="12" s="1"/>
  <c r="AM25" i="12" s="1"/>
  <c r="L25" i="12" a="1"/>
  <c r="L25" i="12" s="1"/>
  <c r="AL25" i="12" s="1"/>
  <c r="K25" i="12" a="1"/>
  <c r="K25" i="12" s="1"/>
  <c r="AK25" i="12" s="1"/>
  <c r="G25" i="12"/>
  <c r="AI24" i="12" a="1"/>
  <c r="AI24" i="12" s="1"/>
  <c r="BI24" i="12" s="1"/>
  <c r="AH24" i="12" a="1"/>
  <c r="AH24" i="12" s="1"/>
  <c r="BH24" i="12" s="1"/>
  <c r="AG24" i="12" a="1"/>
  <c r="AG24" i="12" s="1"/>
  <c r="BG24" i="12" s="1"/>
  <c r="AF24" i="12" a="1"/>
  <c r="AF24" i="12" s="1"/>
  <c r="BF24" i="12" s="1"/>
  <c r="AE24" i="12" a="1"/>
  <c r="AE24" i="12" s="1"/>
  <c r="BE24" i="12" s="1"/>
  <c r="AD24" i="12" a="1"/>
  <c r="AD24" i="12" s="1"/>
  <c r="BD24" i="12" s="1"/>
  <c r="AC24" i="12" a="1"/>
  <c r="AC24" i="12" s="1"/>
  <c r="BC24" i="12" s="1"/>
  <c r="AB24" i="12" a="1"/>
  <c r="AB24" i="12" s="1"/>
  <c r="BB24" i="12" s="1"/>
  <c r="AA24" i="12" a="1"/>
  <c r="AA24" i="12" s="1"/>
  <c r="BA24" i="12" s="1"/>
  <c r="Z24" i="12" a="1"/>
  <c r="Z24" i="12" s="1"/>
  <c r="AZ24" i="12" s="1"/>
  <c r="Y24" i="12" a="1"/>
  <c r="Y24" i="12" s="1"/>
  <c r="AY24" i="12" s="1"/>
  <c r="X24" i="12" a="1"/>
  <c r="X24" i="12" s="1"/>
  <c r="AX24" i="12" s="1"/>
  <c r="W24" i="12" a="1"/>
  <c r="W24" i="12" s="1"/>
  <c r="AW24" i="12" s="1"/>
  <c r="V24" i="12" a="1"/>
  <c r="V24" i="12" s="1"/>
  <c r="AV24" i="12" s="1"/>
  <c r="U24" i="12" a="1"/>
  <c r="U24" i="12" s="1"/>
  <c r="AU24" i="12" s="1"/>
  <c r="T24" i="12" a="1"/>
  <c r="T24" i="12" s="1"/>
  <c r="AT24" i="12" s="1"/>
  <c r="S24" i="12" a="1"/>
  <c r="S24" i="12" s="1"/>
  <c r="AS24" i="12" s="1"/>
  <c r="R24" i="12" a="1"/>
  <c r="R24" i="12" s="1"/>
  <c r="AR24" i="12" s="1"/>
  <c r="Q24" i="12" a="1"/>
  <c r="Q24" i="12" s="1"/>
  <c r="AQ24" i="12" s="1"/>
  <c r="P24" i="12" a="1"/>
  <c r="P24" i="12" s="1"/>
  <c r="AP24" i="12" s="1"/>
  <c r="O24" i="12" a="1"/>
  <c r="O24" i="12" s="1"/>
  <c r="AO24" i="12" s="1"/>
  <c r="N24" i="12" a="1"/>
  <c r="N24" i="12" s="1"/>
  <c r="AN24" i="12" s="1"/>
  <c r="M24" i="12" a="1"/>
  <c r="M24" i="12" s="1"/>
  <c r="AM24" i="12" s="1"/>
  <c r="L24" i="12" a="1"/>
  <c r="L24" i="12" s="1"/>
  <c r="AL24" i="12" s="1"/>
  <c r="K24" i="12" a="1"/>
  <c r="K24" i="12" s="1"/>
  <c r="AK24" i="12" s="1"/>
  <c r="G24" i="12"/>
  <c r="AI23" i="12" a="1"/>
  <c r="AI23" i="12" s="1"/>
  <c r="BI23" i="12" s="1"/>
  <c r="AH23" i="12" a="1"/>
  <c r="AH23" i="12" s="1"/>
  <c r="BH23" i="12" s="1"/>
  <c r="AG23" i="12" a="1"/>
  <c r="AG23" i="12" s="1"/>
  <c r="BG23" i="12" s="1"/>
  <c r="AF23" i="12" a="1"/>
  <c r="AF23" i="12" s="1"/>
  <c r="BF23" i="12" s="1"/>
  <c r="AE23" i="12" a="1"/>
  <c r="AE23" i="12" s="1"/>
  <c r="BE23" i="12" s="1"/>
  <c r="AD23" i="12" a="1"/>
  <c r="AD23" i="12" s="1"/>
  <c r="BD23" i="12" s="1"/>
  <c r="AC23" i="12" a="1"/>
  <c r="AC23" i="12" s="1"/>
  <c r="BC23" i="12" s="1"/>
  <c r="AB23" i="12" a="1"/>
  <c r="AB23" i="12" s="1"/>
  <c r="BB23" i="12" s="1"/>
  <c r="AA23" i="12" a="1"/>
  <c r="AA23" i="12" s="1"/>
  <c r="BA23" i="12" s="1"/>
  <c r="Z23" i="12" a="1"/>
  <c r="Z23" i="12" s="1"/>
  <c r="AZ23" i="12" s="1"/>
  <c r="Y23" i="12" a="1"/>
  <c r="Y23" i="12" s="1"/>
  <c r="AY23" i="12" s="1"/>
  <c r="X23" i="12" a="1"/>
  <c r="X23" i="12" s="1"/>
  <c r="AX23" i="12" s="1"/>
  <c r="W23" i="12" a="1"/>
  <c r="W23" i="12" s="1"/>
  <c r="AW23" i="12" s="1"/>
  <c r="V23" i="12" a="1"/>
  <c r="V23" i="12" s="1"/>
  <c r="AV23" i="12" s="1"/>
  <c r="U23" i="12" a="1"/>
  <c r="U23" i="12" s="1"/>
  <c r="AU23" i="12" s="1"/>
  <c r="T23" i="12" a="1"/>
  <c r="T23" i="12" s="1"/>
  <c r="AT23" i="12" s="1"/>
  <c r="S23" i="12" a="1"/>
  <c r="S23" i="12" s="1"/>
  <c r="AS23" i="12" s="1"/>
  <c r="R23" i="12" a="1"/>
  <c r="R23" i="12" s="1"/>
  <c r="AR23" i="12" s="1"/>
  <c r="Q23" i="12" a="1"/>
  <c r="Q23" i="12" s="1"/>
  <c r="AQ23" i="12" s="1"/>
  <c r="P23" i="12" a="1"/>
  <c r="P23" i="12" s="1"/>
  <c r="AP23" i="12" s="1"/>
  <c r="O23" i="12" a="1"/>
  <c r="O23" i="12" s="1"/>
  <c r="AO23" i="12" s="1"/>
  <c r="N23" i="12" a="1"/>
  <c r="N23" i="12" s="1"/>
  <c r="AN23" i="12" s="1"/>
  <c r="M23" i="12" a="1"/>
  <c r="M23" i="12" s="1"/>
  <c r="AM23" i="12" s="1"/>
  <c r="L23" i="12" a="1"/>
  <c r="L23" i="12" s="1"/>
  <c r="AL23" i="12" s="1"/>
  <c r="K23" i="12" a="1"/>
  <c r="K23" i="12" s="1"/>
  <c r="AK23" i="12" s="1"/>
  <c r="G23" i="12"/>
  <c r="AI22" i="12" a="1"/>
  <c r="AI22" i="12" s="1"/>
  <c r="BI22" i="12" s="1"/>
  <c r="AH22" i="12" a="1"/>
  <c r="AH22" i="12" s="1"/>
  <c r="BH22" i="12" s="1"/>
  <c r="AG22" i="12" a="1"/>
  <c r="AG22" i="12" s="1"/>
  <c r="BG22" i="12" s="1"/>
  <c r="AF22" i="12" a="1"/>
  <c r="AF22" i="12" s="1"/>
  <c r="BF22" i="12" s="1"/>
  <c r="AE22" i="12" a="1"/>
  <c r="AE22" i="12" s="1"/>
  <c r="BE22" i="12" s="1"/>
  <c r="AD22" i="12" a="1"/>
  <c r="AD22" i="12" s="1"/>
  <c r="BD22" i="12" s="1"/>
  <c r="AC22" i="12" a="1"/>
  <c r="AC22" i="12" s="1"/>
  <c r="BC22" i="12" s="1"/>
  <c r="AB22" i="12" a="1"/>
  <c r="AB22" i="12" s="1"/>
  <c r="BB22" i="12" s="1"/>
  <c r="AA22" i="12" a="1"/>
  <c r="AA22" i="12" s="1"/>
  <c r="BA22" i="12" s="1"/>
  <c r="Z22" i="12" a="1"/>
  <c r="Z22" i="12" s="1"/>
  <c r="AZ22" i="12" s="1"/>
  <c r="Y22" i="12" a="1"/>
  <c r="Y22" i="12" s="1"/>
  <c r="AY22" i="12" s="1"/>
  <c r="X22" i="12" a="1"/>
  <c r="X22" i="12" s="1"/>
  <c r="AX22" i="12" s="1"/>
  <c r="W22" i="12" a="1"/>
  <c r="W22" i="12" s="1"/>
  <c r="AW22" i="12" s="1"/>
  <c r="V22" i="12" a="1"/>
  <c r="V22" i="12" s="1"/>
  <c r="AV22" i="12" s="1"/>
  <c r="U22" i="12" a="1"/>
  <c r="U22" i="12" s="1"/>
  <c r="AU22" i="12" s="1"/>
  <c r="T22" i="12" a="1"/>
  <c r="T22" i="12" s="1"/>
  <c r="AT22" i="12" s="1"/>
  <c r="S22" i="12" a="1"/>
  <c r="S22" i="12" s="1"/>
  <c r="AS22" i="12" s="1"/>
  <c r="R22" i="12" a="1"/>
  <c r="R22" i="12" s="1"/>
  <c r="AR22" i="12" s="1"/>
  <c r="Q22" i="12" a="1"/>
  <c r="Q22" i="12" s="1"/>
  <c r="AQ22" i="12" s="1"/>
  <c r="P22" i="12" a="1"/>
  <c r="P22" i="12" s="1"/>
  <c r="AP22" i="12" s="1"/>
  <c r="O22" i="12" a="1"/>
  <c r="O22" i="12" s="1"/>
  <c r="AO22" i="12" s="1"/>
  <c r="N22" i="12" a="1"/>
  <c r="N22" i="12" s="1"/>
  <c r="AN22" i="12" s="1"/>
  <c r="M22" i="12" a="1"/>
  <c r="M22" i="12" s="1"/>
  <c r="AM22" i="12" s="1"/>
  <c r="L22" i="12" a="1"/>
  <c r="L22" i="12" s="1"/>
  <c r="AL22" i="12" s="1"/>
  <c r="K22" i="12" a="1"/>
  <c r="K22" i="12" s="1"/>
  <c r="AK22" i="12" s="1"/>
  <c r="G22" i="12"/>
  <c r="AI21" i="12" a="1"/>
  <c r="AI21" i="12" s="1"/>
  <c r="BI21" i="12" s="1"/>
  <c r="AH21" i="12" a="1"/>
  <c r="AH21" i="12" s="1"/>
  <c r="BH21" i="12" s="1"/>
  <c r="AG21" i="12" a="1"/>
  <c r="AG21" i="12" s="1"/>
  <c r="BG21" i="12" s="1"/>
  <c r="AF21" i="12" a="1"/>
  <c r="AF21" i="12" s="1"/>
  <c r="BF21" i="12" s="1"/>
  <c r="AE21" i="12" a="1"/>
  <c r="AE21" i="12" s="1"/>
  <c r="BE21" i="12" s="1"/>
  <c r="AD21" i="12" a="1"/>
  <c r="AD21" i="12" s="1"/>
  <c r="BD21" i="12" s="1"/>
  <c r="AC21" i="12" a="1"/>
  <c r="AC21" i="12" s="1"/>
  <c r="BC21" i="12" s="1"/>
  <c r="AB21" i="12" a="1"/>
  <c r="AB21" i="12" s="1"/>
  <c r="BB21" i="12" s="1"/>
  <c r="AA21" i="12" a="1"/>
  <c r="AA21" i="12" s="1"/>
  <c r="BA21" i="12" s="1"/>
  <c r="Z21" i="12" a="1"/>
  <c r="Z21" i="12" s="1"/>
  <c r="AZ21" i="12" s="1"/>
  <c r="Y21" i="12" a="1"/>
  <c r="Y21" i="12" s="1"/>
  <c r="AY21" i="12" s="1"/>
  <c r="X21" i="12" a="1"/>
  <c r="X21" i="12" s="1"/>
  <c r="AX21" i="12" s="1"/>
  <c r="W21" i="12" a="1"/>
  <c r="W21" i="12" s="1"/>
  <c r="AW21" i="12" s="1"/>
  <c r="V21" i="12" a="1"/>
  <c r="V21" i="12" s="1"/>
  <c r="AV21" i="12" s="1"/>
  <c r="U21" i="12" a="1"/>
  <c r="U21" i="12" s="1"/>
  <c r="AU21" i="12" s="1"/>
  <c r="T21" i="12" a="1"/>
  <c r="T21" i="12" s="1"/>
  <c r="AT21" i="12" s="1"/>
  <c r="S21" i="12" a="1"/>
  <c r="S21" i="12" s="1"/>
  <c r="AS21" i="12" s="1"/>
  <c r="R21" i="12" a="1"/>
  <c r="R21" i="12" s="1"/>
  <c r="AR21" i="12" s="1"/>
  <c r="Q21" i="12" a="1"/>
  <c r="Q21" i="12" s="1"/>
  <c r="AQ21" i="12" s="1"/>
  <c r="P21" i="12" a="1"/>
  <c r="P21" i="12" s="1"/>
  <c r="AP21" i="12" s="1"/>
  <c r="O21" i="12" a="1"/>
  <c r="O21" i="12" s="1"/>
  <c r="AO21" i="12" s="1"/>
  <c r="N21" i="12" a="1"/>
  <c r="N21" i="12" s="1"/>
  <c r="AN21" i="12" s="1"/>
  <c r="M21" i="12" a="1"/>
  <c r="M21" i="12" s="1"/>
  <c r="AM21" i="12" s="1"/>
  <c r="L21" i="12" a="1"/>
  <c r="L21" i="12" s="1"/>
  <c r="AL21" i="12" s="1"/>
  <c r="K21" i="12" a="1"/>
  <c r="K21" i="12" s="1"/>
  <c r="AK21" i="12" s="1"/>
  <c r="G21" i="12"/>
  <c r="AI20" i="12" a="1"/>
  <c r="AI20" i="12" s="1"/>
  <c r="BI20" i="12" s="1"/>
  <c r="AH20" i="12" a="1"/>
  <c r="AH20" i="12" s="1"/>
  <c r="BH20" i="12" s="1"/>
  <c r="AG20" i="12" a="1"/>
  <c r="AG20" i="12" s="1"/>
  <c r="BG20" i="12" s="1"/>
  <c r="AF20" i="12" a="1"/>
  <c r="AF20" i="12" s="1"/>
  <c r="BF20" i="12" s="1"/>
  <c r="AE20" i="12" a="1"/>
  <c r="AE20" i="12" s="1"/>
  <c r="BE20" i="12" s="1"/>
  <c r="AD20" i="12" a="1"/>
  <c r="AD20" i="12" s="1"/>
  <c r="BD20" i="12" s="1"/>
  <c r="AC20" i="12" a="1"/>
  <c r="AC20" i="12" s="1"/>
  <c r="BC20" i="12" s="1"/>
  <c r="AB20" i="12" a="1"/>
  <c r="AB20" i="12" s="1"/>
  <c r="BB20" i="12" s="1"/>
  <c r="AA20" i="12" a="1"/>
  <c r="AA20" i="12" s="1"/>
  <c r="BA20" i="12" s="1"/>
  <c r="Z20" i="12" a="1"/>
  <c r="Z20" i="12" s="1"/>
  <c r="AZ20" i="12" s="1"/>
  <c r="Y20" i="12" a="1"/>
  <c r="Y20" i="12" s="1"/>
  <c r="AY20" i="12" s="1"/>
  <c r="X20" i="12" a="1"/>
  <c r="X20" i="12" s="1"/>
  <c r="AX20" i="12" s="1"/>
  <c r="W20" i="12" a="1"/>
  <c r="W20" i="12" s="1"/>
  <c r="AW20" i="12" s="1"/>
  <c r="V20" i="12" a="1"/>
  <c r="V20" i="12" s="1"/>
  <c r="AV20" i="12" s="1"/>
  <c r="U20" i="12" a="1"/>
  <c r="U20" i="12" s="1"/>
  <c r="AU20" i="12" s="1"/>
  <c r="T20" i="12" a="1"/>
  <c r="T20" i="12" s="1"/>
  <c r="AT20" i="12" s="1"/>
  <c r="S20" i="12" a="1"/>
  <c r="S20" i="12" s="1"/>
  <c r="AS20" i="12" s="1"/>
  <c r="R20" i="12" a="1"/>
  <c r="R20" i="12" s="1"/>
  <c r="AR20" i="12" s="1"/>
  <c r="Q20" i="12" a="1"/>
  <c r="Q20" i="12" s="1"/>
  <c r="AQ20" i="12" s="1"/>
  <c r="P20" i="12" a="1"/>
  <c r="P20" i="12" s="1"/>
  <c r="AP20" i="12" s="1"/>
  <c r="O20" i="12" a="1"/>
  <c r="O20" i="12" s="1"/>
  <c r="AO20" i="12" s="1"/>
  <c r="N20" i="12" a="1"/>
  <c r="N20" i="12" s="1"/>
  <c r="AN20" i="12" s="1"/>
  <c r="M20" i="12" a="1"/>
  <c r="M20" i="12" s="1"/>
  <c r="AM20" i="12" s="1"/>
  <c r="L20" i="12" a="1"/>
  <c r="L20" i="12" s="1"/>
  <c r="AL20" i="12" s="1"/>
  <c r="K20" i="12" a="1"/>
  <c r="K20" i="12" s="1"/>
  <c r="AK20" i="12" s="1"/>
  <c r="G20" i="12"/>
  <c r="AI19" i="12" a="1"/>
  <c r="AI19" i="12" s="1"/>
  <c r="BI19" i="12" s="1"/>
  <c r="AH19" i="12" a="1"/>
  <c r="AH19" i="12" s="1"/>
  <c r="BH19" i="12" s="1"/>
  <c r="AG19" i="12" a="1"/>
  <c r="AG19" i="12" s="1"/>
  <c r="BG19" i="12" s="1"/>
  <c r="AF19" i="12" a="1"/>
  <c r="AF19" i="12" s="1"/>
  <c r="BF19" i="12" s="1"/>
  <c r="AE19" i="12" a="1"/>
  <c r="AE19" i="12" s="1"/>
  <c r="BE19" i="12" s="1"/>
  <c r="AD19" i="12" a="1"/>
  <c r="AD19" i="12" s="1"/>
  <c r="BD19" i="12" s="1"/>
  <c r="AC19" i="12" a="1"/>
  <c r="AC19" i="12" s="1"/>
  <c r="BC19" i="12" s="1"/>
  <c r="AB19" i="12" a="1"/>
  <c r="AB19" i="12" s="1"/>
  <c r="BB19" i="12" s="1"/>
  <c r="AA19" i="12" a="1"/>
  <c r="AA19" i="12" s="1"/>
  <c r="BA19" i="12" s="1"/>
  <c r="Z19" i="12" a="1"/>
  <c r="Z19" i="12" s="1"/>
  <c r="AZ19" i="12" s="1"/>
  <c r="Y19" i="12" a="1"/>
  <c r="Y19" i="12" s="1"/>
  <c r="AY19" i="12" s="1"/>
  <c r="X19" i="12" a="1"/>
  <c r="X19" i="12" s="1"/>
  <c r="AX19" i="12" s="1"/>
  <c r="W19" i="12" a="1"/>
  <c r="W19" i="12" s="1"/>
  <c r="AW19" i="12" s="1"/>
  <c r="V19" i="12" a="1"/>
  <c r="V19" i="12" s="1"/>
  <c r="AV19" i="12" s="1"/>
  <c r="U19" i="12" a="1"/>
  <c r="U19" i="12" s="1"/>
  <c r="AU19" i="12" s="1"/>
  <c r="T19" i="12" a="1"/>
  <c r="T19" i="12" s="1"/>
  <c r="AT19" i="12" s="1"/>
  <c r="S19" i="12" a="1"/>
  <c r="S19" i="12" s="1"/>
  <c r="AS19" i="12" s="1"/>
  <c r="R19" i="12" a="1"/>
  <c r="R19" i="12" s="1"/>
  <c r="AR19" i="12" s="1"/>
  <c r="Q19" i="12" a="1"/>
  <c r="Q19" i="12" s="1"/>
  <c r="AQ19" i="12" s="1"/>
  <c r="P19" i="12" a="1"/>
  <c r="P19" i="12" s="1"/>
  <c r="AP19" i="12" s="1"/>
  <c r="O19" i="12" a="1"/>
  <c r="O19" i="12" s="1"/>
  <c r="AO19" i="12" s="1"/>
  <c r="N19" i="12" a="1"/>
  <c r="N19" i="12" s="1"/>
  <c r="AN19" i="12" s="1"/>
  <c r="M19" i="12" a="1"/>
  <c r="M19" i="12" s="1"/>
  <c r="AM19" i="12" s="1"/>
  <c r="L19" i="12" a="1"/>
  <c r="L19" i="12" s="1"/>
  <c r="AL19" i="12" s="1"/>
  <c r="K19" i="12" a="1"/>
  <c r="K19" i="12" s="1"/>
  <c r="AK19" i="12" s="1"/>
  <c r="G19" i="12"/>
  <c r="AI18" i="12" a="1"/>
  <c r="AI18" i="12" s="1"/>
  <c r="BI18" i="12" s="1"/>
  <c r="AH18" i="12" a="1"/>
  <c r="AH18" i="12" s="1"/>
  <c r="BH18" i="12" s="1"/>
  <c r="AG18" i="12" a="1"/>
  <c r="AG18" i="12" s="1"/>
  <c r="BG18" i="12" s="1"/>
  <c r="AF18" i="12" a="1"/>
  <c r="AF18" i="12" s="1"/>
  <c r="BF18" i="12" s="1"/>
  <c r="AE18" i="12" a="1"/>
  <c r="AE18" i="12" s="1"/>
  <c r="BE18" i="12" s="1"/>
  <c r="AD18" i="12" a="1"/>
  <c r="AD18" i="12" s="1"/>
  <c r="BD18" i="12" s="1"/>
  <c r="AC18" i="12" a="1"/>
  <c r="AC18" i="12" s="1"/>
  <c r="BC18" i="12" s="1"/>
  <c r="AB18" i="12" a="1"/>
  <c r="AB18" i="12" s="1"/>
  <c r="BB18" i="12" s="1"/>
  <c r="AA18" i="12" a="1"/>
  <c r="AA18" i="12" s="1"/>
  <c r="BA18" i="12" s="1"/>
  <c r="Z18" i="12" a="1"/>
  <c r="Z18" i="12" s="1"/>
  <c r="AZ18" i="12" s="1"/>
  <c r="Y18" i="12" a="1"/>
  <c r="Y18" i="12" s="1"/>
  <c r="AY18" i="12" s="1"/>
  <c r="X18" i="12" a="1"/>
  <c r="X18" i="12" s="1"/>
  <c r="AX18" i="12" s="1"/>
  <c r="W18" i="12" a="1"/>
  <c r="W18" i="12" s="1"/>
  <c r="AW18" i="12" s="1"/>
  <c r="V18" i="12" a="1"/>
  <c r="V18" i="12" s="1"/>
  <c r="AV18" i="12" s="1"/>
  <c r="U18" i="12" a="1"/>
  <c r="U18" i="12" s="1"/>
  <c r="AU18" i="12" s="1"/>
  <c r="T18" i="12" a="1"/>
  <c r="T18" i="12" s="1"/>
  <c r="AT18" i="12" s="1"/>
  <c r="S18" i="12" a="1"/>
  <c r="S18" i="12" s="1"/>
  <c r="AS18" i="12" s="1"/>
  <c r="R18" i="12" a="1"/>
  <c r="R18" i="12" s="1"/>
  <c r="AR18" i="12" s="1"/>
  <c r="Q18" i="12" a="1"/>
  <c r="Q18" i="12" s="1"/>
  <c r="AQ18" i="12" s="1"/>
  <c r="P18" i="12" a="1"/>
  <c r="P18" i="12" s="1"/>
  <c r="AP18" i="12" s="1"/>
  <c r="O18" i="12" a="1"/>
  <c r="O18" i="12" s="1"/>
  <c r="AO18" i="12" s="1"/>
  <c r="N18" i="12" a="1"/>
  <c r="N18" i="12" s="1"/>
  <c r="AN18" i="12" s="1"/>
  <c r="M18" i="12" a="1"/>
  <c r="M18" i="12" s="1"/>
  <c r="AM18" i="12" s="1"/>
  <c r="L18" i="12" a="1"/>
  <c r="L18" i="12" s="1"/>
  <c r="AL18" i="12" s="1"/>
  <c r="K18" i="12" a="1"/>
  <c r="K18" i="12" s="1"/>
  <c r="AK18" i="12" s="1"/>
  <c r="G18" i="12"/>
  <c r="AI17" i="12" a="1"/>
  <c r="AI17" i="12" s="1"/>
  <c r="BI17" i="12" s="1"/>
  <c r="AH17" i="12" a="1"/>
  <c r="AH17" i="12" s="1"/>
  <c r="BH17" i="12" s="1"/>
  <c r="AG17" i="12" a="1"/>
  <c r="AG17" i="12" s="1"/>
  <c r="BG17" i="12" s="1"/>
  <c r="AF17" i="12" a="1"/>
  <c r="AF17" i="12" s="1"/>
  <c r="BF17" i="12" s="1"/>
  <c r="AE17" i="12" a="1"/>
  <c r="AE17" i="12" s="1"/>
  <c r="BE17" i="12" s="1"/>
  <c r="AD17" i="12" a="1"/>
  <c r="AD17" i="12" s="1"/>
  <c r="BD17" i="12" s="1"/>
  <c r="AC17" i="12" a="1"/>
  <c r="AC17" i="12" s="1"/>
  <c r="BC17" i="12" s="1"/>
  <c r="AB17" i="12" a="1"/>
  <c r="AB17" i="12" s="1"/>
  <c r="BB17" i="12" s="1"/>
  <c r="AA17" i="12" a="1"/>
  <c r="AA17" i="12" s="1"/>
  <c r="BA17" i="12" s="1"/>
  <c r="Z17" i="12" a="1"/>
  <c r="Z17" i="12" s="1"/>
  <c r="AZ17" i="12" s="1"/>
  <c r="Y17" i="12" a="1"/>
  <c r="Y17" i="12" s="1"/>
  <c r="AY17" i="12" s="1"/>
  <c r="X17" i="12" a="1"/>
  <c r="X17" i="12" s="1"/>
  <c r="AX17" i="12" s="1"/>
  <c r="W17" i="12" a="1"/>
  <c r="W17" i="12" s="1"/>
  <c r="AW17" i="12" s="1"/>
  <c r="V17" i="12" a="1"/>
  <c r="V17" i="12" s="1"/>
  <c r="AV17" i="12" s="1"/>
  <c r="U17" i="12" a="1"/>
  <c r="U17" i="12" s="1"/>
  <c r="AU17" i="12" s="1"/>
  <c r="T17" i="12" a="1"/>
  <c r="T17" i="12" s="1"/>
  <c r="AT17" i="12" s="1"/>
  <c r="S17" i="12" a="1"/>
  <c r="S17" i="12" s="1"/>
  <c r="AS17" i="12" s="1"/>
  <c r="R17" i="12" a="1"/>
  <c r="R17" i="12" s="1"/>
  <c r="AR17" i="12" s="1"/>
  <c r="Q17" i="12" a="1"/>
  <c r="Q17" i="12" s="1"/>
  <c r="AQ17" i="12" s="1"/>
  <c r="P17" i="12" a="1"/>
  <c r="P17" i="12" s="1"/>
  <c r="AP17" i="12" s="1"/>
  <c r="O17" i="12" a="1"/>
  <c r="O17" i="12" s="1"/>
  <c r="AO17" i="12" s="1"/>
  <c r="N17" i="12" a="1"/>
  <c r="N17" i="12" s="1"/>
  <c r="AN17" i="12" s="1"/>
  <c r="M17" i="12" a="1"/>
  <c r="M17" i="12" s="1"/>
  <c r="AM17" i="12" s="1"/>
  <c r="L17" i="12" a="1"/>
  <c r="L17" i="12" s="1"/>
  <c r="AL17" i="12" s="1"/>
  <c r="K17" i="12" a="1"/>
  <c r="K17" i="12" s="1"/>
  <c r="AK17" i="12" s="1"/>
  <c r="G17" i="12"/>
  <c r="AI16" i="12" a="1"/>
  <c r="AI16" i="12" s="1"/>
  <c r="BI16" i="12" s="1"/>
  <c r="AH16" i="12" a="1"/>
  <c r="AH16" i="12" s="1"/>
  <c r="BH16" i="12" s="1"/>
  <c r="AG16" i="12" a="1"/>
  <c r="AG16" i="12" s="1"/>
  <c r="BG16" i="12" s="1"/>
  <c r="AF16" i="12" a="1"/>
  <c r="AF16" i="12" s="1"/>
  <c r="BF16" i="12" s="1"/>
  <c r="AE16" i="12" a="1"/>
  <c r="AE16" i="12" s="1"/>
  <c r="BE16" i="12" s="1"/>
  <c r="AD16" i="12" a="1"/>
  <c r="AD16" i="12" s="1"/>
  <c r="BD16" i="12" s="1"/>
  <c r="AC16" i="12" a="1"/>
  <c r="AC16" i="12" s="1"/>
  <c r="BC16" i="12" s="1"/>
  <c r="AB16" i="12" a="1"/>
  <c r="AB16" i="12" s="1"/>
  <c r="BB16" i="12" s="1"/>
  <c r="AA16" i="12" a="1"/>
  <c r="AA16" i="12" s="1"/>
  <c r="BA16" i="12" s="1"/>
  <c r="Z16" i="12" a="1"/>
  <c r="Z16" i="12" s="1"/>
  <c r="AZ16" i="12" s="1"/>
  <c r="Y16" i="12" a="1"/>
  <c r="Y16" i="12" s="1"/>
  <c r="AY16" i="12" s="1"/>
  <c r="X16" i="12" a="1"/>
  <c r="X16" i="12" s="1"/>
  <c r="AX16" i="12" s="1"/>
  <c r="W16" i="12" a="1"/>
  <c r="W16" i="12" s="1"/>
  <c r="AW16" i="12" s="1"/>
  <c r="V16" i="12" a="1"/>
  <c r="V16" i="12" s="1"/>
  <c r="AV16" i="12" s="1"/>
  <c r="U16" i="12" a="1"/>
  <c r="U16" i="12" s="1"/>
  <c r="AU16" i="12" s="1"/>
  <c r="T16" i="12" a="1"/>
  <c r="T16" i="12" s="1"/>
  <c r="AT16" i="12" s="1"/>
  <c r="S16" i="12" a="1"/>
  <c r="S16" i="12" s="1"/>
  <c r="AS16" i="12" s="1"/>
  <c r="R16" i="12" a="1"/>
  <c r="R16" i="12" s="1"/>
  <c r="AR16" i="12" s="1"/>
  <c r="Q16" i="12" a="1"/>
  <c r="Q16" i="12" s="1"/>
  <c r="AQ16" i="12" s="1"/>
  <c r="P16" i="12" a="1"/>
  <c r="P16" i="12" s="1"/>
  <c r="AP16" i="12" s="1"/>
  <c r="O16" i="12" a="1"/>
  <c r="O16" i="12" s="1"/>
  <c r="AO16" i="12" s="1"/>
  <c r="N16" i="12" a="1"/>
  <c r="N16" i="12" s="1"/>
  <c r="AN16" i="12" s="1"/>
  <c r="M16" i="12" a="1"/>
  <c r="M16" i="12" s="1"/>
  <c r="AM16" i="12" s="1"/>
  <c r="L16" i="12" a="1"/>
  <c r="L16" i="12" s="1"/>
  <c r="AL16" i="12" s="1"/>
  <c r="K16" i="12" a="1"/>
  <c r="K16" i="12" s="1"/>
  <c r="AK16" i="12" s="1"/>
  <c r="G16" i="12"/>
  <c r="AI15" i="12" a="1"/>
  <c r="AI15" i="12" s="1"/>
  <c r="BI15" i="12" s="1"/>
  <c r="AH15" i="12" a="1"/>
  <c r="AH15" i="12" s="1"/>
  <c r="BH15" i="12" s="1"/>
  <c r="AG15" i="12" a="1"/>
  <c r="AG15" i="12" s="1"/>
  <c r="BG15" i="12" s="1"/>
  <c r="AF15" i="12" a="1"/>
  <c r="AF15" i="12" s="1"/>
  <c r="BF15" i="12" s="1"/>
  <c r="AE15" i="12" a="1"/>
  <c r="AE15" i="12" s="1"/>
  <c r="BE15" i="12" s="1"/>
  <c r="AD15" i="12" a="1"/>
  <c r="AD15" i="12" s="1"/>
  <c r="BD15" i="12" s="1"/>
  <c r="AC15" i="12" a="1"/>
  <c r="AC15" i="12" s="1"/>
  <c r="BC15" i="12" s="1"/>
  <c r="AB15" i="12" a="1"/>
  <c r="AB15" i="12" s="1"/>
  <c r="BB15" i="12" s="1"/>
  <c r="AA15" i="12" a="1"/>
  <c r="AA15" i="12" s="1"/>
  <c r="BA15" i="12" s="1"/>
  <c r="Z15" i="12" a="1"/>
  <c r="Z15" i="12" s="1"/>
  <c r="AZ15" i="12" s="1"/>
  <c r="Y15" i="12" a="1"/>
  <c r="Y15" i="12" s="1"/>
  <c r="AY15" i="12" s="1"/>
  <c r="X15" i="12" a="1"/>
  <c r="X15" i="12" s="1"/>
  <c r="AX15" i="12" s="1"/>
  <c r="W15" i="12" a="1"/>
  <c r="W15" i="12" s="1"/>
  <c r="AW15" i="12" s="1"/>
  <c r="V15" i="12" a="1"/>
  <c r="V15" i="12" s="1"/>
  <c r="AV15" i="12" s="1"/>
  <c r="U15" i="12" a="1"/>
  <c r="U15" i="12" s="1"/>
  <c r="AU15" i="12" s="1"/>
  <c r="T15" i="12" a="1"/>
  <c r="T15" i="12" s="1"/>
  <c r="AT15" i="12" s="1"/>
  <c r="S15" i="12" a="1"/>
  <c r="S15" i="12" s="1"/>
  <c r="AS15" i="12" s="1"/>
  <c r="R15" i="12" a="1"/>
  <c r="R15" i="12" s="1"/>
  <c r="AR15" i="12" s="1"/>
  <c r="Q15" i="12" a="1"/>
  <c r="Q15" i="12" s="1"/>
  <c r="AQ15" i="12" s="1"/>
  <c r="P15" i="12" a="1"/>
  <c r="P15" i="12" s="1"/>
  <c r="AP15" i="12" s="1"/>
  <c r="O15" i="12" a="1"/>
  <c r="O15" i="12" s="1"/>
  <c r="AO15" i="12" s="1"/>
  <c r="N15" i="12" a="1"/>
  <c r="N15" i="12" s="1"/>
  <c r="AN15" i="12" s="1"/>
  <c r="M15" i="12" a="1"/>
  <c r="M15" i="12" s="1"/>
  <c r="AM15" i="12" s="1"/>
  <c r="L15" i="12" a="1"/>
  <c r="L15" i="12" s="1"/>
  <c r="AL15" i="12" s="1"/>
  <c r="K15" i="12" a="1"/>
  <c r="K15" i="12" s="1"/>
  <c r="AK15" i="12" s="1"/>
  <c r="G15" i="12"/>
  <c r="AI14" i="12" a="1"/>
  <c r="AI14" i="12" s="1"/>
  <c r="BI14" i="12" s="1"/>
  <c r="AH14" i="12" a="1"/>
  <c r="AH14" i="12" s="1"/>
  <c r="BH14" i="12" s="1"/>
  <c r="AG14" i="12" a="1"/>
  <c r="AG14" i="12" s="1"/>
  <c r="BG14" i="12" s="1"/>
  <c r="AF14" i="12" a="1"/>
  <c r="AF14" i="12" s="1"/>
  <c r="BF14" i="12" s="1"/>
  <c r="AE14" i="12" a="1"/>
  <c r="AE14" i="12" s="1"/>
  <c r="BE14" i="12" s="1"/>
  <c r="AD14" i="12" a="1"/>
  <c r="AD14" i="12" s="1"/>
  <c r="BD14" i="12" s="1"/>
  <c r="AC14" i="12" a="1"/>
  <c r="AC14" i="12" s="1"/>
  <c r="BC14" i="12" s="1"/>
  <c r="AB14" i="12" a="1"/>
  <c r="AB14" i="12" s="1"/>
  <c r="BB14" i="12" s="1"/>
  <c r="AA14" i="12" a="1"/>
  <c r="AA14" i="12" s="1"/>
  <c r="BA14" i="12" s="1"/>
  <c r="Z14" i="12" a="1"/>
  <c r="Z14" i="12" s="1"/>
  <c r="AZ14" i="12" s="1"/>
  <c r="Y14" i="12" a="1"/>
  <c r="Y14" i="12" s="1"/>
  <c r="AY14" i="12" s="1"/>
  <c r="X14" i="12" a="1"/>
  <c r="X14" i="12" s="1"/>
  <c r="AX14" i="12" s="1"/>
  <c r="W14" i="12" a="1"/>
  <c r="W14" i="12" s="1"/>
  <c r="AW14" i="12" s="1"/>
  <c r="V14" i="12" a="1"/>
  <c r="V14" i="12" s="1"/>
  <c r="AV14" i="12" s="1"/>
  <c r="U14" i="12" a="1"/>
  <c r="U14" i="12" s="1"/>
  <c r="AU14" i="12" s="1"/>
  <c r="T14" i="12" a="1"/>
  <c r="T14" i="12" s="1"/>
  <c r="AT14" i="12" s="1"/>
  <c r="S14" i="12" a="1"/>
  <c r="S14" i="12" s="1"/>
  <c r="AS14" i="12" s="1"/>
  <c r="R14" i="12" a="1"/>
  <c r="R14" i="12" s="1"/>
  <c r="AR14" i="12" s="1"/>
  <c r="Q14" i="12" a="1"/>
  <c r="Q14" i="12" s="1"/>
  <c r="AQ14" i="12" s="1"/>
  <c r="P14" i="12" a="1"/>
  <c r="P14" i="12" s="1"/>
  <c r="AP14" i="12" s="1"/>
  <c r="O14" i="12" a="1"/>
  <c r="O14" i="12" s="1"/>
  <c r="AO14" i="12" s="1"/>
  <c r="N14" i="12" a="1"/>
  <c r="N14" i="12" s="1"/>
  <c r="AN14" i="12" s="1"/>
  <c r="M14" i="12" a="1"/>
  <c r="M14" i="12" s="1"/>
  <c r="AM14" i="12" s="1"/>
  <c r="L14" i="12" a="1"/>
  <c r="L14" i="12" s="1"/>
  <c r="AL14" i="12" s="1"/>
  <c r="K14" i="12" a="1"/>
  <c r="K14" i="12" s="1"/>
  <c r="AK14" i="12" s="1"/>
  <c r="G14" i="12"/>
  <c r="AI13" i="12" a="1"/>
  <c r="AI13" i="12" s="1"/>
  <c r="BI13" i="12" s="1"/>
  <c r="AH13" i="12" a="1"/>
  <c r="AH13" i="12" s="1"/>
  <c r="BH13" i="12" s="1"/>
  <c r="AG13" i="12" a="1"/>
  <c r="AG13" i="12" s="1"/>
  <c r="BG13" i="12" s="1"/>
  <c r="AF13" i="12" a="1"/>
  <c r="AF13" i="12" s="1"/>
  <c r="BF13" i="12" s="1"/>
  <c r="AE13" i="12" a="1"/>
  <c r="AE13" i="12" s="1"/>
  <c r="BE13" i="12" s="1"/>
  <c r="AD13" i="12" a="1"/>
  <c r="AD13" i="12" s="1"/>
  <c r="BD13" i="12" s="1"/>
  <c r="AC13" i="12" a="1"/>
  <c r="AC13" i="12" s="1"/>
  <c r="BC13" i="12" s="1"/>
  <c r="AB13" i="12" a="1"/>
  <c r="AB13" i="12" s="1"/>
  <c r="BB13" i="12" s="1"/>
  <c r="AA13" i="12" a="1"/>
  <c r="AA13" i="12" s="1"/>
  <c r="BA13" i="12" s="1"/>
  <c r="Z13" i="12" a="1"/>
  <c r="Z13" i="12" s="1"/>
  <c r="AZ13" i="12" s="1"/>
  <c r="Y13" i="12" a="1"/>
  <c r="Y13" i="12" s="1"/>
  <c r="AY13" i="12" s="1"/>
  <c r="X13" i="12" a="1"/>
  <c r="X13" i="12" s="1"/>
  <c r="AX13" i="12" s="1"/>
  <c r="W13" i="12" a="1"/>
  <c r="W13" i="12" s="1"/>
  <c r="AW13" i="12" s="1"/>
  <c r="V13" i="12" a="1"/>
  <c r="V13" i="12" s="1"/>
  <c r="AV13" i="12" s="1"/>
  <c r="U13" i="12" a="1"/>
  <c r="U13" i="12" s="1"/>
  <c r="AU13" i="12" s="1"/>
  <c r="T13" i="12" a="1"/>
  <c r="T13" i="12" s="1"/>
  <c r="AT13" i="12" s="1"/>
  <c r="S13" i="12" a="1"/>
  <c r="S13" i="12" s="1"/>
  <c r="AS13" i="12" s="1"/>
  <c r="R13" i="12" a="1"/>
  <c r="R13" i="12" s="1"/>
  <c r="AR13" i="12" s="1"/>
  <c r="Q13" i="12" a="1"/>
  <c r="Q13" i="12" s="1"/>
  <c r="AQ13" i="12" s="1"/>
  <c r="P13" i="12" a="1"/>
  <c r="P13" i="12" s="1"/>
  <c r="AP13" i="12" s="1"/>
  <c r="O13" i="12" a="1"/>
  <c r="O13" i="12" s="1"/>
  <c r="AO13" i="12" s="1"/>
  <c r="N13" i="12" a="1"/>
  <c r="N13" i="12" s="1"/>
  <c r="AN13" i="12" s="1"/>
  <c r="M13" i="12" a="1"/>
  <c r="M13" i="12" s="1"/>
  <c r="AM13" i="12" s="1"/>
  <c r="L13" i="12" a="1"/>
  <c r="L13" i="12" s="1"/>
  <c r="AL13" i="12" s="1"/>
  <c r="K13" i="12" a="1"/>
  <c r="K13" i="12" s="1"/>
  <c r="AK13" i="12" s="1"/>
  <c r="G13" i="12"/>
  <c r="AI12" i="12" a="1"/>
  <c r="AI12" i="12" s="1"/>
  <c r="BI12" i="12" s="1"/>
  <c r="AH12" i="12" a="1"/>
  <c r="AH12" i="12" s="1"/>
  <c r="BH12" i="12" s="1"/>
  <c r="AG12" i="12" a="1"/>
  <c r="AG12" i="12" s="1"/>
  <c r="BG12" i="12" s="1"/>
  <c r="AF12" i="12" a="1"/>
  <c r="AF12" i="12" s="1"/>
  <c r="BF12" i="12" s="1"/>
  <c r="AE12" i="12" a="1"/>
  <c r="AE12" i="12" s="1"/>
  <c r="BE12" i="12" s="1"/>
  <c r="AD12" i="12" a="1"/>
  <c r="AD12" i="12" s="1"/>
  <c r="BD12" i="12" s="1"/>
  <c r="AC12" i="12" a="1"/>
  <c r="AC12" i="12" s="1"/>
  <c r="BC12" i="12" s="1"/>
  <c r="AB12" i="12" a="1"/>
  <c r="AB12" i="12" s="1"/>
  <c r="BB12" i="12" s="1"/>
  <c r="AA12" i="12" a="1"/>
  <c r="AA12" i="12" s="1"/>
  <c r="BA12" i="12" s="1"/>
  <c r="Z12" i="12" a="1"/>
  <c r="Z12" i="12" s="1"/>
  <c r="AZ12" i="12" s="1"/>
  <c r="Y12" i="12" a="1"/>
  <c r="Y12" i="12" s="1"/>
  <c r="AY12" i="12" s="1"/>
  <c r="X12" i="12" a="1"/>
  <c r="X12" i="12" s="1"/>
  <c r="AX12" i="12" s="1"/>
  <c r="W12" i="12" a="1"/>
  <c r="W12" i="12" s="1"/>
  <c r="AW12" i="12" s="1"/>
  <c r="V12" i="12" a="1"/>
  <c r="V12" i="12" s="1"/>
  <c r="AV12" i="12" s="1"/>
  <c r="U12" i="12" a="1"/>
  <c r="U12" i="12" s="1"/>
  <c r="AU12" i="12" s="1"/>
  <c r="T12" i="12" a="1"/>
  <c r="T12" i="12" s="1"/>
  <c r="AT12" i="12" s="1"/>
  <c r="S12" i="12" a="1"/>
  <c r="S12" i="12" s="1"/>
  <c r="AS12" i="12" s="1"/>
  <c r="R12" i="12" a="1"/>
  <c r="R12" i="12" s="1"/>
  <c r="AR12" i="12" s="1"/>
  <c r="Q12" i="12" a="1"/>
  <c r="Q12" i="12" s="1"/>
  <c r="AQ12" i="12" s="1"/>
  <c r="P12" i="12" a="1"/>
  <c r="P12" i="12" s="1"/>
  <c r="AP12" i="12" s="1"/>
  <c r="O12" i="12" a="1"/>
  <c r="O12" i="12" s="1"/>
  <c r="AO12" i="12" s="1"/>
  <c r="N12" i="12" a="1"/>
  <c r="N12" i="12" s="1"/>
  <c r="AN12" i="12" s="1"/>
  <c r="M12" i="12" a="1"/>
  <c r="M12" i="12" s="1"/>
  <c r="AM12" i="12" s="1"/>
  <c r="L12" i="12" a="1"/>
  <c r="L12" i="12" s="1"/>
  <c r="AL12" i="12" s="1"/>
  <c r="K12" i="12" a="1"/>
  <c r="K12" i="12" s="1"/>
  <c r="AK12" i="12" s="1"/>
  <c r="G12" i="12"/>
  <c r="AI11" i="12" a="1"/>
  <c r="AI11" i="12" s="1"/>
  <c r="BI11" i="12" s="1"/>
  <c r="AH11" i="12" a="1"/>
  <c r="AH11" i="12" s="1"/>
  <c r="BH11" i="12" s="1"/>
  <c r="AG11" i="12" a="1"/>
  <c r="AG11" i="12" s="1"/>
  <c r="BG11" i="12" s="1"/>
  <c r="AF11" i="12" a="1"/>
  <c r="AF11" i="12" s="1"/>
  <c r="BF11" i="12" s="1"/>
  <c r="AE11" i="12" a="1"/>
  <c r="AE11" i="12" s="1"/>
  <c r="BE11" i="12" s="1"/>
  <c r="AD11" i="12" a="1"/>
  <c r="AD11" i="12" s="1"/>
  <c r="BD11" i="12" s="1"/>
  <c r="AC11" i="12" a="1"/>
  <c r="AC11" i="12" s="1"/>
  <c r="BC11" i="12" s="1"/>
  <c r="AB11" i="12" a="1"/>
  <c r="AB11" i="12" s="1"/>
  <c r="BB11" i="12" s="1"/>
  <c r="AA11" i="12" a="1"/>
  <c r="AA11" i="12" s="1"/>
  <c r="BA11" i="12" s="1"/>
  <c r="Z11" i="12" a="1"/>
  <c r="Z11" i="12" s="1"/>
  <c r="AZ11" i="12" s="1"/>
  <c r="Y11" i="12" a="1"/>
  <c r="Y11" i="12" s="1"/>
  <c r="AY11" i="12" s="1"/>
  <c r="X11" i="12" a="1"/>
  <c r="X11" i="12" s="1"/>
  <c r="AX11" i="12" s="1"/>
  <c r="W11" i="12" a="1"/>
  <c r="W11" i="12" s="1"/>
  <c r="AW11" i="12" s="1"/>
  <c r="V11" i="12" a="1"/>
  <c r="V11" i="12" s="1"/>
  <c r="AV11" i="12" s="1"/>
  <c r="U11" i="12" a="1"/>
  <c r="U11" i="12" s="1"/>
  <c r="AU11" i="12" s="1"/>
  <c r="T11" i="12" a="1"/>
  <c r="T11" i="12" s="1"/>
  <c r="AT11" i="12" s="1"/>
  <c r="S11" i="12" a="1"/>
  <c r="S11" i="12" s="1"/>
  <c r="AS11" i="12" s="1"/>
  <c r="R11" i="12" a="1"/>
  <c r="R11" i="12" s="1"/>
  <c r="AR11" i="12" s="1"/>
  <c r="Q11" i="12" a="1"/>
  <c r="Q11" i="12" s="1"/>
  <c r="AQ11" i="12" s="1"/>
  <c r="P11" i="12" a="1"/>
  <c r="P11" i="12" s="1"/>
  <c r="AP11" i="12" s="1"/>
  <c r="O11" i="12" a="1"/>
  <c r="O11" i="12" s="1"/>
  <c r="AO11" i="12" s="1"/>
  <c r="N11" i="12" a="1"/>
  <c r="N11" i="12" s="1"/>
  <c r="AN11" i="12" s="1"/>
  <c r="M11" i="12" a="1"/>
  <c r="M11" i="12" s="1"/>
  <c r="AM11" i="12" s="1"/>
  <c r="L11" i="12" a="1"/>
  <c r="L11" i="12" s="1"/>
  <c r="AL11" i="12" s="1"/>
  <c r="K11" i="12" a="1"/>
  <c r="K11" i="12" s="1"/>
  <c r="AK11" i="12" s="1"/>
  <c r="G11" i="12"/>
  <c r="AI10" i="12" a="1"/>
  <c r="AI10" i="12" s="1"/>
  <c r="BI10" i="12" s="1"/>
  <c r="AH10" i="12" a="1"/>
  <c r="AH10" i="12" s="1"/>
  <c r="BH10" i="12" s="1"/>
  <c r="AG10" i="12" a="1"/>
  <c r="AG10" i="12" s="1"/>
  <c r="BG10" i="12" s="1"/>
  <c r="AF10" i="12" a="1"/>
  <c r="AF10" i="12" s="1"/>
  <c r="BF10" i="12" s="1"/>
  <c r="AE10" i="12" a="1"/>
  <c r="AE10" i="12" s="1"/>
  <c r="BE10" i="12" s="1"/>
  <c r="AD10" i="12" a="1"/>
  <c r="AD10" i="12" s="1"/>
  <c r="BD10" i="12" s="1"/>
  <c r="AC10" i="12" a="1"/>
  <c r="AC10" i="12" s="1"/>
  <c r="BC10" i="12" s="1"/>
  <c r="AB10" i="12" a="1"/>
  <c r="AB10" i="12" s="1"/>
  <c r="BB10" i="12" s="1"/>
  <c r="AA10" i="12" a="1"/>
  <c r="AA10" i="12" s="1"/>
  <c r="BA10" i="12" s="1"/>
  <c r="Z10" i="12" a="1"/>
  <c r="Z10" i="12" s="1"/>
  <c r="AZ10" i="12" s="1"/>
  <c r="Y10" i="12" a="1"/>
  <c r="Y10" i="12" s="1"/>
  <c r="AY10" i="12" s="1"/>
  <c r="X10" i="12" a="1"/>
  <c r="X10" i="12" s="1"/>
  <c r="AX10" i="12" s="1"/>
  <c r="W10" i="12" a="1"/>
  <c r="W10" i="12" s="1"/>
  <c r="AW10" i="12" s="1"/>
  <c r="V10" i="12" a="1"/>
  <c r="V10" i="12" s="1"/>
  <c r="AV10" i="12" s="1"/>
  <c r="U10" i="12" a="1"/>
  <c r="U10" i="12" s="1"/>
  <c r="AU10" i="12" s="1"/>
  <c r="T10" i="12" a="1"/>
  <c r="T10" i="12" s="1"/>
  <c r="AT10" i="12" s="1"/>
  <c r="S10" i="12" a="1"/>
  <c r="S10" i="12" s="1"/>
  <c r="AS10" i="12" s="1"/>
  <c r="R10" i="12" a="1"/>
  <c r="R10" i="12" s="1"/>
  <c r="AR10" i="12" s="1"/>
  <c r="Q10" i="12" a="1"/>
  <c r="Q10" i="12" s="1"/>
  <c r="AQ10" i="12" s="1"/>
  <c r="P10" i="12" a="1"/>
  <c r="P10" i="12" s="1"/>
  <c r="AP10" i="12" s="1"/>
  <c r="O10" i="12" a="1"/>
  <c r="O10" i="12" s="1"/>
  <c r="AO10" i="12" s="1"/>
  <c r="N10" i="12" a="1"/>
  <c r="N10" i="12" s="1"/>
  <c r="AN10" i="12" s="1"/>
  <c r="M10" i="12" a="1"/>
  <c r="M10" i="12" s="1"/>
  <c r="AM10" i="12" s="1"/>
  <c r="L10" i="12" a="1"/>
  <c r="L10" i="12" s="1"/>
  <c r="AL10" i="12" s="1"/>
  <c r="K10" i="12" a="1"/>
  <c r="K10" i="12" s="1"/>
  <c r="AK10" i="12" s="1"/>
  <c r="G10" i="12"/>
  <c r="AI9" i="12" a="1"/>
  <c r="AI9" i="12" s="1"/>
  <c r="BI9" i="12" s="1"/>
  <c r="AH9" i="12" a="1"/>
  <c r="AH9" i="12" s="1"/>
  <c r="BH9" i="12" s="1"/>
  <c r="AG9" i="12" a="1"/>
  <c r="AG9" i="12" s="1"/>
  <c r="BG9" i="12" s="1"/>
  <c r="AF9" i="12" a="1"/>
  <c r="AF9" i="12" s="1"/>
  <c r="BF9" i="12" s="1"/>
  <c r="AE9" i="12" a="1"/>
  <c r="AE9" i="12" s="1"/>
  <c r="BE9" i="12" s="1"/>
  <c r="AD9" i="12" a="1"/>
  <c r="AD9" i="12" s="1"/>
  <c r="BD9" i="12" s="1"/>
  <c r="AC9" i="12" a="1"/>
  <c r="AC9" i="12" s="1"/>
  <c r="BC9" i="12" s="1"/>
  <c r="AB9" i="12" a="1"/>
  <c r="AB9" i="12" s="1"/>
  <c r="BB9" i="12" s="1"/>
  <c r="AA9" i="12" a="1"/>
  <c r="AA9" i="12" s="1"/>
  <c r="BA9" i="12" s="1"/>
  <c r="Z9" i="12" a="1"/>
  <c r="Z9" i="12" s="1"/>
  <c r="AZ9" i="12" s="1"/>
  <c r="Y9" i="12" a="1"/>
  <c r="Y9" i="12" s="1"/>
  <c r="AY9" i="12" s="1"/>
  <c r="X9" i="12" a="1"/>
  <c r="X9" i="12" s="1"/>
  <c r="AX9" i="12" s="1"/>
  <c r="W9" i="12" a="1"/>
  <c r="W9" i="12" s="1"/>
  <c r="AW9" i="12" s="1"/>
  <c r="V9" i="12" a="1"/>
  <c r="V9" i="12" s="1"/>
  <c r="AV9" i="12" s="1"/>
  <c r="U9" i="12" a="1"/>
  <c r="U9" i="12" s="1"/>
  <c r="AU9" i="12" s="1"/>
  <c r="T9" i="12" a="1"/>
  <c r="T9" i="12" s="1"/>
  <c r="AT9" i="12" s="1"/>
  <c r="S9" i="12" a="1"/>
  <c r="S9" i="12" s="1"/>
  <c r="AS9" i="12" s="1"/>
  <c r="R9" i="12" a="1"/>
  <c r="R9" i="12" s="1"/>
  <c r="AR9" i="12" s="1"/>
  <c r="Q9" i="12" a="1"/>
  <c r="Q9" i="12" s="1"/>
  <c r="AQ9" i="12" s="1"/>
  <c r="P9" i="12" a="1"/>
  <c r="P9" i="12" s="1"/>
  <c r="AP9" i="12" s="1"/>
  <c r="O9" i="12" a="1"/>
  <c r="O9" i="12" s="1"/>
  <c r="AO9" i="12" s="1"/>
  <c r="N9" i="12" a="1"/>
  <c r="N9" i="12" s="1"/>
  <c r="AN9" i="12" s="1"/>
  <c r="M9" i="12" a="1"/>
  <c r="M9" i="12" s="1"/>
  <c r="AM9" i="12" s="1"/>
  <c r="L9" i="12" a="1"/>
  <c r="L9" i="12" s="1"/>
  <c r="AL9" i="12" s="1"/>
  <c r="K9" i="12" a="1"/>
  <c r="K9" i="12" s="1"/>
  <c r="AK9" i="12" s="1"/>
  <c r="G9" i="12"/>
  <c r="AI8" i="12" a="1"/>
  <c r="AI8" i="12" s="1"/>
  <c r="BI8" i="12" s="1"/>
  <c r="AH8" i="12" a="1"/>
  <c r="AH8" i="12" s="1"/>
  <c r="BH8" i="12" s="1"/>
  <c r="AG8" i="12" a="1"/>
  <c r="AG8" i="12" s="1"/>
  <c r="BG8" i="12" s="1"/>
  <c r="AF8" i="12" a="1"/>
  <c r="AF8" i="12" s="1"/>
  <c r="BF8" i="12" s="1"/>
  <c r="AE8" i="12" a="1"/>
  <c r="AE8" i="12" s="1"/>
  <c r="BE8" i="12" s="1"/>
  <c r="AD8" i="12" a="1"/>
  <c r="AD8" i="12" s="1"/>
  <c r="BD8" i="12" s="1"/>
  <c r="AC8" i="12" a="1"/>
  <c r="AC8" i="12" s="1"/>
  <c r="BC8" i="12" s="1"/>
  <c r="AB8" i="12" a="1"/>
  <c r="AB8" i="12" s="1"/>
  <c r="BB8" i="12" s="1"/>
  <c r="AA8" i="12" a="1"/>
  <c r="AA8" i="12" s="1"/>
  <c r="BA8" i="12" s="1"/>
  <c r="Z8" i="12" a="1"/>
  <c r="Z8" i="12" s="1"/>
  <c r="AZ8" i="12" s="1"/>
  <c r="Y8" i="12" a="1"/>
  <c r="Y8" i="12" s="1"/>
  <c r="AY8" i="12" s="1"/>
  <c r="X8" i="12" a="1"/>
  <c r="X8" i="12" s="1"/>
  <c r="AX8" i="12" s="1"/>
  <c r="W8" i="12" a="1"/>
  <c r="W8" i="12" s="1"/>
  <c r="AW8" i="12" s="1"/>
  <c r="V8" i="12" a="1"/>
  <c r="V8" i="12" s="1"/>
  <c r="AV8" i="12" s="1"/>
  <c r="U8" i="12" a="1"/>
  <c r="U8" i="12" s="1"/>
  <c r="AU8" i="12" s="1"/>
  <c r="T8" i="12" a="1"/>
  <c r="T8" i="12" s="1"/>
  <c r="AT8" i="12" s="1"/>
  <c r="S8" i="12" a="1"/>
  <c r="S8" i="12" s="1"/>
  <c r="AS8" i="12" s="1"/>
  <c r="R8" i="12" a="1"/>
  <c r="R8" i="12" s="1"/>
  <c r="AR8" i="12" s="1"/>
  <c r="Q8" i="12" a="1"/>
  <c r="Q8" i="12" s="1"/>
  <c r="AQ8" i="12" s="1"/>
  <c r="P8" i="12" a="1"/>
  <c r="P8" i="12" s="1"/>
  <c r="AP8" i="12" s="1"/>
  <c r="O8" i="12" a="1"/>
  <c r="O8" i="12" s="1"/>
  <c r="AO8" i="12" s="1"/>
  <c r="N8" i="12" a="1"/>
  <c r="N8" i="12" s="1"/>
  <c r="AN8" i="12" s="1"/>
  <c r="M8" i="12" a="1"/>
  <c r="M8" i="12" s="1"/>
  <c r="AM8" i="12" s="1"/>
  <c r="L8" i="12" a="1"/>
  <c r="L8" i="12" s="1"/>
  <c r="AL8" i="12" s="1"/>
  <c r="K8" i="12" a="1"/>
  <c r="K8" i="12" s="1"/>
  <c r="AK8" i="12" s="1"/>
  <c r="G8" i="12"/>
  <c r="AI7" i="12" a="1"/>
  <c r="AI7" i="12" s="1"/>
  <c r="BI7" i="12" s="1"/>
  <c r="AH7" i="12" a="1"/>
  <c r="AH7" i="12" s="1"/>
  <c r="BH7" i="12" s="1"/>
  <c r="AG7" i="12" a="1"/>
  <c r="AG7" i="12" s="1"/>
  <c r="BG7" i="12" s="1"/>
  <c r="AF7" i="12" a="1"/>
  <c r="AF7" i="12" s="1"/>
  <c r="BF7" i="12" s="1"/>
  <c r="AE7" i="12" a="1"/>
  <c r="AE7" i="12" s="1"/>
  <c r="BE7" i="12" s="1"/>
  <c r="AD7" i="12" a="1"/>
  <c r="AD7" i="12" s="1"/>
  <c r="BD7" i="12" s="1"/>
  <c r="AC7" i="12" a="1"/>
  <c r="AC7" i="12" s="1"/>
  <c r="BC7" i="12" s="1"/>
  <c r="AB7" i="12" a="1"/>
  <c r="AB7" i="12" s="1"/>
  <c r="BB7" i="12" s="1"/>
  <c r="AA7" i="12" a="1"/>
  <c r="AA7" i="12" s="1"/>
  <c r="BA7" i="12" s="1"/>
  <c r="Z7" i="12" a="1"/>
  <c r="Z7" i="12" s="1"/>
  <c r="AZ7" i="12" s="1"/>
  <c r="Y7" i="12" a="1"/>
  <c r="Y7" i="12" s="1"/>
  <c r="AY7" i="12" s="1"/>
  <c r="X7" i="12" a="1"/>
  <c r="X7" i="12" s="1"/>
  <c r="AX7" i="12" s="1"/>
  <c r="W7" i="12" a="1"/>
  <c r="W7" i="12" s="1"/>
  <c r="AW7" i="12" s="1"/>
  <c r="V7" i="12" a="1"/>
  <c r="V7" i="12" s="1"/>
  <c r="AV7" i="12" s="1"/>
  <c r="U7" i="12" a="1"/>
  <c r="U7" i="12" s="1"/>
  <c r="AU7" i="12" s="1"/>
  <c r="T7" i="12" a="1"/>
  <c r="T7" i="12" s="1"/>
  <c r="AT7" i="12" s="1"/>
  <c r="S7" i="12" a="1"/>
  <c r="S7" i="12" s="1"/>
  <c r="AS7" i="12" s="1"/>
  <c r="R7" i="12" a="1"/>
  <c r="R7" i="12" s="1"/>
  <c r="AR7" i="12" s="1"/>
  <c r="Q7" i="12" a="1"/>
  <c r="Q7" i="12" s="1"/>
  <c r="AQ7" i="12" s="1"/>
  <c r="P7" i="12" a="1"/>
  <c r="P7" i="12" s="1"/>
  <c r="AP7" i="12" s="1"/>
  <c r="O7" i="12" a="1"/>
  <c r="O7" i="12" s="1"/>
  <c r="AO7" i="12" s="1"/>
  <c r="N7" i="12" a="1"/>
  <c r="N7" i="12" s="1"/>
  <c r="AN7" i="12" s="1"/>
  <c r="M7" i="12" a="1"/>
  <c r="M7" i="12" s="1"/>
  <c r="AM7" i="12" s="1"/>
  <c r="L7" i="12" a="1"/>
  <c r="L7" i="12" s="1"/>
  <c r="AL7" i="12" s="1"/>
  <c r="K7" i="12" a="1"/>
  <c r="K7" i="12" s="1"/>
  <c r="AK7" i="12" s="1"/>
  <c r="G7" i="12"/>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7" i="9"/>
  <c r="AI53" i="9" l="1" a="1"/>
  <c r="AI53" i="9" s="1"/>
  <c r="BI53" i="9" s="1"/>
  <c r="AH53" i="9" a="1"/>
  <c r="AH53" i="9" s="1"/>
  <c r="BH53" i="9" s="1"/>
  <c r="AG53" i="9" a="1"/>
  <c r="AG53" i="9" s="1"/>
  <c r="BG53" i="9" s="1"/>
  <c r="AF53" i="9" a="1"/>
  <c r="AF53" i="9" s="1"/>
  <c r="BF53" i="9" s="1"/>
  <c r="AE53" i="9" a="1"/>
  <c r="AE53" i="9" s="1"/>
  <c r="BE53" i="9" s="1"/>
  <c r="AD53" i="9" a="1"/>
  <c r="AD53" i="9" s="1"/>
  <c r="BD53" i="9" s="1"/>
  <c r="AC53" i="9" a="1"/>
  <c r="AC53" i="9" s="1"/>
  <c r="BC53" i="9" s="1"/>
  <c r="AB53" i="9" a="1"/>
  <c r="AB53" i="9" s="1"/>
  <c r="BB53" i="9" s="1"/>
  <c r="AA53" i="9" a="1"/>
  <c r="AA53" i="9" s="1"/>
  <c r="BA53" i="9" s="1"/>
  <c r="Z53" i="9" a="1"/>
  <c r="Z53" i="9" s="1"/>
  <c r="AZ53" i="9" s="1"/>
  <c r="Y53" i="9" a="1"/>
  <c r="Y53" i="9" s="1"/>
  <c r="AY53" i="9" s="1"/>
  <c r="X53" i="9" a="1"/>
  <c r="X53" i="9" s="1"/>
  <c r="AX53" i="9" s="1"/>
  <c r="W53" i="9" a="1"/>
  <c r="W53" i="9" s="1"/>
  <c r="AW53" i="9" s="1"/>
  <c r="V53" i="9" a="1"/>
  <c r="V53" i="9" s="1"/>
  <c r="AV53" i="9" s="1"/>
  <c r="U53" i="9" a="1"/>
  <c r="U53" i="9" s="1"/>
  <c r="AU53" i="9" s="1"/>
  <c r="T53" i="9" a="1"/>
  <c r="T53" i="9" s="1"/>
  <c r="AT53" i="9" s="1"/>
  <c r="S53" i="9" a="1"/>
  <c r="S53" i="9" s="1"/>
  <c r="AS53" i="9" s="1"/>
  <c r="R53" i="9" a="1"/>
  <c r="R53" i="9" s="1"/>
  <c r="AR53" i="9" s="1"/>
  <c r="Q53" i="9" a="1"/>
  <c r="Q53" i="9" s="1"/>
  <c r="AQ53" i="9" s="1"/>
  <c r="P53" i="9" a="1"/>
  <c r="P53" i="9" s="1"/>
  <c r="AP53" i="9" s="1"/>
  <c r="O53" i="9" a="1"/>
  <c r="O53" i="9" s="1"/>
  <c r="AO53" i="9" s="1"/>
  <c r="N53" i="9" a="1"/>
  <c r="N53" i="9" s="1"/>
  <c r="AN53" i="9" s="1"/>
  <c r="M53" i="9" a="1"/>
  <c r="M53" i="9" s="1"/>
  <c r="AM53" i="9" s="1"/>
  <c r="L53" i="9" a="1"/>
  <c r="L53" i="9" s="1"/>
  <c r="AL53" i="9" s="1"/>
  <c r="K53" i="9" a="1"/>
  <c r="K53" i="9" s="1"/>
  <c r="AK53" i="9" s="1"/>
  <c r="AI52" i="9" a="1"/>
  <c r="AI52" i="9" s="1"/>
  <c r="BI52" i="9" s="1"/>
  <c r="AH52" i="9" a="1"/>
  <c r="AH52" i="9" s="1"/>
  <c r="BH52" i="9" s="1"/>
  <c r="AG52" i="9" a="1"/>
  <c r="AG52" i="9" s="1"/>
  <c r="BG52" i="9" s="1"/>
  <c r="AF52" i="9" a="1"/>
  <c r="AF52" i="9" s="1"/>
  <c r="BF52" i="9" s="1"/>
  <c r="AE52" i="9" a="1"/>
  <c r="AE52" i="9" s="1"/>
  <c r="BE52" i="9" s="1"/>
  <c r="AD52" i="9" a="1"/>
  <c r="AD52" i="9" s="1"/>
  <c r="BD52" i="9" s="1"/>
  <c r="AC52" i="9" a="1"/>
  <c r="AC52" i="9" s="1"/>
  <c r="BC52" i="9" s="1"/>
  <c r="AB52" i="9" a="1"/>
  <c r="AB52" i="9" s="1"/>
  <c r="BB52" i="9" s="1"/>
  <c r="AA52" i="9" a="1"/>
  <c r="AA52" i="9" s="1"/>
  <c r="BA52" i="9" s="1"/>
  <c r="Z52" i="9" a="1"/>
  <c r="Z52" i="9" s="1"/>
  <c r="AZ52" i="9" s="1"/>
  <c r="Y52" i="9" a="1"/>
  <c r="Y52" i="9" s="1"/>
  <c r="AY52" i="9" s="1"/>
  <c r="X52" i="9" a="1"/>
  <c r="X52" i="9" s="1"/>
  <c r="AX52" i="9" s="1"/>
  <c r="W52" i="9" a="1"/>
  <c r="W52" i="9" s="1"/>
  <c r="AW52" i="9" s="1"/>
  <c r="V52" i="9" a="1"/>
  <c r="V52" i="9" s="1"/>
  <c r="AV52" i="9" s="1"/>
  <c r="U52" i="9" a="1"/>
  <c r="U52" i="9" s="1"/>
  <c r="AU52" i="9" s="1"/>
  <c r="T52" i="9" a="1"/>
  <c r="T52" i="9" s="1"/>
  <c r="AT52" i="9" s="1"/>
  <c r="S52" i="9" a="1"/>
  <c r="S52" i="9" s="1"/>
  <c r="AS52" i="9" s="1"/>
  <c r="R52" i="9" a="1"/>
  <c r="R52" i="9" s="1"/>
  <c r="AR52" i="9" s="1"/>
  <c r="Q52" i="9" a="1"/>
  <c r="Q52" i="9" s="1"/>
  <c r="AQ52" i="9" s="1"/>
  <c r="P52" i="9" a="1"/>
  <c r="P52" i="9" s="1"/>
  <c r="AP52" i="9" s="1"/>
  <c r="O52" i="9" a="1"/>
  <c r="O52" i="9" s="1"/>
  <c r="AO52" i="9" s="1"/>
  <c r="N52" i="9" a="1"/>
  <c r="N52" i="9" s="1"/>
  <c r="AN52" i="9" s="1"/>
  <c r="M52" i="9" a="1"/>
  <c r="M52" i="9" s="1"/>
  <c r="AM52" i="9" s="1"/>
  <c r="L52" i="9" a="1"/>
  <c r="L52" i="9" s="1"/>
  <c r="AL52" i="9" s="1"/>
  <c r="K52" i="9" a="1"/>
  <c r="K52" i="9" s="1"/>
  <c r="AK52" i="9" s="1"/>
  <c r="AI51" i="9" a="1"/>
  <c r="AI51" i="9" s="1"/>
  <c r="BI51" i="9" s="1"/>
  <c r="AH51" i="9" a="1"/>
  <c r="AH51" i="9" s="1"/>
  <c r="BH51" i="9" s="1"/>
  <c r="AG51" i="9" a="1"/>
  <c r="AG51" i="9" s="1"/>
  <c r="BG51" i="9" s="1"/>
  <c r="AF51" i="9" a="1"/>
  <c r="AF51" i="9" s="1"/>
  <c r="BF51" i="9" s="1"/>
  <c r="AE51" i="9" a="1"/>
  <c r="AE51" i="9" s="1"/>
  <c r="BE51" i="9" s="1"/>
  <c r="AD51" i="9" a="1"/>
  <c r="AD51" i="9" s="1"/>
  <c r="BD51" i="9" s="1"/>
  <c r="AC51" i="9" a="1"/>
  <c r="AC51" i="9" s="1"/>
  <c r="BC51" i="9" s="1"/>
  <c r="AB51" i="9" a="1"/>
  <c r="AB51" i="9" s="1"/>
  <c r="BB51" i="9" s="1"/>
  <c r="AA51" i="9" a="1"/>
  <c r="AA51" i="9" s="1"/>
  <c r="BA51" i="9" s="1"/>
  <c r="Z51" i="9" a="1"/>
  <c r="Z51" i="9" s="1"/>
  <c r="AZ51" i="9" s="1"/>
  <c r="Y51" i="9" a="1"/>
  <c r="Y51" i="9" s="1"/>
  <c r="AY51" i="9" s="1"/>
  <c r="X51" i="9" a="1"/>
  <c r="X51" i="9" s="1"/>
  <c r="AX51" i="9" s="1"/>
  <c r="W51" i="9" a="1"/>
  <c r="W51" i="9" s="1"/>
  <c r="AW51" i="9" s="1"/>
  <c r="V51" i="9" a="1"/>
  <c r="V51" i="9" s="1"/>
  <c r="AV51" i="9" s="1"/>
  <c r="U51" i="9" a="1"/>
  <c r="U51" i="9" s="1"/>
  <c r="AU51" i="9" s="1"/>
  <c r="T51" i="9" a="1"/>
  <c r="T51" i="9" s="1"/>
  <c r="AT51" i="9" s="1"/>
  <c r="S51" i="9" a="1"/>
  <c r="S51" i="9" s="1"/>
  <c r="AS51" i="9" s="1"/>
  <c r="R51" i="9" a="1"/>
  <c r="R51" i="9" s="1"/>
  <c r="AR51" i="9" s="1"/>
  <c r="Q51" i="9" a="1"/>
  <c r="Q51" i="9" s="1"/>
  <c r="AQ51" i="9" s="1"/>
  <c r="P51" i="9" a="1"/>
  <c r="P51" i="9" s="1"/>
  <c r="AP51" i="9" s="1"/>
  <c r="O51" i="9" a="1"/>
  <c r="O51" i="9" s="1"/>
  <c r="AO51" i="9" s="1"/>
  <c r="N51" i="9" a="1"/>
  <c r="N51" i="9" s="1"/>
  <c r="AN51" i="9" s="1"/>
  <c r="M51" i="9" a="1"/>
  <c r="M51" i="9" s="1"/>
  <c r="AM51" i="9" s="1"/>
  <c r="L51" i="9" a="1"/>
  <c r="L51" i="9" s="1"/>
  <c r="AL51" i="9" s="1"/>
  <c r="K51" i="9" a="1"/>
  <c r="K51" i="9" s="1"/>
  <c r="AK51" i="9" s="1"/>
  <c r="AI50" i="9" a="1"/>
  <c r="AI50" i="9" s="1"/>
  <c r="BI50" i="9" s="1"/>
  <c r="AH50" i="9" a="1"/>
  <c r="AH50" i="9" s="1"/>
  <c r="BH50" i="9" s="1"/>
  <c r="AG50" i="9" a="1"/>
  <c r="AG50" i="9" s="1"/>
  <c r="BG50" i="9" s="1"/>
  <c r="AF50" i="9" a="1"/>
  <c r="AF50" i="9" s="1"/>
  <c r="BF50" i="9" s="1"/>
  <c r="AE50" i="9" a="1"/>
  <c r="AE50" i="9" s="1"/>
  <c r="BE50" i="9" s="1"/>
  <c r="AD50" i="9" a="1"/>
  <c r="AD50" i="9" s="1"/>
  <c r="BD50" i="9" s="1"/>
  <c r="AC50" i="9" a="1"/>
  <c r="AC50" i="9" s="1"/>
  <c r="BC50" i="9" s="1"/>
  <c r="AB50" i="9" a="1"/>
  <c r="AB50" i="9" s="1"/>
  <c r="BB50" i="9" s="1"/>
  <c r="AA50" i="9" a="1"/>
  <c r="AA50" i="9" s="1"/>
  <c r="BA50" i="9" s="1"/>
  <c r="Z50" i="9" a="1"/>
  <c r="Z50" i="9" s="1"/>
  <c r="AZ50" i="9" s="1"/>
  <c r="Y50" i="9" a="1"/>
  <c r="Y50" i="9" s="1"/>
  <c r="AY50" i="9" s="1"/>
  <c r="X50" i="9" a="1"/>
  <c r="X50" i="9" s="1"/>
  <c r="AX50" i="9" s="1"/>
  <c r="W50" i="9" a="1"/>
  <c r="W50" i="9" s="1"/>
  <c r="AW50" i="9" s="1"/>
  <c r="V50" i="9" a="1"/>
  <c r="V50" i="9" s="1"/>
  <c r="AV50" i="9" s="1"/>
  <c r="U50" i="9" a="1"/>
  <c r="U50" i="9" s="1"/>
  <c r="AU50" i="9" s="1"/>
  <c r="T50" i="9" a="1"/>
  <c r="T50" i="9" s="1"/>
  <c r="AT50" i="9" s="1"/>
  <c r="S50" i="9" a="1"/>
  <c r="S50" i="9" s="1"/>
  <c r="AS50" i="9" s="1"/>
  <c r="R50" i="9" a="1"/>
  <c r="R50" i="9" s="1"/>
  <c r="AR50" i="9" s="1"/>
  <c r="Q50" i="9" a="1"/>
  <c r="Q50" i="9" s="1"/>
  <c r="AQ50" i="9" s="1"/>
  <c r="P50" i="9" a="1"/>
  <c r="P50" i="9" s="1"/>
  <c r="AP50" i="9" s="1"/>
  <c r="O50" i="9" a="1"/>
  <c r="O50" i="9" s="1"/>
  <c r="AO50" i="9" s="1"/>
  <c r="N50" i="9" a="1"/>
  <c r="N50" i="9" s="1"/>
  <c r="AN50" i="9" s="1"/>
  <c r="M50" i="9" a="1"/>
  <c r="M50" i="9" s="1"/>
  <c r="AM50" i="9" s="1"/>
  <c r="L50" i="9" a="1"/>
  <c r="L50" i="9" s="1"/>
  <c r="AL50" i="9" s="1"/>
  <c r="K50" i="9" a="1"/>
  <c r="K50" i="9" s="1"/>
  <c r="AK50" i="9" s="1"/>
  <c r="AI49" i="9" a="1"/>
  <c r="AI49" i="9" s="1"/>
  <c r="BI49" i="9" s="1"/>
  <c r="AH49" i="9" a="1"/>
  <c r="AH49" i="9" s="1"/>
  <c r="BH49" i="9" s="1"/>
  <c r="AG49" i="9" a="1"/>
  <c r="AG49" i="9" s="1"/>
  <c r="BG49" i="9" s="1"/>
  <c r="AF49" i="9" a="1"/>
  <c r="AF49" i="9" s="1"/>
  <c r="BF49" i="9" s="1"/>
  <c r="AE49" i="9" a="1"/>
  <c r="AE49" i="9" s="1"/>
  <c r="BE49" i="9" s="1"/>
  <c r="AD49" i="9" a="1"/>
  <c r="AD49" i="9" s="1"/>
  <c r="BD49" i="9" s="1"/>
  <c r="AC49" i="9" a="1"/>
  <c r="AC49" i="9" s="1"/>
  <c r="BC49" i="9" s="1"/>
  <c r="AB49" i="9" a="1"/>
  <c r="AB49" i="9" s="1"/>
  <c r="BB49" i="9" s="1"/>
  <c r="AA49" i="9" a="1"/>
  <c r="AA49" i="9" s="1"/>
  <c r="BA49" i="9" s="1"/>
  <c r="Z49" i="9" a="1"/>
  <c r="Z49" i="9" s="1"/>
  <c r="AZ49" i="9" s="1"/>
  <c r="Y49" i="9" a="1"/>
  <c r="Y49" i="9" s="1"/>
  <c r="AY49" i="9" s="1"/>
  <c r="X49" i="9" a="1"/>
  <c r="X49" i="9" s="1"/>
  <c r="AX49" i="9" s="1"/>
  <c r="W49" i="9" a="1"/>
  <c r="W49" i="9" s="1"/>
  <c r="AW49" i="9" s="1"/>
  <c r="V49" i="9" a="1"/>
  <c r="V49" i="9" s="1"/>
  <c r="AV49" i="9" s="1"/>
  <c r="U49" i="9" a="1"/>
  <c r="U49" i="9" s="1"/>
  <c r="AU49" i="9" s="1"/>
  <c r="T49" i="9" a="1"/>
  <c r="T49" i="9" s="1"/>
  <c r="AT49" i="9" s="1"/>
  <c r="S49" i="9" a="1"/>
  <c r="S49" i="9" s="1"/>
  <c r="AS49" i="9" s="1"/>
  <c r="R49" i="9" a="1"/>
  <c r="R49" i="9" s="1"/>
  <c r="AR49" i="9" s="1"/>
  <c r="Q49" i="9" a="1"/>
  <c r="Q49" i="9" s="1"/>
  <c r="AQ49" i="9" s="1"/>
  <c r="P49" i="9" a="1"/>
  <c r="P49" i="9" s="1"/>
  <c r="AP49" i="9" s="1"/>
  <c r="O49" i="9" a="1"/>
  <c r="O49" i="9" s="1"/>
  <c r="AO49" i="9" s="1"/>
  <c r="N49" i="9" a="1"/>
  <c r="N49" i="9" s="1"/>
  <c r="AN49" i="9" s="1"/>
  <c r="M49" i="9" a="1"/>
  <c r="M49" i="9" s="1"/>
  <c r="AM49" i="9" s="1"/>
  <c r="L49" i="9" a="1"/>
  <c r="L49" i="9" s="1"/>
  <c r="AL49" i="9" s="1"/>
  <c r="K49" i="9" a="1"/>
  <c r="K49" i="9" s="1"/>
  <c r="AK49" i="9" s="1"/>
  <c r="AI48" i="9" a="1"/>
  <c r="AI48" i="9" s="1"/>
  <c r="BI48" i="9" s="1"/>
  <c r="AH48" i="9" a="1"/>
  <c r="AH48" i="9" s="1"/>
  <c r="BH48" i="9" s="1"/>
  <c r="AG48" i="9" a="1"/>
  <c r="AG48" i="9" s="1"/>
  <c r="BG48" i="9" s="1"/>
  <c r="AF48" i="9" a="1"/>
  <c r="AF48" i="9" s="1"/>
  <c r="BF48" i="9" s="1"/>
  <c r="AE48" i="9" a="1"/>
  <c r="AE48" i="9" s="1"/>
  <c r="BE48" i="9" s="1"/>
  <c r="AD48" i="9" a="1"/>
  <c r="AD48" i="9" s="1"/>
  <c r="BD48" i="9" s="1"/>
  <c r="AC48" i="9" a="1"/>
  <c r="AC48" i="9" s="1"/>
  <c r="BC48" i="9" s="1"/>
  <c r="AB48" i="9" a="1"/>
  <c r="AB48" i="9" s="1"/>
  <c r="BB48" i="9" s="1"/>
  <c r="AA48" i="9" a="1"/>
  <c r="AA48" i="9" s="1"/>
  <c r="BA48" i="9" s="1"/>
  <c r="Z48" i="9" a="1"/>
  <c r="Z48" i="9" s="1"/>
  <c r="AZ48" i="9" s="1"/>
  <c r="Y48" i="9" a="1"/>
  <c r="Y48" i="9" s="1"/>
  <c r="AY48" i="9" s="1"/>
  <c r="X48" i="9" a="1"/>
  <c r="X48" i="9" s="1"/>
  <c r="AX48" i="9" s="1"/>
  <c r="W48" i="9" a="1"/>
  <c r="W48" i="9" s="1"/>
  <c r="AW48" i="9" s="1"/>
  <c r="V48" i="9" a="1"/>
  <c r="V48" i="9" s="1"/>
  <c r="AV48" i="9" s="1"/>
  <c r="U48" i="9" a="1"/>
  <c r="U48" i="9" s="1"/>
  <c r="AU48" i="9" s="1"/>
  <c r="T48" i="9" a="1"/>
  <c r="T48" i="9" s="1"/>
  <c r="AT48" i="9" s="1"/>
  <c r="S48" i="9" a="1"/>
  <c r="S48" i="9" s="1"/>
  <c r="AS48" i="9" s="1"/>
  <c r="R48" i="9" a="1"/>
  <c r="R48" i="9" s="1"/>
  <c r="AR48" i="9" s="1"/>
  <c r="Q48" i="9" a="1"/>
  <c r="Q48" i="9" s="1"/>
  <c r="AQ48" i="9" s="1"/>
  <c r="P48" i="9" a="1"/>
  <c r="P48" i="9" s="1"/>
  <c r="AP48" i="9" s="1"/>
  <c r="O48" i="9" a="1"/>
  <c r="O48" i="9" s="1"/>
  <c r="AO48" i="9" s="1"/>
  <c r="N48" i="9" a="1"/>
  <c r="N48" i="9" s="1"/>
  <c r="AN48" i="9" s="1"/>
  <c r="M48" i="9" a="1"/>
  <c r="M48" i="9" s="1"/>
  <c r="AM48" i="9" s="1"/>
  <c r="L48" i="9" a="1"/>
  <c r="L48" i="9" s="1"/>
  <c r="AL48" i="9" s="1"/>
  <c r="K48" i="9" a="1"/>
  <c r="K48" i="9" s="1"/>
  <c r="AK48" i="9" s="1"/>
  <c r="AI47" i="9" a="1"/>
  <c r="AI47" i="9" s="1"/>
  <c r="BI47" i="9" s="1"/>
  <c r="AH47" i="9" a="1"/>
  <c r="AH47" i="9" s="1"/>
  <c r="BH47" i="9" s="1"/>
  <c r="AG47" i="9" a="1"/>
  <c r="AG47" i="9" s="1"/>
  <c r="BG47" i="9" s="1"/>
  <c r="AF47" i="9" a="1"/>
  <c r="AF47" i="9" s="1"/>
  <c r="BF47" i="9" s="1"/>
  <c r="AE47" i="9" a="1"/>
  <c r="AE47" i="9" s="1"/>
  <c r="BE47" i="9" s="1"/>
  <c r="AD47" i="9" a="1"/>
  <c r="AD47" i="9" s="1"/>
  <c r="BD47" i="9" s="1"/>
  <c r="AC47" i="9" a="1"/>
  <c r="AC47" i="9" s="1"/>
  <c r="BC47" i="9" s="1"/>
  <c r="AB47" i="9" a="1"/>
  <c r="AB47" i="9" s="1"/>
  <c r="BB47" i="9" s="1"/>
  <c r="AA47" i="9" a="1"/>
  <c r="AA47" i="9" s="1"/>
  <c r="BA47" i="9" s="1"/>
  <c r="Z47" i="9" a="1"/>
  <c r="Z47" i="9" s="1"/>
  <c r="AZ47" i="9" s="1"/>
  <c r="Y47" i="9" a="1"/>
  <c r="Y47" i="9" s="1"/>
  <c r="AY47" i="9" s="1"/>
  <c r="X47" i="9" a="1"/>
  <c r="X47" i="9" s="1"/>
  <c r="AX47" i="9" s="1"/>
  <c r="W47" i="9" a="1"/>
  <c r="W47" i="9" s="1"/>
  <c r="AW47" i="9" s="1"/>
  <c r="V47" i="9" a="1"/>
  <c r="V47" i="9" s="1"/>
  <c r="AV47" i="9" s="1"/>
  <c r="U47" i="9" a="1"/>
  <c r="U47" i="9" s="1"/>
  <c r="AU47" i="9" s="1"/>
  <c r="T47" i="9" a="1"/>
  <c r="T47" i="9" s="1"/>
  <c r="AT47" i="9" s="1"/>
  <c r="S47" i="9" a="1"/>
  <c r="S47" i="9" s="1"/>
  <c r="AS47" i="9" s="1"/>
  <c r="R47" i="9" a="1"/>
  <c r="R47" i="9" s="1"/>
  <c r="AR47" i="9" s="1"/>
  <c r="Q47" i="9" a="1"/>
  <c r="Q47" i="9" s="1"/>
  <c r="AQ47" i="9" s="1"/>
  <c r="P47" i="9" a="1"/>
  <c r="P47" i="9" s="1"/>
  <c r="AP47" i="9" s="1"/>
  <c r="O47" i="9" a="1"/>
  <c r="O47" i="9" s="1"/>
  <c r="AO47" i="9" s="1"/>
  <c r="N47" i="9" a="1"/>
  <c r="N47" i="9" s="1"/>
  <c r="AN47" i="9" s="1"/>
  <c r="M47" i="9" a="1"/>
  <c r="M47" i="9" s="1"/>
  <c r="AM47" i="9" s="1"/>
  <c r="L47" i="9" a="1"/>
  <c r="L47" i="9" s="1"/>
  <c r="AL47" i="9" s="1"/>
  <c r="K47" i="9" a="1"/>
  <c r="K47" i="9" s="1"/>
  <c r="AK47" i="9" s="1"/>
  <c r="AI46" i="9" a="1"/>
  <c r="AI46" i="9" s="1"/>
  <c r="BI46" i="9" s="1"/>
  <c r="AH46" i="9" a="1"/>
  <c r="AH46" i="9" s="1"/>
  <c r="BH46" i="9" s="1"/>
  <c r="AG46" i="9" a="1"/>
  <c r="AG46" i="9" s="1"/>
  <c r="BG46" i="9" s="1"/>
  <c r="AF46" i="9" a="1"/>
  <c r="AF46" i="9" s="1"/>
  <c r="BF46" i="9" s="1"/>
  <c r="AE46" i="9" a="1"/>
  <c r="AE46" i="9" s="1"/>
  <c r="BE46" i="9" s="1"/>
  <c r="AD46" i="9" a="1"/>
  <c r="AD46" i="9" s="1"/>
  <c r="BD46" i="9" s="1"/>
  <c r="AC46" i="9" a="1"/>
  <c r="AC46" i="9" s="1"/>
  <c r="BC46" i="9" s="1"/>
  <c r="AB46" i="9" a="1"/>
  <c r="AB46" i="9" s="1"/>
  <c r="BB46" i="9" s="1"/>
  <c r="AA46" i="9" a="1"/>
  <c r="AA46" i="9" s="1"/>
  <c r="BA46" i="9" s="1"/>
  <c r="Z46" i="9" a="1"/>
  <c r="Z46" i="9" s="1"/>
  <c r="AZ46" i="9" s="1"/>
  <c r="Y46" i="9" a="1"/>
  <c r="Y46" i="9" s="1"/>
  <c r="AY46" i="9" s="1"/>
  <c r="X46" i="9" a="1"/>
  <c r="X46" i="9" s="1"/>
  <c r="AX46" i="9" s="1"/>
  <c r="W46" i="9" a="1"/>
  <c r="W46" i="9" s="1"/>
  <c r="AW46" i="9" s="1"/>
  <c r="V46" i="9" a="1"/>
  <c r="V46" i="9" s="1"/>
  <c r="AV46" i="9" s="1"/>
  <c r="U46" i="9" a="1"/>
  <c r="U46" i="9" s="1"/>
  <c r="AU46" i="9" s="1"/>
  <c r="T46" i="9" a="1"/>
  <c r="T46" i="9" s="1"/>
  <c r="AT46" i="9" s="1"/>
  <c r="S46" i="9" a="1"/>
  <c r="S46" i="9" s="1"/>
  <c r="AS46" i="9" s="1"/>
  <c r="R46" i="9" a="1"/>
  <c r="R46" i="9" s="1"/>
  <c r="AR46" i="9" s="1"/>
  <c r="Q46" i="9" a="1"/>
  <c r="Q46" i="9" s="1"/>
  <c r="AQ46" i="9" s="1"/>
  <c r="P46" i="9" a="1"/>
  <c r="P46" i="9" s="1"/>
  <c r="AP46" i="9" s="1"/>
  <c r="O46" i="9" a="1"/>
  <c r="O46" i="9" s="1"/>
  <c r="AO46" i="9" s="1"/>
  <c r="N46" i="9" a="1"/>
  <c r="N46" i="9" s="1"/>
  <c r="AN46" i="9" s="1"/>
  <c r="M46" i="9" a="1"/>
  <c r="M46" i="9" s="1"/>
  <c r="AM46" i="9" s="1"/>
  <c r="L46" i="9" a="1"/>
  <c r="L46" i="9" s="1"/>
  <c r="AL46" i="9" s="1"/>
  <c r="K46" i="9" a="1"/>
  <c r="K46" i="9" s="1"/>
  <c r="AK46" i="9" s="1"/>
  <c r="AI45" i="9" a="1"/>
  <c r="AI45" i="9" s="1"/>
  <c r="BI45" i="9" s="1"/>
  <c r="AH45" i="9" a="1"/>
  <c r="AH45" i="9" s="1"/>
  <c r="BH45" i="9" s="1"/>
  <c r="AG45" i="9" a="1"/>
  <c r="AG45" i="9" s="1"/>
  <c r="BG45" i="9" s="1"/>
  <c r="AF45" i="9" a="1"/>
  <c r="AF45" i="9" s="1"/>
  <c r="BF45" i="9" s="1"/>
  <c r="AE45" i="9" a="1"/>
  <c r="AE45" i="9" s="1"/>
  <c r="BE45" i="9" s="1"/>
  <c r="AD45" i="9" a="1"/>
  <c r="AD45" i="9" s="1"/>
  <c r="BD45" i="9" s="1"/>
  <c r="AC45" i="9" a="1"/>
  <c r="AC45" i="9" s="1"/>
  <c r="BC45" i="9" s="1"/>
  <c r="AB45" i="9" a="1"/>
  <c r="AB45" i="9" s="1"/>
  <c r="BB45" i="9" s="1"/>
  <c r="AA45" i="9" a="1"/>
  <c r="AA45" i="9" s="1"/>
  <c r="BA45" i="9" s="1"/>
  <c r="Z45" i="9" a="1"/>
  <c r="Z45" i="9" s="1"/>
  <c r="AZ45" i="9" s="1"/>
  <c r="Y45" i="9" a="1"/>
  <c r="Y45" i="9" s="1"/>
  <c r="AY45" i="9" s="1"/>
  <c r="X45" i="9" a="1"/>
  <c r="X45" i="9" s="1"/>
  <c r="AX45" i="9" s="1"/>
  <c r="W45" i="9" a="1"/>
  <c r="W45" i="9" s="1"/>
  <c r="AW45" i="9" s="1"/>
  <c r="V45" i="9" a="1"/>
  <c r="V45" i="9" s="1"/>
  <c r="AV45" i="9" s="1"/>
  <c r="U45" i="9" a="1"/>
  <c r="U45" i="9" s="1"/>
  <c r="AU45" i="9" s="1"/>
  <c r="T45" i="9" a="1"/>
  <c r="T45" i="9" s="1"/>
  <c r="AT45" i="9" s="1"/>
  <c r="S45" i="9" a="1"/>
  <c r="S45" i="9" s="1"/>
  <c r="AS45" i="9" s="1"/>
  <c r="R45" i="9" a="1"/>
  <c r="R45" i="9" s="1"/>
  <c r="AR45" i="9" s="1"/>
  <c r="Q45" i="9" a="1"/>
  <c r="Q45" i="9" s="1"/>
  <c r="AQ45" i="9" s="1"/>
  <c r="P45" i="9" a="1"/>
  <c r="P45" i="9" s="1"/>
  <c r="AP45" i="9" s="1"/>
  <c r="O45" i="9" a="1"/>
  <c r="O45" i="9" s="1"/>
  <c r="AO45" i="9" s="1"/>
  <c r="N45" i="9" a="1"/>
  <c r="N45" i="9" s="1"/>
  <c r="AN45" i="9" s="1"/>
  <c r="M45" i="9" a="1"/>
  <c r="M45" i="9" s="1"/>
  <c r="AM45" i="9" s="1"/>
  <c r="L45" i="9" a="1"/>
  <c r="L45" i="9" s="1"/>
  <c r="AL45" i="9" s="1"/>
  <c r="K45" i="9" a="1"/>
  <c r="K45" i="9" s="1"/>
  <c r="AK45" i="9" s="1"/>
  <c r="AI44" i="9" a="1"/>
  <c r="AI44" i="9" s="1"/>
  <c r="BI44" i="9" s="1"/>
  <c r="AH44" i="9" a="1"/>
  <c r="AH44" i="9" s="1"/>
  <c r="BH44" i="9" s="1"/>
  <c r="AG44" i="9" a="1"/>
  <c r="AG44" i="9" s="1"/>
  <c r="BG44" i="9" s="1"/>
  <c r="AF44" i="9" a="1"/>
  <c r="AF44" i="9" s="1"/>
  <c r="BF44" i="9" s="1"/>
  <c r="AE44" i="9" a="1"/>
  <c r="AE44" i="9" s="1"/>
  <c r="BE44" i="9" s="1"/>
  <c r="AD44" i="9" a="1"/>
  <c r="AD44" i="9" s="1"/>
  <c r="BD44" i="9" s="1"/>
  <c r="AC44" i="9" a="1"/>
  <c r="AC44" i="9" s="1"/>
  <c r="BC44" i="9" s="1"/>
  <c r="AB44" i="9" a="1"/>
  <c r="AB44" i="9" s="1"/>
  <c r="BB44" i="9" s="1"/>
  <c r="AA44" i="9" a="1"/>
  <c r="AA44" i="9" s="1"/>
  <c r="BA44" i="9" s="1"/>
  <c r="Z44" i="9" a="1"/>
  <c r="Z44" i="9" s="1"/>
  <c r="AZ44" i="9" s="1"/>
  <c r="Y44" i="9" a="1"/>
  <c r="Y44" i="9" s="1"/>
  <c r="AY44" i="9" s="1"/>
  <c r="X44" i="9" a="1"/>
  <c r="X44" i="9" s="1"/>
  <c r="AX44" i="9" s="1"/>
  <c r="W44" i="9" a="1"/>
  <c r="W44" i="9" s="1"/>
  <c r="AW44" i="9" s="1"/>
  <c r="V44" i="9" a="1"/>
  <c r="V44" i="9" s="1"/>
  <c r="AV44" i="9" s="1"/>
  <c r="U44" i="9" a="1"/>
  <c r="U44" i="9" s="1"/>
  <c r="AU44" i="9" s="1"/>
  <c r="T44" i="9" a="1"/>
  <c r="T44" i="9" s="1"/>
  <c r="AT44" i="9" s="1"/>
  <c r="S44" i="9" a="1"/>
  <c r="S44" i="9" s="1"/>
  <c r="AS44" i="9" s="1"/>
  <c r="R44" i="9" a="1"/>
  <c r="R44" i="9" s="1"/>
  <c r="AR44" i="9" s="1"/>
  <c r="Q44" i="9" a="1"/>
  <c r="Q44" i="9" s="1"/>
  <c r="AQ44" i="9" s="1"/>
  <c r="P44" i="9" a="1"/>
  <c r="P44" i="9" s="1"/>
  <c r="AP44" i="9" s="1"/>
  <c r="O44" i="9" a="1"/>
  <c r="O44" i="9" s="1"/>
  <c r="AO44" i="9" s="1"/>
  <c r="N44" i="9" a="1"/>
  <c r="N44" i="9" s="1"/>
  <c r="AN44" i="9" s="1"/>
  <c r="M44" i="9" a="1"/>
  <c r="M44" i="9" s="1"/>
  <c r="AM44" i="9" s="1"/>
  <c r="L44" i="9" a="1"/>
  <c r="L44" i="9" s="1"/>
  <c r="AL44" i="9" s="1"/>
  <c r="K44" i="9" a="1"/>
  <c r="K44" i="9" s="1"/>
  <c r="AK44" i="9" s="1"/>
  <c r="AI43" i="9" a="1"/>
  <c r="AI43" i="9" s="1"/>
  <c r="BI43" i="9" s="1"/>
  <c r="AH43" i="9" a="1"/>
  <c r="AH43" i="9" s="1"/>
  <c r="BH43" i="9" s="1"/>
  <c r="AG43" i="9" a="1"/>
  <c r="AG43" i="9" s="1"/>
  <c r="BG43" i="9" s="1"/>
  <c r="AF43" i="9" a="1"/>
  <c r="AF43" i="9" s="1"/>
  <c r="BF43" i="9" s="1"/>
  <c r="AE43" i="9" a="1"/>
  <c r="AE43" i="9" s="1"/>
  <c r="BE43" i="9" s="1"/>
  <c r="AD43" i="9" a="1"/>
  <c r="AD43" i="9" s="1"/>
  <c r="BD43" i="9" s="1"/>
  <c r="AC43" i="9" a="1"/>
  <c r="AC43" i="9" s="1"/>
  <c r="BC43" i="9" s="1"/>
  <c r="AB43" i="9" a="1"/>
  <c r="AB43" i="9" s="1"/>
  <c r="BB43" i="9" s="1"/>
  <c r="AA43" i="9" a="1"/>
  <c r="AA43" i="9" s="1"/>
  <c r="BA43" i="9" s="1"/>
  <c r="Z43" i="9" a="1"/>
  <c r="Z43" i="9" s="1"/>
  <c r="AZ43" i="9" s="1"/>
  <c r="Y43" i="9" a="1"/>
  <c r="Y43" i="9" s="1"/>
  <c r="AY43" i="9" s="1"/>
  <c r="X43" i="9" a="1"/>
  <c r="X43" i="9" s="1"/>
  <c r="AX43" i="9" s="1"/>
  <c r="W43" i="9" a="1"/>
  <c r="W43" i="9" s="1"/>
  <c r="AW43" i="9" s="1"/>
  <c r="V43" i="9" a="1"/>
  <c r="V43" i="9" s="1"/>
  <c r="AV43" i="9" s="1"/>
  <c r="U43" i="9" a="1"/>
  <c r="U43" i="9" s="1"/>
  <c r="AU43" i="9" s="1"/>
  <c r="T43" i="9" a="1"/>
  <c r="T43" i="9" s="1"/>
  <c r="AT43" i="9" s="1"/>
  <c r="S43" i="9" a="1"/>
  <c r="S43" i="9" s="1"/>
  <c r="AS43" i="9" s="1"/>
  <c r="R43" i="9" a="1"/>
  <c r="R43" i="9" s="1"/>
  <c r="AR43" i="9" s="1"/>
  <c r="Q43" i="9" a="1"/>
  <c r="Q43" i="9" s="1"/>
  <c r="AQ43" i="9" s="1"/>
  <c r="P43" i="9" a="1"/>
  <c r="P43" i="9" s="1"/>
  <c r="AP43" i="9" s="1"/>
  <c r="O43" i="9" a="1"/>
  <c r="O43" i="9" s="1"/>
  <c r="AO43" i="9" s="1"/>
  <c r="N43" i="9" a="1"/>
  <c r="N43" i="9" s="1"/>
  <c r="AN43" i="9" s="1"/>
  <c r="M43" i="9" a="1"/>
  <c r="M43" i="9" s="1"/>
  <c r="AM43" i="9" s="1"/>
  <c r="L43" i="9" a="1"/>
  <c r="L43" i="9" s="1"/>
  <c r="AL43" i="9" s="1"/>
  <c r="K43" i="9" a="1"/>
  <c r="K43" i="9" s="1"/>
  <c r="AK43" i="9" s="1"/>
  <c r="AI42" i="9" a="1"/>
  <c r="AI42" i="9" s="1"/>
  <c r="BI42" i="9" s="1"/>
  <c r="AH42" i="9" a="1"/>
  <c r="AH42" i="9" s="1"/>
  <c r="BH42" i="9" s="1"/>
  <c r="AG42" i="9" a="1"/>
  <c r="AG42" i="9" s="1"/>
  <c r="BG42" i="9" s="1"/>
  <c r="AF42" i="9" a="1"/>
  <c r="AF42" i="9" s="1"/>
  <c r="BF42" i="9" s="1"/>
  <c r="AE42" i="9" a="1"/>
  <c r="AE42" i="9" s="1"/>
  <c r="BE42" i="9" s="1"/>
  <c r="AD42" i="9" a="1"/>
  <c r="AD42" i="9" s="1"/>
  <c r="BD42" i="9" s="1"/>
  <c r="AC42" i="9" a="1"/>
  <c r="AC42" i="9" s="1"/>
  <c r="BC42" i="9" s="1"/>
  <c r="AB42" i="9" a="1"/>
  <c r="AB42" i="9" s="1"/>
  <c r="BB42" i="9" s="1"/>
  <c r="AA42" i="9" a="1"/>
  <c r="AA42" i="9" s="1"/>
  <c r="BA42" i="9" s="1"/>
  <c r="Z42" i="9" a="1"/>
  <c r="Z42" i="9" s="1"/>
  <c r="AZ42" i="9" s="1"/>
  <c r="Y42" i="9" a="1"/>
  <c r="Y42" i="9" s="1"/>
  <c r="AY42" i="9" s="1"/>
  <c r="X42" i="9" a="1"/>
  <c r="X42" i="9" s="1"/>
  <c r="AX42" i="9" s="1"/>
  <c r="W42" i="9" a="1"/>
  <c r="W42" i="9" s="1"/>
  <c r="AW42" i="9" s="1"/>
  <c r="V42" i="9" a="1"/>
  <c r="V42" i="9" s="1"/>
  <c r="AV42" i="9" s="1"/>
  <c r="U42" i="9" a="1"/>
  <c r="U42" i="9" s="1"/>
  <c r="AU42" i="9" s="1"/>
  <c r="T42" i="9" a="1"/>
  <c r="T42" i="9" s="1"/>
  <c r="AT42" i="9" s="1"/>
  <c r="S42" i="9" a="1"/>
  <c r="S42" i="9" s="1"/>
  <c r="AS42" i="9" s="1"/>
  <c r="R42" i="9" a="1"/>
  <c r="R42" i="9" s="1"/>
  <c r="AR42" i="9" s="1"/>
  <c r="Q42" i="9" a="1"/>
  <c r="Q42" i="9" s="1"/>
  <c r="AQ42" i="9" s="1"/>
  <c r="P42" i="9" a="1"/>
  <c r="P42" i="9" s="1"/>
  <c r="AP42" i="9" s="1"/>
  <c r="O42" i="9" a="1"/>
  <c r="O42" i="9" s="1"/>
  <c r="AO42" i="9" s="1"/>
  <c r="N42" i="9" a="1"/>
  <c r="N42" i="9" s="1"/>
  <c r="AN42" i="9" s="1"/>
  <c r="M42" i="9" a="1"/>
  <c r="M42" i="9" s="1"/>
  <c r="AM42" i="9" s="1"/>
  <c r="L42" i="9" a="1"/>
  <c r="L42" i="9" s="1"/>
  <c r="AL42" i="9" s="1"/>
  <c r="K42" i="9" a="1"/>
  <c r="K42" i="9" s="1"/>
  <c r="AK42" i="9" s="1"/>
  <c r="AI41" i="9" a="1"/>
  <c r="AI41" i="9" s="1"/>
  <c r="BI41" i="9" s="1"/>
  <c r="AH41" i="9" a="1"/>
  <c r="AH41" i="9" s="1"/>
  <c r="BH41" i="9" s="1"/>
  <c r="AG41" i="9" a="1"/>
  <c r="AG41" i="9" s="1"/>
  <c r="BG41" i="9" s="1"/>
  <c r="AF41" i="9" a="1"/>
  <c r="AF41" i="9" s="1"/>
  <c r="BF41" i="9" s="1"/>
  <c r="AE41" i="9" a="1"/>
  <c r="AE41" i="9" s="1"/>
  <c r="BE41" i="9" s="1"/>
  <c r="AD41" i="9" a="1"/>
  <c r="AD41" i="9" s="1"/>
  <c r="BD41" i="9" s="1"/>
  <c r="AC41" i="9" a="1"/>
  <c r="AC41" i="9" s="1"/>
  <c r="BC41" i="9" s="1"/>
  <c r="AB41" i="9" a="1"/>
  <c r="AB41" i="9" s="1"/>
  <c r="BB41" i="9" s="1"/>
  <c r="AA41" i="9" a="1"/>
  <c r="AA41" i="9" s="1"/>
  <c r="BA41" i="9" s="1"/>
  <c r="Z41" i="9" a="1"/>
  <c r="Z41" i="9" s="1"/>
  <c r="AZ41" i="9" s="1"/>
  <c r="Y41" i="9" a="1"/>
  <c r="Y41" i="9" s="1"/>
  <c r="AY41" i="9" s="1"/>
  <c r="X41" i="9" a="1"/>
  <c r="X41" i="9" s="1"/>
  <c r="AX41" i="9" s="1"/>
  <c r="W41" i="9" a="1"/>
  <c r="W41" i="9" s="1"/>
  <c r="AW41" i="9" s="1"/>
  <c r="V41" i="9" a="1"/>
  <c r="V41" i="9" s="1"/>
  <c r="AV41" i="9" s="1"/>
  <c r="U41" i="9" a="1"/>
  <c r="U41" i="9" s="1"/>
  <c r="AU41" i="9" s="1"/>
  <c r="T41" i="9" a="1"/>
  <c r="T41" i="9" s="1"/>
  <c r="AT41" i="9" s="1"/>
  <c r="S41" i="9" a="1"/>
  <c r="S41" i="9" s="1"/>
  <c r="AS41" i="9" s="1"/>
  <c r="R41" i="9" a="1"/>
  <c r="R41" i="9" s="1"/>
  <c r="AR41" i="9" s="1"/>
  <c r="Q41" i="9" a="1"/>
  <c r="Q41" i="9" s="1"/>
  <c r="AQ41" i="9" s="1"/>
  <c r="P41" i="9" a="1"/>
  <c r="P41" i="9" s="1"/>
  <c r="AP41" i="9" s="1"/>
  <c r="O41" i="9" a="1"/>
  <c r="O41" i="9" s="1"/>
  <c r="AO41" i="9" s="1"/>
  <c r="N41" i="9" a="1"/>
  <c r="N41" i="9" s="1"/>
  <c r="AN41" i="9" s="1"/>
  <c r="M41" i="9" a="1"/>
  <c r="M41" i="9" s="1"/>
  <c r="AM41" i="9" s="1"/>
  <c r="L41" i="9" a="1"/>
  <c r="L41" i="9" s="1"/>
  <c r="AL41" i="9" s="1"/>
  <c r="K41" i="9" a="1"/>
  <c r="K41" i="9" s="1"/>
  <c r="AK41" i="9" s="1"/>
  <c r="AI40" i="9" a="1"/>
  <c r="AI40" i="9" s="1"/>
  <c r="BI40" i="9" s="1"/>
  <c r="AH40" i="9" a="1"/>
  <c r="AH40" i="9" s="1"/>
  <c r="BH40" i="9" s="1"/>
  <c r="AG40" i="9" a="1"/>
  <c r="AG40" i="9" s="1"/>
  <c r="BG40" i="9" s="1"/>
  <c r="AF40" i="9" a="1"/>
  <c r="AF40" i="9" s="1"/>
  <c r="BF40" i="9" s="1"/>
  <c r="AE40" i="9" a="1"/>
  <c r="AE40" i="9" s="1"/>
  <c r="BE40" i="9" s="1"/>
  <c r="AD40" i="9" a="1"/>
  <c r="AD40" i="9" s="1"/>
  <c r="BD40" i="9" s="1"/>
  <c r="AC40" i="9" a="1"/>
  <c r="AC40" i="9" s="1"/>
  <c r="BC40" i="9" s="1"/>
  <c r="AB40" i="9" a="1"/>
  <c r="AB40" i="9" s="1"/>
  <c r="BB40" i="9" s="1"/>
  <c r="AA40" i="9" a="1"/>
  <c r="AA40" i="9" s="1"/>
  <c r="BA40" i="9" s="1"/>
  <c r="Z40" i="9" a="1"/>
  <c r="Z40" i="9" s="1"/>
  <c r="AZ40" i="9" s="1"/>
  <c r="Y40" i="9" a="1"/>
  <c r="Y40" i="9" s="1"/>
  <c r="AY40" i="9" s="1"/>
  <c r="X40" i="9" a="1"/>
  <c r="X40" i="9" s="1"/>
  <c r="AX40" i="9" s="1"/>
  <c r="W40" i="9" a="1"/>
  <c r="W40" i="9" s="1"/>
  <c r="AW40" i="9" s="1"/>
  <c r="V40" i="9" a="1"/>
  <c r="V40" i="9" s="1"/>
  <c r="AV40" i="9" s="1"/>
  <c r="U40" i="9" a="1"/>
  <c r="U40" i="9" s="1"/>
  <c r="AU40" i="9" s="1"/>
  <c r="T40" i="9" a="1"/>
  <c r="T40" i="9" s="1"/>
  <c r="AT40" i="9" s="1"/>
  <c r="S40" i="9" a="1"/>
  <c r="S40" i="9" s="1"/>
  <c r="AS40" i="9" s="1"/>
  <c r="R40" i="9" a="1"/>
  <c r="R40" i="9" s="1"/>
  <c r="AR40" i="9" s="1"/>
  <c r="Q40" i="9" a="1"/>
  <c r="Q40" i="9" s="1"/>
  <c r="AQ40" i="9" s="1"/>
  <c r="P40" i="9" a="1"/>
  <c r="P40" i="9" s="1"/>
  <c r="AP40" i="9" s="1"/>
  <c r="O40" i="9" a="1"/>
  <c r="O40" i="9" s="1"/>
  <c r="AO40" i="9" s="1"/>
  <c r="N40" i="9" a="1"/>
  <c r="N40" i="9" s="1"/>
  <c r="AN40" i="9" s="1"/>
  <c r="M40" i="9" a="1"/>
  <c r="M40" i="9" s="1"/>
  <c r="AM40" i="9" s="1"/>
  <c r="L40" i="9" a="1"/>
  <c r="L40" i="9" s="1"/>
  <c r="AL40" i="9" s="1"/>
  <c r="K40" i="9" a="1"/>
  <c r="K40" i="9" s="1"/>
  <c r="AK40" i="9" s="1"/>
  <c r="AI39" i="9" a="1"/>
  <c r="AI39" i="9" s="1"/>
  <c r="BI39" i="9" s="1"/>
  <c r="AH39" i="9" a="1"/>
  <c r="AH39" i="9" s="1"/>
  <c r="BH39" i="9" s="1"/>
  <c r="AG39" i="9" a="1"/>
  <c r="AG39" i="9" s="1"/>
  <c r="BG39" i="9" s="1"/>
  <c r="AF39" i="9" a="1"/>
  <c r="AF39" i="9" s="1"/>
  <c r="BF39" i="9" s="1"/>
  <c r="AE39" i="9" a="1"/>
  <c r="AE39" i="9" s="1"/>
  <c r="BE39" i="9" s="1"/>
  <c r="AD39" i="9" a="1"/>
  <c r="AD39" i="9" s="1"/>
  <c r="BD39" i="9" s="1"/>
  <c r="AC39" i="9" a="1"/>
  <c r="AC39" i="9" s="1"/>
  <c r="BC39" i="9" s="1"/>
  <c r="AB39" i="9" a="1"/>
  <c r="AB39" i="9" s="1"/>
  <c r="BB39" i="9" s="1"/>
  <c r="AA39" i="9" a="1"/>
  <c r="AA39" i="9" s="1"/>
  <c r="BA39" i="9" s="1"/>
  <c r="Z39" i="9" a="1"/>
  <c r="Z39" i="9" s="1"/>
  <c r="AZ39" i="9" s="1"/>
  <c r="Y39" i="9" a="1"/>
  <c r="Y39" i="9" s="1"/>
  <c r="AY39" i="9" s="1"/>
  <c r="X39" i="9" a="1"/>
  <c r="X39" i="9" s="1"/>
  <c r="AX39" i="9" s="1"/>
  <c r="W39" i="9" a="1"/>
  <c r="W39" i="9" s="1"/>
  <c r="AW39" i="9" s="1"/>
  <c r="V39" i="9" a="1"/>
  <c r="V39" i="9" s="1"/>
  <c r="AV39" i="9" s="1"/>
  <c r="U39" i="9" a="1"/>
  <c r="U39" i="9" s="1"/>
  <c r="AU39" i="9" s="1"/>
  <c r="T39" i="9" a="1"/>
  <c r="T39" i="9" s="1"/>
  <c r="AT39" i="9" s="1"/>
  <c r="S39" i="9" a="1"/>
  <c r="S39" i="9" s="1"/>
  <c r="AS39" i="9" s="1"/>
  <c r="R39" i="9" a="1"/>
  <c r="R39" i="9" s="1"/>
  <c r="AR39" i="9" s="1"/>
  <c r="Q39" i="9" a="1"/>
  <c r="Q39" i="9" s="1"/>
  <c r="AQ39" i="9" s="1"/>
  <c r="P39" i="9" a="1"/>
  <c r="P39" i="9" s="1"/>
  <c r="AP39" i="9" s="1"/>
  <c r="O39" i="9" a="1"/>
  <c r="O39" i="9" s="1"/>
  <c r="AO39" i="9" s="1"/>
  <c r="N39" i="9" a="1"/>
  <c r="N39" i="9" s="1"/>
  <c r="AN39" i="9" s="1"/>
  <c r="M39" i="9" a="1"/>
  <c r="M39" i="9" s="1"/>
  <c r="AM39" i="9" s="1"/>
  <c r="L39" i="9" a="1"/>
  <c r="L39" i="9" s="1"/>
  <c r="AL39" i="9" s="1"/>
  <c r="K39" i="9" a="1"/>
  <c r="K39" i="9" s="1"/>
  <c r="AK39" i="9" s="1"/>
  <c r="AI38" i="9" a="1"/>
  <c r="AI38" i="9" s="1"/>
  <c r="BI38" i="9" s="1"/>
  <c r="AH38" i="9" a="1"/>
  <c r="AH38" i="9" s="1"/>
  <c r="BH38" i="9" s="1"/>
  <c r="AG38" i="9" a="1"/>
  <c r="AG38" i="9" s="1"/>
  <c r="BG38" i="9" s="1"/>
  <c r="AF38" i="9" a="1"/>
  <c r="AF38" i="9" s="1"/>
  <c r="BF38" i="9" s="1"/>
  <c r="AE38" i="9" a="1"/>
  <c r="AE38" i="9" s="1"/>
  <c r="BE38" i="9" s="1"/>
  <c r="AD38" i="9" a="1"/>
  <c r="AD38" i="9" s="1"/>
  <c r="BD38" i="9" s="1"/>
  <c r="AC38" i="9" a="1"/>
  <c r="AC38" i="9" s="1"/>
  <c r="BC38" i="9" s="1"/>
  <c r="AB38" i="9" a="1"/>
  <c r="AB38" i="9" s="1"/>
  <c r="BB38" i="9" s="1"/>
  <c r="AA38" i="9" a="1"/>
  <c r="AA38" i="9" s="1"/>
  <c r="BA38" i="9" s="1"/>
  <c r="Z38" i="9" a="1"/>
  <c r="Z38" i="9" s="1"/>
  <c r="AZ38" i="9" s="1"/>
  <c r="Y38" i="9" a="1"/>
  <c r="Y38" i="9" s="1"/>
  <c r="AY38" i="9" s="1"/>
  <c r="X38" i="9" a="1"/>
  <c r="X38" i="9" s="1"/>
  <c r="AX38" i="9" s="1"/>
  <c r="W38" i="9" a="1"/>
  <c r="W38" i="9" s="1"/>
  <c r="AW38" i="9" s="1"/>
  <c r="V38" i="9" a="1"/>
  <c r="V38" i="9" s="1"/>
  <c r="AV38" i="9" s="1"/>
  <c r="U38" i="9" a="1"/>
  <c r="U38" i="9" s="1"/>
  <c r="AU38" i="9" s="1"/>
  <c r="T38" i="9" a="1"/>
  <c r="T38" i="9" s="1"/>
  <c r="AT38" i="9" s="1"/>
  <c r="S38" i="9" a="1"/>
  <c r="S38" i="9" s="1"/>
  <c r="AS38" i="9" s="1"/>
  <c r="R38" i="9" a="1"/>
  <c r="R38" i="9" s="1"/>
  <c r="AR38" i="9" s="1"/>
  <c r="Q38" i="9" a="1"/>
  <c r="Q38" i="9" s="1"/>
  <c r="AQ38" i="9" s="1"/>
  <c r="P38" i="9" a="1"/>
  <c r="P38" i="9" s="1"/>
  <c r="AP38" i="9" s="1"/>
  <c r="O38" i="9" a="1"/>
  <c r="O38" i="9" s="1"/>
  <c r="AO38" i="9" s="1"/>
  <c r="N38" i="9" a="1"/>
  <c r="N38" i="9" s="1"/>
  <c r="AN38" i="9" s="1"/>
  <c r="M38" i="9" a="1"/>
  <c r="M38" i="9" s="1"/>
  <c r="AM38" i="9" s="1"/>
  <c r="L38" i="9" a="1"/>
  <c r="L38" i="9" s="1"/>
  <c r="AL38" i="9" s="1"/>
  <c r="K38" i="9" a="1"/>
  <c r="K38" i="9" s="1"/>
  <c r="AK38" i="9" s="1"/>
  <c r="AI37" i="9" a="1"/>
  <c r="AI37" i="9" s="1"/>
  <c r="BI37" i="9" s="1"/>
  <c r="AH37" i="9" a="1"/>
  <c r="AH37" i="9" s="1"/>
  <c r="BH37" i="9" s="1"/>
  <c r="AG37" i="9" a="1"/>
  <c r="AG37" i="9" s="1"/>
  <c r="BG37" i="9" s="1"/>
  <c r="AF37" i="9" a="1"/>
  <c r="AF37" i="9" s="1"/>
  <c r="BF37" i="9" s="1"/>
  <c r="AE37" i="9" a="1"/>
  <c r="AE37" i="9" s="1"/>
  <c r="BE37" i="9" s="1"/>
  <c r="AD37" i="9" a="1"/>
  <c r="AD37" i="9" s="1"/>
  <c r="BD37" i="9" s="1"/>
  <c r="AC37" i="9" a="1"/>
  <c r="AC37" i="9" s="1"/>
  <c r="BC37" i="9" s="1"/>
  <c r="AB37" i="9" a="1"/>
  <c r="AB37" i="9" s="1"/>
  <c r="BB37" i="9" s="1"/>
  <c r="AA37" i="9" a="1"/>
  <c r="AA37" i="9" s="1"/>
  <c r="BA37" i="9" s="1"/>
  <c r="Z37" i="9" a="1"/>
  <c r="Z37" i="9" s="1"/>
  <c r="AZ37" i="9" s="1"/>
  <c r="Y37" i="9" a="1"/>
  <c r="Y37" i="9" s="1"/>
  <c r="AY37" i="9" s="1"/>
  <c r="X37" i="9" a="1"/>
  <c r="X37" i="9" s="1"/>
  <c r="AX37" i="9" s="1"/>
  <c r="W37" i="9" a="1"/>
  <c r="W37" i="9" s="1"/>
  <c r="AW37" i="9" s="1"/>
  <c r="V37" i="9" a="1"/>
  <c r="V37" i="9" s="1"/>
  <c r="AV37" i="9" s="1"/>
  <c r="U37" i="9" a="1"/>
  <c r="U37" i="9" s="1"/>
  <c r="AU37" i="9" s="1"/>
  <c r="T37" i="9" a="1"/>
  <c r="T37" i="9" s="1"/>
  <c r="AT37" i="9" s="1"/>
  <c r="S37" i="9" a="1"/>
  <c r="S37" i="9" s="1"/>
  <c r="AS37" i="9" s="1"/>
  <c r="R37" i="9" a="1"/>
  <c r="R37" i="9" s="1"/>
  <c r="AR37" i="9" s="1"/>
  <c r="Q37" i="9" a="1"/>
  <c r="Q37" i="9" s="1"/>
  <c r="AQ37" i="9" s="1"/>
  <c r="P37" i="9" a="1"/>
  <c r="P37" i="9" s="1"/>
  <c r="AP37" i="9" s="1"/>
  <c r="O37" i="9" a="1"/>
  <c r="O37" i="9" s="1"/>
  <c r="AO37" i="9" s="1"/>
  <c r="N37" i="9" a="1"/>
  <c r="N37" i="9" s="1"/>
  <c r="AN37" i="9" s="1"/>
  <c r="M37" i="9" a="1"/>
  <c r="M37" i="9" s="1"/>
  <c r="AM37" i="9" s="1"/>
  <c r="L37" i="9" a="1"/>
  <c r="L37" i="9" s="1"/>
  <c r="AL37" i="9" s="1"/>
  <c r="K37" i="9" a="1"/>
  <c r="K37" i="9" s="1"/>
  <c r="AK37" i="9" s="1"/>
  <c r="AI36" i="9" a="1"/>
  <c r="AI36" i="9" s="1"/>
  <c r="BI36" i="9" s="1"/>
  <c r="AH36" i="9" a="1"/>
  <c r="AH36" i="9" s="1"/>
  <c r="BH36" i="9" s="1"/>
  <c r="AG36" i="9" a="1"/>
  <c r="AG36" i="9" s="1"/>
  <c r="BG36" i="9" s="1"/>
  <c r="AF36" i="9" a="1"/>
  <c r="AF36" i="9" s="1"/>
  <c r="BF36" i="9" s="1"/>
  <c r="AE36" i="9" a="1"/>
  <c r="AE36" i="9" s="1"/>
  <c r="BE36" i="9" s="1"/>
  <c r="AD36" i="9" a="1"/>
  <c r="AD36" i="9" s="1"/>
  <c r="BD36" i="9" s="1"/>
  <c r="AC36" i="9" a="1"/>
  <c r="AC36" i="9" s="1"/>
  <c r="BC36" i="9" s="1"/>
  <c r="AB36" i="9" a="1"/>
  <c r="AB36" i="9" s="1"/>
  <c r="BB36" i="9" s="1"/>
  <c r="AA36" i="9" a="1"/>
  <c r="AA36" i="9" s="1"/>
  <c r="BA36" i="9" s="1"/>
  <c r="Z36" i="9" a="1"/>
  <c r="Z36" i="9" s="1"/>
  <c r="AZ36" i="9" s="1"/>
  <c r="Y36" i="9" a="1"/>
  <c r="Y36" i="9" s="1"/>
  <c r="AY36" i="9" s="1"/>
  <c r="X36" i="9" a="1"/>
  <c r="X36" i="9" s="1"/>
  <c r="AX36" i="9" s="1"/>
  <c r="W36" i="9" a="1"/>
  <c r="W36" i="9" s="1"/>
  <c r="AW36" i="9" s="1"/>
  <c r="V36" i="9" a="1"/>
  <c r="V36" i="9" s="1"/>
  <c r="AV36" i="9" s="1"/>
  <c r="U36" i="9" a="1"/>
  <c r="U36" i="9" s="1"/>
  <c r="AU36" i="9" s="1"/>
  <c r="T36" i="9" a="1"/>
  <c r="T36" i="9" s="1"/>
  <c r="AT36" i="9" s="1"/>
  <c r="S36" i="9" a="1"/>
  <c r="S36" i="9" s="1"/>
  <c r="AS36" i="9" s="1"/>
  <c r="R36" i="9" a="1"/>
  <c r="R36" i="9" s="1"/>
  <c r="AR36" i="9" s="1"/>
  <c r="Q36" i="9" a="1"/>
  <c r="Q36" i="9" s="1"/>
  <c r="AQ36" i="9" s="1"/>
  <c r="P36" i="9" a="1"/>
  <c r="P36" i="9" s="1"/>
  <c r="AP36" i="9" s="1"/>
  <c r="O36" i="9" a="1"/>
  <c r="O36" i="9" s="1"/>
  <c r="AO36" i="9" s="1"/>
  <c r="N36" i="9" a="1"/>
  <c r="N36" i="9" s="1"/>
  <c r="AN36" i="9" s="1"/>
  <c r="M36" i="9" a="1"/>
  <c r="M36" i="9" s="1"/>
  <c r="AM36" i="9" s="1"/>
  <c r="L36" i="9" a="1"/>
  <c r="L36" i="9" s="1"/>
  <c r="AL36" i="9" s="1"/>
  <c r="K36" i="9" a="1"/>
  <c r="K36" i="9" s="1"/>
  <c r="AK36" i="9" s="1"/>
  <c r="AI35" i="9" a="1"/>
  <c r="AI35" i="9" s="1"/>
  <c r="BI35" i="9" s="1"/>
  <c r="AH35" i="9" a="1"/>
  <c r="AH35" i="9" s="1"/>
  <c r="BH35" i="9" s="1"/>
  <c r="AG35" i="9" a="1"/>
  <c r="AG35" i="9" s="1"/>
  <c r="BG35" i="9" s="1"/>
  <c r="AF35" i="9" a="1"/>
  <c r="AF35" i="9" s="1"/>
  <c r="BF35" i="9" s="1"/>
  <c r="AE35" i="9" a="1"/>
  <c r="AE35" i="9" s="1"/>
  <c r="BE35" i="9" s="1"/>
  <c r="AD35" i="9" a="1"/>
  <c r="AD35" i="9" s="1"/>
  <c r="BD35" i="9" s="1"/>
  <c r="AC35" i="9" a="1"/>
  <c r="AC35" i="9" s="1"/>
  <c r="BC35" i="9" s="1"/>
  <c r="AB35" i="9" a="1"/>
  <c r="AB35" i="9" s="1"/>
  <c r="BB35" i="9" s="1"/>
  <c r="AA35" i="9" a="1"/>
  <c r="AA35" i="9" s="1"/>
  <c r="BA35" i="9" s="1"/>
  <c r="Z35" i="9" a="1"/>
  <c r="Z35" i="9" s="1"/>
  <c r="AZ35" i="9" s="1"/>
  <c r="Y35" i="9" a="1"/>
  <c r="Y35" i="9" s="1"/>
  <c r="AY35" i="9" s="1"/>
  <c r="X35" i="9" a="1"/>
  <c r="X35" i="9" s="1"/>
  <c r="AX35" i="9" s="1"/>
  <c r="W35" i="9" a="1"/>
  <c r="W35" i="9" s="1"/>
  <c r="AW35" i="9" s="1"/>
  <c r="V35" i="9" a="1"/>
  <c r="V35" i="9" s="1"/>
  <c r="AV35" i="9" s="1"/>
  <c r="U35" i="9" a="1"/>
  <c r="U35" i="9" s="1"/>
  <c r="AU35" i="9" s="1"/>
  <c r="T35" i="9" a="1"/>
  <c r="T35" i="9" s="1"/>
  <c r="AT35" i="9" s="1"/>
  <c r="S35" i="9" a="1"/>
  <c r="S35" i="9" s="1"/>
  <c r="AS35" i="9" s="1"/>
  <c r="R35" i="9" a="1"/>
  <c r="R35" i="9" s="1"/>
  <c r="AR35" i="9" s="1"/>
  <c r="Q35" i="9" a="1"/>
  <c r="Q35" i="9" s="1"/>
  <c r="AQ35" i="9" s="1"/>
  <c r="P35" i="9" a="1"/>
  <c r="P35" i="9" s="1"/>
  <c r="AP35" i="9" s="1"/>
  <c r="O35" i="9" a="1"/>
  <c r="O35" i="9" s="1"/>
  <c r="AO35" i="9" s="1"/>
  <c r="N35" i="9" a="1"/>
  <c r="N35" i="9" s="1"/>
  <c r="AN35" i="9" s="1"/>
  <c r="M35" i="9" a="1"/>
  <c r="M35" i="9" s="1"/>
  <c r="AM35" i="9" s="1"/>
  <c r="L35" i="9" a="1"/>
  <c r="L35" i="9" s="1"/>
  <c r="AL35" i="9" s="1"/>
  <c r="K35" i="9" a="1"/>
  <c r="K35" i="9" s="1"/>
  <c r="AK35" i="9" s="1"/>
  <c r="AI34" i="9" a="1"/>
  <c r="AI34" i="9" s="1"/>
  <c r="BI34" i="9" s="1"/>
  <c r="AH34" i="9" a="1"/>
  <c r="AH34" i="9" s="1"/>
  <c r="BH34" i="9" s="1"/>
  <c r="AG34" i="9" a="1"/>
  <c r="AG34" i="9" s="1"/>
  <c r="BG34" i="9" s="1"/>
  <c r="AF34" i="9" a="1"/>
  <c r="AF34" i="9" s="1"/>
  <c r="BF34" i="9" s="1"/>
  <c r="AE34" i="9" a="1"/>
  <c r="AE34" i="9" s="1"/>
  <c r="BE34" i="9" s="1"/>
  <c r="AD34" i="9" a="1"/>
  <c r="AD34" i="9" s="1"/>
  <c r="BD34" i="9" s="1"/>
  <c r="AC34" i="9" a="1"/>
  <c r="AC34" i="9" s="1"/>
  <c r="BC34" i="9" s="1"/>
  <c r="AB34" i="9" a="1"/>
  <c r="AB34" i="9" s="1"/>
  <c r="BB34" i="9" s="1"/>
  <c r="AA34" i="9" a="1"/>
  <c r="AA34" i="9" s="1"/>
  <c r="BA34" i="9" s="1"/>
  <c r="Z34" i="9" a="1"/>
  <c r="Z34" i="9" s="1"/>
  <c r="AZ34" i="9" s="1"/>
  <c r="Y34" i="9" a="1"/>
  <c r="Y34" i="9" s="1"/>
  <c r="AY34" i="9" s="1"/>
  <c r="X34" i="9" a="1"/>
  <c r="X34" i="9" s="1"/>
  <c r="AX34" i="9" s="1"/>
  <c r="W34" i="9" a="1"/>
  <c r="W34" i="9" s="1"/>
  <c r="AW34" i="9" s="1"/>
  <c r="V34" i="9" a="1"/>
  <c r="V34" i="9" s="1"/>
  <c r="AV34" i="9" s="1"/>
  <c r="U34" i="9" a="1"/>
  <c r="U34" i="9" s="1"/>
  <c r="AU34" i="9" s="1"/>
  <c r="T34" i="9" a="1"/>
  <c r="T34" i="9" s="1"/>
  <c r="AT34" i="9" s="1"/>
  <c r="S34" i="9" a="1"/>
  <c r="S34" i="9" s="1"/>
  <c r="AS34" i="9" s="1"/>
  <c r="R34" i="9" a="1"/>
  <c r="R34" i="9" s="1"/>
  <c r="AR34" i="9" s="1"/>
  <c r="Q34" i="9" a="1"/>
  <c r="Q34" i="9" s="1"/>
  <c r="AQ34" i="9" s="1"/>
  <c r="P34" i="9" a="1"/>
  <c r="P34" i="9" s="1"/>
  <c r="AP34" i="9" s="1"/>
  <c r="O34" i="9" a="1"/>
  <c r="O34" i="9" s="1"/>
  <c r="AO34" i="9" s="1"/>
  <c r="N34" i="9" a="1"/>
  <c r="N34" i="9" s="1"/>
  <c r="AN34" i="9" s="1"/>
  <c r="M34" i="9" a="1"/>
  <c r="M34" i="9" s="1"/>
  <c r="AM34" i="9" s="1"/>
  <c r="L34" i="9" a="1"/>
  <c r="L34" i="9" s="1"/>
  <c r="AL34" i="9" s="1"/>
  <c r="K34" i="9" a="1"/>
  <c r="K34" i="9" s="1"/>
  <c r="AK34" i="9" s="1"/>
  <c r="AI33" i="9" a="1"/>
  <c r="AI33" i="9" s="1"/>
  <c r="BI33" i="9" s="1"/>
  <c r="AH33" i="9" a="1"/>
  <c r="AH33" i="9" s="1"/>
  <c r="BH33" i="9" s="1"/>
  <c r="AG33" i="9" a="1"/>
  <c r="AG33" i="9" s="1"/>
  <c r="BG33" i="9" s="1"/>
  <c r="AF33" i="9" a="1"/>
  <c r="AF33" i="9" s="1"/>
  <c r="BF33" i="9" s="1"/>
  <c r="AE33" i="9" a="1"/>
  <c r="AE33" i="9" s="1"/>
  <c r="BE33" i="9" s="1"/>
  <c r="AD33" i="9" a="1"/>
  <c r="AD33" i="9" s="1"/>
  <c r="BD33" i="9" s="1"/>
  <c r="AC33" i="9" a="1"/>
  <c r="AC33" i="9" s="1"/>
  <c r="BC33" i="9" s="1"/>
  <c r="AB33" i="9" a="1"/>
  <c r="AB33" i="9" s="1"/>
  <c r="BB33" i="9" s="1"/>
  <c r="AA33" i="9" a="1"/>
  <c r="AA33" i="9" s="1"/>
  <c r="BA33" i="9" s="1"/>
  <c r="Z33" i="9" a="1"/>
  <c r="Z33" i="9" s="1"/>
  <c r="AZ33" i="9" s="1"/>
  <c r="Y33" i="9" a="1"/>
  <c r="Y33" i="9" s="1"/>
  <c r="AY33" i="9" s="1"/>
  <c r="X33" i="9" a="1"/>
  <c r="X33" i="9" s="1"/>
  <c r="AX33" i="9" s="1"/>
  <c r="W33" i="9" a="1"/>
  <c r="W33" i="9" s="1"/>
  <c r="AW33" i="9" s="1"/>
  <c r="V33" i="9" a="1"/>
  <c r="V33" i="9" s="1"/>
  <c r="AV33" i="9" s="1"/>
  <c r="U33" i="9" a="1"/>
  <c r="U33" i="9" s="1"/>
  <c r="AU33" i="9" s="1"/>
  <c r="T33" i="9" a="1"/>
  <c r="T33" i="9" s="1"/>
  <c r="AT33" i="9" s="1"/>
  <c r="S33" i="9" a="1"/>
  <c r="S33" i="9" s="1"/>
  <c r="AS33" i="9" s="1"/>
  <c r="R33" i="9" a="1"/>
  <c r="R33" i="9" s="1"/>
  <c r="AR33" i="9" s="1"/>
  <c r="Q33" i="9" a="1"/>
  <c r="Q33" i="9" s="1"/>
  <c r="AQ33" i="9" s="1"/>
  <c r="P33" i="9" a="1"/>
  <c r="P33" i="9" s="1"/>
  <c r="AP33" i="9" s="1"/>
  <c r="O33" i="9" a="1"/>
  <c r="O33" i="9" s="1"/>
  <c r="AO33" i="9" s="1"/>
  <c r="N33" i="9" a="1"/>
  <c r="N33" i="9" s="1"/>
  <c r="AN33" i="9" s="1"/>
  <c r="M33" i="9" a="1"/>
  <c r="M33" i="9" s="1"/>
  <c r="AM33" i="9" s="1"/>
  <c r="L33" i="9" a="1"/>
  <c r="L33" i="9" s="1"/>
  <c r="AL33" i="9" s="1"/>
  <c r="K33" i="9" a="1"/>
  <c r="K33" i="9" s="1"/>
  <c r="AK33" i="9" s="1"/>
  <c r="AI32" i="9" a="1"/>
  <c r="AI32" i="9" s="1"/>
  <c r="BI32" i="9" s="1"/>
  <c r="AH32" i="9" a="1"/>
  <c r="AH32" i="9" s="1"/>
  <c r="BH32" i="9" s="1"/>
  <c r="AG32" i="9" a="1"/>
  <c r="AG32" i="9" s="1"/>
  <c r="BG32" i="9" s="1"/>
  <c r="AF32" i="9" a="1"/>
  <c r="AF32" i="9" s="1"/>
  <c r="BF32" i="9" s="1"/>
  <c r="AE32" i="9" a="1"/>
  <c r="AE32" i="9" s="1"/>
  <c r="BE32" i="9" s="1"/>
  <c r="AD32" i="9" a="1"/>
  <c r="AD32" i="9" s="1"/>
  <c r="BD32" i="9" s="1"/>
  <c r="AC32" i="9" a="1"/>
  <c r="AC32" i="9" s="1"/>
  <c r="BC32" i="9" s="1"/>
  <c r="AB32" i="9" a="1"/>
  <c r="AB32" i="9" s="1"/>
  <c r="BB32" i="9" s="1"/>
  <c r="AA32" i="9" a="1"/>
  <c r="AA32" i="9" s="1"/>
  <c r="BA32" i="9" s="1"/>
  <c r="Z32" i="9" a="1"/>
  <c r="Z32" i="9" s="1"/>
  <c r="AZ32" i="9" s="1"/>
  <c r="Y32" i="9" a="1"/>
  <c r="Y32" i="9" s="1"/>
  <c r="AY32" i="9" s="1"/>
  <c r="X32" i="9" a="1"/>
  <c r="X32" i="9" s="1"/>
  <c r="AX32" i="9" s="1"/>
  <c r="W32" i="9" a="1"/>
  <c r="W32" i="9" s="1"/>
  <c r="AW32" i="9" s="1"/>
  <c r="V32" i="9" a="1"/>
  <c r="V32" i="9" s="1"/>
  <c r="AV32" i="9" s="1"/>
  <c r="U32" i="9" a="1"/>
  <c r="U32" i="9" s="1"/>
  <c r="AU32" i="9" s="1"/>
  <c r="T32" i="9" a="1"/>
  <c r="T32" i="9" s="1"/>
  <c r="AT32" i="9" s="1"/>
  <c r="S32" i="9" a="1"/>
  <c r="S32" i="9" s="1"/>
  <c r="AS32" i="9" s="1"/>
  <c r="R32" i="9" a="1"/>
  <c r="R32" i="9" s="1"/>
  <c r="AR32" i="9" s="1"/>
  <c r="Q32" i="9" a="1"/>
  <c r="Q32" i="9" s="1"/>
  <c r="AQ32" i="9" s="1"/>
  <c r="P32" i="9" a="1"/>
  <c r="P32" i="9" s="1"/>
  <c r="AP32" i="9" s="1"/>
  <c r="O32" i="9" a="1"/>
  <c r="O32" i="9" s="1"/>
  <c r="AO32" i="9" s="1"/>
  <c r="N32" i="9" a="1"/>
  <c r="N32" i="9" s="1"/>
  <c r="AN32" i="9" s="1"/>
  <c r="M32" i="9" a="1"/>
  <c r="M32" i="9" s="1"/>
  <c r="AM32" i="9" s="1"/>
  <c r="L32" i="9" a="1"/>
  <c r="L32" i="9" s="1"/>
  <c r="AL32" i="9" s="1"/>
  <c r="K32" i="9" a="1"/>
  <c r="K32" i="9" s="1"/>
  <c r="AK32" i="9" s="1"/>
  <c r="AI31" i="9" a="1"/>
  <c r="AI31" i="9" s="1"/>
  <c r="BI31" i="9" s="1"/>
  <c r="AH31" i="9" a="1"/>
  <c r="AH31" i="9" s="1"/>
  <c r="BH31" i="9" s="1"/>
  <c r="AG31" i="9" a="1"/>
  <c r="AG31" i="9" s="1"/>
  <c r="BG31" i="9" s="1"/>
  <c r="AF31" i="9" a="1"/>
  <c r="AF31" i="9" s="1"/>
  <c r="BF31" i="9" s="1"/>
  <c r="AE31" i="9" a="1"/>
  <c r="AE31" i="9" s="1"/>
  <c r="BE31" i="9" s="1"/>
  <c r="AD31" i="9" a="1"/>
  <c r="AD31" i="9" s="1"/>
  <c r="BD31" i="9" s="1"/>
  <c r="AC31" i="9" a="1"/>
  <c r="AC31" i="9" s="1"/>
  <c r="BC31" i="9" s="1"/>
  <c r="AB31" i="9" a="1"/>
  <c r="AB31" i="9" s="1"/>
  <c r="BB31" i="9" s="1"/>
  <c r="AA31" i="9" a="1"/>
  <c r="AA31" i="9" s="1"/>
  <c r="BA31" i="9" s="1"/>
  <c r="Z31" i="9" a="1"/>
  <c r="Z31" i="9" s="1"/>
  <c r="AZ31" i="9" s="1"/>
  <c r="Y31" i="9" a="1"/>
  <c r="Y31" i="9" s="1"/>
  <c r="AY31" i="9" s="1"/>
  <c r="X31" i="9" a="1"/>
  <c r="X31" i="9" s="1"/>
  <c r="AX31" i="9" s="1"/>
  <c r="W31" i="9" a="1"/>
  <c r="W31" i="9" s="1"/>
  <c r="AW31" i="9" s="1"/>
  <c r="V31" i="9" a="1"/>
  <c r="V31" i="9" s="1"/>
  <c r="AV31" i="9" s="1"/>
  <c r="U31" i="9" a="1"/>
  <c r="U31" i="9" s="1"/>
  <c r="AU31" i="9" s="1"/>
  <c r="T31" i="9" a="1"/>
  <c r="T31" i="9" s="1"/>
  <c r="AT31" i="9" s="1"/>
  <c r="S31" i="9" a="1"/>
  <c r="S31" i="9" s="1"/>
  <c r="AS31" i="9" s="1"/>
  <c r="R31" i="9" a="1"/>
  <c r="R31" i="9" s="1"/>
  <c r="AR31" i="9" s="1"/>
  <c r="Q31" i="9" a="1"/>
  <c r="Q31" i="9" s="1"/>
  <c r="AQ31" i="9" s="1"/>
  <c r="P31" i="9" a="1"/>
  <c r="P31" i="9" s="1"/>
  <c r="AP31" i="9" s="1"/>
  <c r="O31" i="9" a="1"/>
  <c r="O31" i="9" s="1"/>
  <c r="AO31" i="9" s="1"/>
  <c r="N31" i="9" a="1"/>
  <c r="N31" i="9" s="1"/>
  <c r="AN31" i="9" s="1"/>
  <c r="M31" i="9" a="1"/>
  <c r="M31" i="9" s="1"/>
  <c r="AM31" i="9" s="1"/>
  <c r="L31" i="9" a="1"/>
  <c r="L31" i="9" s="1"/>
  <c r="AL31" i="9" s="1"/>
  <c r="K31" i="9" a="1"/>
  <c r="K31" i="9" s="1"/>
  <c r="AK31" i="9" s="1"/>
  <c r="AI30" i="9" a="1"/>
  <c r="AI30" i="9" s="1"/>
  <c r="BI30" i="9" s="1"/>
  <c r="AH30" i="9" a="1"/>
  <c r="AH30" i="9" s="1"/>
  <c r="BH30" i="9" s="1"/>
  <c r="AG30" i="9" a="1"/>
  <c r="AG30" i="9" s="1"/>
  <c r="BG30" i="9" s="1"/>
  <c r="AF30" i="9" a="1"/>
  <c r="AF30" i="9" s="1"/>
  <c r="BF30" i="9" s="1"/>
  <c r="AE30" i="9" a="1"/>
  <c r="AE30" i="9" s="1"/>
  <c r="BE30" i="9" s="1"/>
  <c r="AD30" i="9" a="1"/>
  <c r="AD30" i="9" s="1"/>
  <c r="BD30" i="9" s="1"/>
  <c r="AC30" i="9" a="1"/>
  <c r="AC30" i="9" s="1"/>
  <c r="BC30" i="9" s="1"/>
  <c r="AB30" i="9" a="1"/>
  <c r="AB30" i="9" s="1"/>
  <c r="BB30" i="9" s="1"/>
  <c r="AA30" i="9" a="1"/>
  <c r="AA30" i="9" s="1"/>
  <c r="BA30" i="9" s="1"/>
  <c r="Z30" i="9" a="1"/>
  <c r="Z30" i="9" s="1"/>
  <c r="AZ30" i="9" s="1"/>
  <c r="Y30" i="9" a="1"/>
  <c r="Y30" i="9" s="1"/>
  <c r="AY30" i="9" s="1"/>
  <c r="X30" i="9" a="1"/>
  <c r="X30" i="9" s="1"/>
  <c r="AX30" i="9" s="1"/>
  <c r="W30" i="9" a="1"/>
  <c r="W30" i="9" s="1"/>
  <c r="AW30" i="9" s="1"/>
  <c r="V30" i="9" a="1"/>
  <c r="V30" i="9" s="1"/>
  <c r="AV30" i="9" s="1"/>
  <c r="U30" i="9" a="1"/>
  <c r="U30" i="9" s="1"/>
  <c r="AU30" i="9" s="1"/>
  <c r="T30" i="9" a="1"/>
  <c r="T30" i="9" s="1"/>
  <c r="AT30" i="9" s="1"/>
  <c r="S30" i="9" a="1"/>
  <c r="S30" i="9" s="1"/>
  <c r="AS30" i="9" s="1"/>
  <c r="R30" i="9" a="1"/>
  <c r="R30" i="9" s="1"/>
  <c r="AR30" i="9" s="1"/>
  <c r="Q30" i="9" a="1"/>
  <c r="Q30" i="9" s="1"/>
  <c r="AQ30" i="9" s="1"/>
  <c r="P30" i="9" a="1"/>
  <c r="P30" i="9" s="1"/>
  <c r="AP30" i="9" s="1"/>
  <c r="O30" i="9" a="1"/>
  <c r="O30" i="9" s="1"/>
  <c r="AO30" i="9" s="1"/>
  <c r="N30" i="9" a="1"/>
  <c r="N30" i="9" s="1"/>
  <c r="AN30" i="9" s="1"/>
  <c r="M30" i="9" a="1"/>
  <c r="M30" i="9" s="1"/>
  <c r="AM30" i="9" s="1"/>
  <c r="L30" i="9" a="1"/>
  <c r="L30" i="9" s="1"/>
  <c r="AL30" i="9" s="1"/>
  <c r="K30" i="9" a="1"/>
  <c r="K30" i="9" s="1"/>
  <c r="AK30" i="9" s="1"/>
  <c r="AI29" i="9" a="1"/>
  <c r="AI29" i="9" s="1"/>
  <c r="BI29" i="9" s="1"/>
  <c r="AH29" i="9" a="1"/>
  <c r="AH29" i="9" s="1"/>
  <c r="BH29" i="9" s="1"/>
  <c r="AG29" i="9" a="1"/>
  <c r="AG29" i="9" s="1"/>
  <c r="BG29" i="9" s="1"/>
  <c r="AF29" i="9" a="1"/>
  <c r="AF29" i="9" s="1"/>
  <c r="BF29" i="9" s="1"/>
  <c r="AE29" i="9" a="1"/>
  <c r="AE29" i="9" s="1"/>
  <c r="BE29" i="9" s="1"/>
  <c r="AD29" i="9" a="1"/>
  <c r="AD29" i="9" s="1"/>
  <c r="BD29" i="9" s="1"/>
  <c r="AC29" i="9" a="1"/>
  <c r="AC29" i="9" s="1"/>
  <c r="BC29" i="9" s="1"/>
  <c r="AB29" i="9" a="1"/>
  <c r="AB29" i="9" s="1"/>
  <c r="BB29" i="9" s="1"/>
  <c r="AA29" i="9" a="1"/>
  <c r="AA29" i="9" s="1"/>
  <c r="BA29" i="9" s="1"/>
  <c r="Z29" i="9" a="1"/>
  <c r="Z29" i="9" s="1"/>
  <c r="AZ29" i="9" s="1"/>
  <c r="Y29" i="9" a="1"/>
  <c r="Y29" i="9" s="1"/>
  <c r="AY29" i="9" s="1"/>
  <c r="X29" i="9" a="1"/>
  <c r="X29" i="9" s="1"/>
  <c r="AX29" i="9" s="1"/>
  <c r="W29" i="9" a="1"/>
  <c r="W29" i="9" s="1"/>
  <c r="AW29" i="9" s="1"/>
  <c r="V29" i="9" a="1"/>
  <c r="V29" i="9" s="1"/>
  <c r="AV29" i="9" s="1"/>
  <c r="U29" i="9" a="1"/>
  <c r="U29" i="9" s="1"/>
  <c r="AU29" i="9" s="1"/>
  <c r="T29" i="9" a="1"/>
  <c r="T29" i="9" s="1"/>
  <c r="AT29" i="9" s="1"/>
  <c r="S29" i="9" a="1"/>
  <c r="S29" i="9" s="1"/>
  <c r="AS29" i="9" s="1"/>
  <c r="R29" i="9" a="1"/>
  <c r="R29" i="9" s="1"/>
  <c r="AR29" i="9" s="1"/>
  <c r="Q29" i="9" a="1"/>
  <c r="Q29" i="9" s="1"/>
  <c r="AQ29" i="9" s="1"/>
  <c r="P29" i="9" a="1"/>
  <c r="P29" i="9" s="1"/>
  <c r="AP29" i="9" s="1"/>
  <c r="O29" i="9" a="1"/>
  <c r="O29" i="9" s="1"/>
  <c r="AO29" i="9" s="1"/>
  <c r="N29" i="9" a="1"/>
  <c r="N29" i="9" s="1"/>
  <c r="AN29" i="9" s="1"/>
  <c r="M29" i="9" a="1"/>
  <c r="M29" i="9" s="1"/>
  <c r="AM29" i="9" s="1"/>
  <c r="L29" i="9" a="1"/>
  <c r="L29" i="9" s="1"/>
  <c r="AL29" i="9" s="1"/>
  <c r="K29" i="9" a="1"/>
  <c r="K29" i="9" s="1"/>
  <c r="AK29" i="9" s="1"/>
  <c r="AI28" i="9" a="1"/>
  <c r="AI28" i="9" s="1"/>
  <c r="BI28" i="9" s="1"/>
  <c r="AH28" i="9" a="1"/>
  <c r="AH28" i="9" s="1"/>
  <c r="BH28" i="9" s="1"/>
  <c r="AG28" i="9" a="1"/>
  <c r="AG28" i="9" s="1"/>
  <c r="BG28" i="9" s="1"/>
  <c r="AF28" i="9" a="1"/>
  <c r="AF28" i="9" s="1"/>
  <c r="BF28" i="9" s="1"/>
  <c r="AE28" i="9" a="1"/>
  <c r="AE28" i="9" s="1"/>
  <c r="BE28" i="9" s="1"/>
  <c r="AD28" i="9" a="1"/>
  <c r="AD28" i="9" s="1"/>
  <c r="BD28" i="9" s="1"/>
  <c r="AC28" i="9" a="1"/>
  <c r="AC28" i="9" s="1"/>
  <c r="BC28" i="9" s="1"/>
  <c r="AB28" i="9" a="1"/>
  <c r="AB28" i="9" s="1"/>
  <c r="BB28" i="9" s="1"/>
  <c r="AA28" i="9" a="1"/>
  <c r="AA28" i="9" s="1"/>
  <c r="BA28" i="9" s="1"/>
  <c r="Z28" i="9" a="1"/>
  <c r="Z28" i="9" s="1"/>
  <c r="AZ28" i="9" s="1"/>
  <c r="Y28" i="9" a="1"/>
  <c r="Y28" i="9" s="1"/>
  <c r="AY28" i="9" s="1"/>
  <c r="X28" i="9" a="1"/>
  <c r="X28" i="9" s="1"/>
  <c r="AX28" i="9" s="1"/>
  <c r="W28" i="9" a="1"/>
  <c r="W28" i="9" s="1"/>
  <c r="AW28" i="9" s="1"/>
  <c r="V28" i="9" a="1"/>
  <c r="V28" i="9" s="1"/>
  <c r="AV28" i="9" s="1"/>
  <c r="U28" i="9" a="1"/>
  <c r="U28" i="9" s="1"/>
  <c r="AU28" i="9" s="1"/>
  <c r="T28" i="9" a="1"/>
  <c r="T28" i="9" s="1"/>
  <c r="AT28" i="9" s="1"/>
  <c r="S28" i="9" a="1"/>
  <c r="S28" i="9" s="1"/>
  <c r="AS28" i="9" s="1"/>
  <c r="R28" i="9" a="1"/>
  <c r="R28" i="9" s="1"/>
  <c r="AR28" i="9" s="1"/>
  <c r="Q28" i="9" a="1"/>
  <c r="Q28" i="9" s="1"/>
  <c r="AQ28" i="9" s="1"/>
  <c r="P28" i="9" a="1"/>
  <c r="P28" i="9" s="1"/>
  <c r="AP28" i="9" s="1"/>
  <c r="O28" i="9" a="1"/>
  <c r="O28" i="9" s="1"/>
  <c r="AO28" i="9" s="1"/>
  <c r="N28" i="9" a="1"/>
  <c r="N28" i="9" s="1"/>
  <c r="AN28" i="9" s="1"/>
  <c r="M28" i="9" a="1"/>
  <c r="M28" i="9" s="1"/>
  <c r="AM28" i="9" s="1"/>
  <c r="L28" i="9" a="1"/>
  <c r="L28" i="9" s="1"/>
  <c r="AL28" i="9" s="1"/>
  <c r="K28" i="9" a="1"/>
  <c r="K28" i="9" s="1"/>
  <c r="AK28" i="9" s="1"/>
  <c r="AI27" i="9" a="1"/>
  <c r="AI27" i="9" s="1"/>
  <c r="BI27" i="9" s="1"/>
  <c r="AH27" i="9" a="1"/>
  <c r="AH27" i="9" s="1"/>
  <c r="BH27" i="9" s="1"/>
  <c r="AG27" i="9" a="1"/>
  <c r="AG27" i="9" s="1"/>
  <c r="BG27" i="9" s="1"/>
  <c r="AF27" i="9" a="1"/>
  <c r="AF27" i="9" s="1"/>
  <c r="BF27" i="9" s="1"/>
  <c r="AE27" i="9" a="1"/>
  <c r="AE27" i="9" s="1"/>
  <c r="BE27" i="9" s="1"/>
  <c r="AD27" i="9" a="1"/>
  <c r="AD27" i="9" s="1"/>
  <c r="BD27" i="9" s="1"/>
  <c r="AC27" i="9" a="1"/>
  <c r="AC27" i="9" s="1"/>
  <c r="BC27" i="9" s="1"/>
  <c r="AB27" i="9" a="1"/>
  <c r="AB27" i="9" s="1"/>
  <c r="BB27" i="9" s="1"/>
  <c r="AA27" i="9" a="1"/>
  <c r="AA27" i="9" s="1"/>
  <c r="BA27" i="9" s="1"/>
  <c r="Z27" i="9" a="1"/>
  <c r="Z27" i="9" s="1"/>
  <c r="AZ27" i="9" s="1"/>
  <c r="Y27" i="9" a="1"/>
  <c r="Y27" i="9" s="1"/>
  <c r="AY27" i="9" s="1"/>
  <c r="X27" i="9" a="1"/>
  <c r="X27" i="9" s="1"/>
  <c r="AX27" i="9" s="1"/>
  <c r="W27" i="9" a="1"/>
  <c r="W27" i="9" s="1"/>
  <c r="AW27" i="9" s="1"/>
  <c r="V27" i="9" a="1"/>
  <c r="V27" i="9" s="1"/>
  <c r="AV27" i="9" s="1"/>
  <c r="U27" i="9" a="1"/>
  <c r="U27" i="9" s="1"/>
  <c r="AU27" i="9" s="1"/>
  <c r="T27" i="9" a="1"/>
  <c r="T27" i="9" s="1"/>
  <c r="AT27" i="9" s="1"/>
  <c r="S27" i="9" a="1"/>
  <c r="S27" i="9" s="1"/>
  <c r="AS27" i="9" s="1"/>
  <c r="R27" i="9" a="1"/>
  <c r="R27" i="9" s="1"/>
  <c r="AR27" i="9" s="1"/>
  <c r="Q27" i="9" a="1"/>
  <c r="Q27" i="9" s="1"/>
  <c r="AQ27" i="9" s="1"/>
  <c r="P27" i="9" a="1"/>
  <c r="P27" i="9" s="1"/>
  <c r="AP27" i="9" s="1"/>
  <c r="O27" i="9" a="1"/>
  <c r="O27" i="9" s="1"/>
  <c r="AO27" i="9" s="1"/>
  <c r="N27" i="9" a="1"/>
  <c r="N27" i="9" s="1"/>
  <c r="AN27" i="9" s="1"/>
  <c r="M27" i="9" a="1"/>
  <c r="M27" i="9" s="1"/>
  <c r="AM27" i="9" s="1"/>
  <c r="L27" i="9" a="1"/>
  <c r="L27" i="9" s="1"/>
  <c r="AL27" i="9" s="1"/>
  <c r="K27" i="9" a="1"/>
  <c r="K27" i="9" s="1"/>
  <c r="AK27" i="9" s="1"/>
  <c r="AI26" i="9" a="1"/>
  <c r="AI26" i="9" s="1"/>
  <c r="BI26" i="9" s="1"/>
  <c r="AH26" i="9" a="1"/>
  <c r="AH26" i="9" s="1"/>
  <c r="BH26" i="9" s="1"/>
  <c r="AG26" i="9" a="1"/>
  <c r="AG26" i="9" s="1"/>
  <c r="BG26" i="9" s="1"/>
  <c r="AF26" i="9" a="1"/>
  <c r="AF26" i="9" s="1"/>
  <c r="BF26" i="9" s="1"/>
  <c r="AE26" i="9" a="1"/>
  <c r="AE26" i="9" s="1"/>
  <c r="BE26" i="9" s="1"/>
  <c r="AD26" i="9" a="1"/>
  <c r="AD26" i="9" s="1"/>
  <c r="BD26" i="9" s="1"/>
  <c r="AC26" i="9" a="1"/>
  <c r="AC26" i="9" s="1"/>
  <c r="BC26" i="9" s="1"/>
  <c r="AB26" i="9" a="1"/>
  <c r="AB26" i="9" s="1"/>
  <c r="BB26" i="9" s="1"/>
  <c r="AA26" i="9" a="1"/>
  <c r="AA26" i="9" s="1"/>
  <c r="BA26" i="9" s="1"/>
  <c r="Z26" i="9" a="1"/>
  <c r="Z26" i="9" s="1"/>
  <c r="AZ26" i="9" s="1"/>
  <c r="Y26" i="9" a="1"/>
  <c r="Y26" i="9" s="1"/>
  <c r="AY26" i="9" s="1"/>
  <c r="X26" i="9" a="1"/>
  <c r="X26" i="9" s="1"/>
  <c r="AX26" i="9" s="1"/>
  <c r="W26" i="9" a="1"/>
  <c r="W26" i="9" s="1"/>
  <c r="AW26" i="9" s="1"/>
  <c r="V26" i="9" a="1"/>
  <c r="V26" i="9" s="1"/>
  <c r="AV26" i="9" s="1"/>
  <c r="U26" i="9" a="1"/>
  <c r="U26" i="9" s="1"/>
  <c r="AU26" i="9" s="1"/>
  <c r="T26" i="9" a="1"/>
  <c r="T26" i="9" s="1"/>
  <c r="AT26" i="9" s="1"/>
  <c r="S26" i="9" a="1"/>
  <c r="S26" i="9" s="1"/>
  <c r="AS26" i="9" s="1"/>
  <c r="R26" i="9" a="1"/>
  <c r="R26" i="9" s="1"/>
  <c r="AR26" i="9" s="1"/>
  <c r="Q26" i="9" a="1"/>
  <c r="Q26" i="9" s="1"/>
  <c r="AQ26" i="9" s="1"/>
  <c r="P26" i="9" a="1"/>
  <c r="P26" i="9" s="1"/>
  <c r="AP26" i="9" s="1"/>
  <c r="O26" i="9" a="1"/>
  <c r="O26" i="9" s="1"/>
  <c r="AO26" i="9" s="1"/>
  <c r="N26" i="9" a="1"/>
  <c r="N26" i="9" s="1"/>
  <c r="AN26" i="9" s="1"/>
  <c r="M26" i="9" a="1"/>
  <c r="M26" i="9" s="1"/>
  <c r="AM26" i="9" s="1"/>
  <c r="L26" i="9" a="1"/>
  <c r="L26" i="9" s="1"/>
  <c r="AL26" i="9" s="1"/>
  <c r="K26" i="9" a="1"/>
  <c r="K26" i="9" s="1"/>
  <c r="AK26" i="9" s="1"/>
  <c r="AI25" i="9" a="1"/>
  <c r="AI25" i="9" s="1"/>
  <c r="BI25" i="9" s="1"/>
  <c r="AH25" i="9" a="1"/>
  <c r="AH25" i="9" s="1"/>
  <c r="BH25" i="9" s="1"/>
  <c r="AG25" i="9" a="1"/>
  <c r="AG25" i="9" s="1"/>
  <c r="BG25" i="9" s="1"/>
  <c r="AF25" i="9" a="1"/>
  <c r="AF25" i="9" s="1"/>
  <c r="BF25" i="9" s="1"/>
  <c r="AE25" i="9" a="1"/>
  <c r="AE25" i="9" s="1"/>
  <c r="BE25" i="9" s="1"/>
  <c r="AD25" i="9" a="1"/>
  <c r="AD25" i="9" s="1"/>
  <c r="BD25" i="9" s="1"/>
  <c r="AC25" i="9" a="1"/>
  <c r="AC25" i="9" s="1"/>
  <c r="BC25" i="9" s="1"/>
  <c r="AB25" i="9" a="1"/>
  <c r="AB25" i="9" s="1"/>
  <c r="BB25" i="9" s="1"/>
  <c r="AA25" i="9" a="1"/>
  <c r="AA25" i="9" s="1"/>
  <c r="BA25" i="9" s="1"/>
  <c r="Z25" i="9" a="1"/>
  <c r="Z25" i="9" s="1"/>
  <c r="AZ25" i="9" s="1"/>
  <c r="Y25" i="9" a="1"/>
  <c r="Y25" i="9" s="1"/>
  <c r="AY25" i="9" s="1"/>
  <c r="X25" i="9" a="1"/>
  <c r="X25" i="9" s="1"/>
  <c r="AX25" i="9" s="1"/>
  <c r="W25" i="9" a="1"/>
  <c r="W25" i="9" s="1"/>
  <c r="AW25" i="9" s="1"/>
  <c r="V25" i="9" a="1"/>
  <c r="V25" i="9" s="1"/>
  <c r="AV25" i="9" s="1"/>
  <c r="U25" i="9" a="1"/>
  <c r="U25" i="9" s="1"/>
  <c r="AU25" i="9" s="1"/>
  <c r="T25" i="9" a="1"/>
  <c r="T25" i="9" s="1"/>
  <c r="AT25" i="9" s="1"/>
  <c r="S25" i="9" a="1"/>
  <c r="S25" i="9" s="1"/>
  <c r="AS25" i="9" s="1"/>
  <c r="R25" i="9" a="1"/>
  <c r="R25" i="9" s="1"/>
  <c r="AR25" i="9" s="1"/>
  <c r="Q25" i="9" a="1"/>
  <c r="Q25" i="9" s="1"/>
  <c r="AQ25" i="9" s="1"/>
  <c r="P25" i="9" a="1"/>
  <c r="P25" i="9" s="1"/>
  <c r="AP25" i="9" s="1"/>
  <c r="O25" i="9" a="1"/>
  <c r="O25" i="9" s="1"/>
  <c r="AO25" i="9" s="1"/>
  <c r="N25" i="9" a="1"/>
  <c r="N25" i="9" s="1"/>
  <c r="AN25" i="9" s="1"/>
  <c r="M25" i="9" a="1"/>
  <c r="M25" i="9" s="1"/>
  <c r="AM25" i="9" s="1"/>
  <c r="L25" i="9" a="1"/>
  <c r="L25" i="9" s="1"/>
  <c r="AL25" i="9" s="1"/>
  <c r="K25" i="9" a="1"/>
  <c r="K25" i="9" s="1"/>
  <c r="AK25" i="9" s="1"/>
  <c r="AI24" i="9" a="1"/>
  <c r="AI24" i="9" s="1"/>
  <c r="BI24" i="9" s="1"/>
  <c r="AH24" i="9" a="1"/>
  <c r="AH24" i="9" s="1"/>
  <c r="BH24" i="9" s="1"/>
  <c r="AG24" i="9" a="1"/>
  <c r="AG24" i="9" s="1"/>
  <c r="BG24" i="9" s="1"/>
  <c r="AF24" i="9" a="1"/>
  <c r="AF24" i="9" s="1"/>
  <c r="BF24" i="9" s="1"/>
  <c r="AE24" i="9" a="1"/>
  <c r="AE24" i="9" s="1"/>
  <c r="BE24" i="9" s="1"/>
  <c r="AD24" i="9" a="1"/>
  <c r="AD24" i="9" s="1"/>
  <c r="BD24" i="9" s="1"/>
  <c r="AC24" i="9" a="1"/>
  <c r="AC24" i="9" s="1"/>
  <c r="BC24" i="9" s="1"/>
  <c r="AB24" i="9" a="1"/>
  <c r="AB24" i="9" s="1"/>
  <c r="BB24" i="9" s="1"/>
  <c r="AA24" i="9" a="1"/>
  <c r="AA24" i="9" s="1"/>
  <c r="BA24" i="9" s="1"/>
  <c r="Z24" i="9" a="1"/>
  <c r="Z24" i="9" s="1"/>
  <c r="AZ24" i="9" s="1"/>
  <c r="Y24" i="9" a="1"/>
  <c r="Y24" i="9" s="1"/>
  <c r="AY24" i="9" s="1"/>
  <c r="X24" i="9" a="1"/>
  <c r="X24" i="9" s="1"/>
  <c r="AX24" i="9" s="1"/>
  <c r="W24" i="9" a="1"/>
  <c r="W24" i="9" s="1"/>
  <c r="AW24" i="9" s="1"/>
  <c r="V24" i="9" a="1"/>
  <c r="V24" i="9" s="1"/>
  <c r="AV24" i="9" s="1"/>
  <c r="U24" i="9" a="1"/>
  <c r="U24" i="9" s="1"/>
  <c r="AU24" i="9" s="1"/>
  <c r="T24" i="9" a="1"/>
  <c r="T24" i="9" s="1"/>
  <c r="AT24" i="9" s="1"/>
  <c r="S24" i="9" a="1"/>
  <c r="S24" i="9" s="1"/>
  <c r="AS24" i="9" s="1"/>
  <c r="R24" i="9" a="1"/>
  <c r="R24" i="9" s="1"/>
  <c r="AR24" i="9" s="1"/>
  <c r="Q24" i="9" a="1"/>
  <c r="Q24" i="9" s="1"/>
  <c r="AQ24" i="9" s="1"/>
  <c r="P24" i="9" a="1"/>
  <c r="P24" i="9" s="1"/>
  <c r="AP24" i="9" s="1"/>
  <c r="O24" i="9" a="1"/>
  <c r="O24" i="9" s="1"/>
  <c r="AO24" i="9" s="1"/>
  <c r="N24" i="9" a="1"/>
  <c r="N24" i="9" s="1"/>
  <c r="AN24" i="9" s="1"/>
  <c r="M24" i="9" a="1"/>
  <c r="M24" i="9" s="1"/>
  <c r="AM24" i="9" s="1"/>
  <c r="L24" i="9" a="1"/>
  <c r="L24" i="9" s="1"/>
  <c r="AL24" i="9" s="1"/>
  <c r="K24" i="9" a="1"/>
  <c r="K24" i="9" s="1"/>
  <c r="AK24" i="9" s="1"/>
  <c r="AI23" i="9" a="1"/>
  <c r="AI23" i="9" s="1"/>
  <c r="BI23" i="9" s="1"/>
  <c r="AH23" i="9" a="1"/>
  <c r="AH23" i="9" s="1"/>
  <c r="BH23" i="9" s="1"/>
  <c r="AG23" i="9" a="1"/>
  <c r="AG23" i="9" s="1"/>
  <c r="BG23" i="9" s="1"/>
  <c r="AF23" i="9" a="1"/>
  <c r="AF23" i="9" s="1"/>
  <c r="BF23" i="9" s="1"/>
  <c r="AE23" i="9" a="1"/>
  <c r="AE23" i="9" s="1"/>
  <c r="BE23" i="9" s="1"/>
  <c r="AD23" i="9" a="1"/>
  <c r="AD23" i="9" s="1"/>
  <c r="BD23" i="9" s="1"/>
  <c r="AC23" i="9" a="1"/>
  <c r="AC23" i="9" s="1"/>
  <c r="BC23" i="9" s="1"/>
  <c r="AB23" i="9" a="1"/>
  <c r="AB23" i="9" s="1"/>
  <c r="BB23" i="9" s="1"/>
  <c r="AA23" i="9" a="1"/>
  <c r="AA23" i="9" s="1"/>
  <c r="BA23" i="9" s="1"/>
  <c r="Z23" i="9" a="1"/>
  <c r="Z23" i="9" s="1"/>
  <c r="AZ23" i="9" s="1"/>
  <c r="Y23" i="9" a="1"/>
  <c r="Y23" i="9" s="1"/>
  <c r="AY23" i="9" s="1"/>
  <c r="X23" i="9" a="1"/>
  <c r="X23" i="9" s="1"/>
  <c r="AX23" i="9" s="1"/>
  <c r="W23" i="9" a="1"/>
  <c r="W23" i="9" s="1"/>
  <c r="AW23" i="9" s="1"/>
  <c r="V23" i="9" a="1"/>
  <c r="V23" i="9" s="1"/>
  <c r="AV23" i="9" s="1"/>
  <c r="U23" i="9" a="1"/>
  <c r="U23" i="9" s="1"/>
  <c r="AU23" i="9" s="1"/>
  <c r="T23" i="9" a="1"/>
  <c r="T23" i="9" s="1"/>
  <c r="AT23" i="9" s="1"/>
  <c r="S23" i="9" a="1"/>
  <c r="S23" i="9" s="1"/>
  <c r="AS23" i="9" s="1"/>
  <c r="R23" i="9" a="1"/>
  <c r="R23" i="9" s="1"/>
  <c r="AR23" i="9" s="1"/>
  <c r="Q23" i="9" a="1"/>
  <c r="Q23" i="9" s="1"/>
  <c r="AQ23" i="9" s="1"/>
  <c r="P23" i="9" a="1"/>
  <c r="P23" i="9" s="1"/>
  <c r="AP23" i="9" s="1"/>
  <c r="O23" i="9" a="1"/>
  <c r="O23" i="9" s="1"/>
  <c r="AO23" i="9" s="1"/>
  <c r="N23" i="9" a="1"/>
  <c r="N23" i="9" s="1"/>
  <c r="AN23" i="9" s="1"/>
  <c r="M23" i="9" a="1"/>
  <c r="M23" i="9" s="1"/>
  <c r="AM23" i="9" s="1"/>
  <c r="L23" i="9" a="1"/>
  <c r="L23" i="9" s="1"/>
  <c r="AL23" i="9" s="1"/>
  <c r="K23" i="9" a="1"/>
  <c r="K23" i="9" s="1"/>
  <c r="AK23" i="9" s="1"/>
  <c r="AI22" i="9" a="1"/>
  <c r="AI22" i="9" s="1"/>
  <c r="BI22" i="9" s="1"/>
  <c r="AH22" i="9" a="1"/>
  <c r="AH22" i="9" s="1"/>
  <c r="BH22" i="9" s="1"/>
  <c r="AG22" i="9" a="1"/>
  <c r="AG22" i="9" s="1"/>
  <c r="BG22" i="9" s="1"/>
  <c r="AF22" i="9" a="1"/>
  <c r="AF22" i="9" s="1"/>
  <c r="BF22" i="9" s="1"/>
  <c r="AE22" i="9" a="1"/>
  <c r="AE22" i="9" s="1"/>
  <c r="BE22" i="9" s="1"/>
  <c r="AD22" i="9" a="1"/>
  <c r="AD22" i="9" s="1"/>
  <c r="BD22" i="9" s="1"/>
  <c r="AC22" i="9" a="1"/>
  <c r="AC22" i="9" s="1"/>
  <c r="BC22" i="9" s="1"/>
  <c r="AB22" i="9" a="1"/>
  <c r="AB22" i="9" s="1"/>
  <c r="BB22" i="9" s="1"/>
  <c r="AA22" i="9" a="1"/>
  <c r="AA22" i="9" s="1"/>
  <c r="BA22" i="9" s="1"/>
  <c r="Z22" i="9" a="1"/>
  <c r="Z22" i="9" s="1"/>
  <c r="AZ22" i="9" s="1"/>
  <c r="Y22" i="9" a="1"/>
  <c r="Y22" i="9" s="1"/>
  <c r="AY22" i="9" s="1"/>
  <c r="X22" i="9" a="1"/>
  <c r="X22" i="9" s="1"/>
  <c r="AX22" i="9" s="1"/>
  <c r="W22" i="9" a="1"/>
  <c r="W22" i="9" s="1"/>
  <c r="AW22" i="9" s="1"/>
  <c r="V22" i="9" a="1"/>
  <c r="V22" i="9" s="1"/>
  <c r="AV22" i="9" s="1"/>
  <c r="U22" i="9" a="1"/>
  <c r="U22" i="9" s="1"/>
  <c r="AU22" i="9" s="1"/>
  <c r="T22" i="9" a="1"/>
  <c r="T22" i="9" s="1"/>
  <c r="AT22" i="9" s="1"/>
  <c r="S22" i="9" a="1"/>
  <c r="S22" i="9" s="1"/>
  <c r="AS22" i="9" s="1"/>
  <c r="R22" i="9" a="1"/>
  <c r="R22" i="9" s="1"/>
  <c r="AR22" i="9" s="1"/>
  <c r="Q22" i="9" a="1"/>
  <c r="Q22" i="9" s="1"/>
  <c r="AQ22" i="9" s="1"/>
  <c r="P22" i="9" a="1"/>
  <c r="P22" i="9" s="1"/>
  <c r="AP22" i="9" s="1"/>
  <c r="O22" i="9" a="1"/>
  <c r="O22" i="9" s="1"/>
  <c r="AO22" i="9" s="1"/>
  <c r="N22" i="9" a="1"/>
  <c r="N22" i="9" s="1"/>
  <c r="AN22" i="9" s="1"/>
  <c r="M22" i="9" a="1"/>
  <c r="M22" i="9" s="1"/>
  <c r="AM22" i="9" s="1"/>
  <c r="L22" i="9" a="1"/>
  <c r="L22" i="9" s="1"/>
  <c r="AL22" i="9" s="1"/>
  <c r="K22" i="9" a="1"/>
  <c r="K22" i="9" s="1"/>
  <c r="AK22" i="9" s="1"/>
  <c r="AI21" i="9" a="1"/>
  <c r="AI21" i="9" s="1"/>
  <c r="BI21" i="9" s="1"/>
  <c r="AH21" i="9" a="1"/>
  <c r="AH21" i="9" s="1"/>
  <c r="BH21" i="9" s="1"/>
  <c r="AG21" i="9" a="1"/>
  <c r="AG21" i="9" s="1"/>
  <c r="BG21" i="9" s="1"/>
  <c r="AF21" i="9" a="1"/>
  <c r="AF21" i="9" s="1"/>
  <c r="BF21" i="9" s="1"/>
  <c r="AE21" i="9" a="1"/>
  <c r="AE21" i="9" s="1"/>
  <c r="BE21" i="9" s="1"/>
  <c r="AD21" i="9" a="1"/>
  <c r="AD21" i="9" s="1"/>
  <c r="BD21" i="9" s="1"/>
  <c r="AC21" i="9" a="1"/>
  <c r="AC21" i="9" s="1"/>
  <c r="BC21" i="9" s="1"/>
  <c r="AB21" i="9" a="1"/>
  <c r="AB21" i="9" s="1"/>
  <c r="BB21" i="9" s="1"/>
  <c r="AA21" i="9" a="1"/>
  <c r="AA21" i="9" s="1"/>
  <c r="BA21" i="9" s="1"/>
  <c r="Z21" i="9" a="1"/>
  <c r="Z21" i="9" s="1"/>
  <c r="AZ21" i="9" s="1"/>
  <c r="Y21" i="9" a="1"/>
  <c r="Y21" i="9" s="1"/>
  <c r="AY21" i="9" s="1"/>
  <c r="X21" i="9" a="1"/>
  <c r="X21" i="9" s="1"/>
  <c r="AX21" i="9" s="1"/>
  <c r="W21" i="9" a="1"/>
  <c r="W21" i="9" s="1"/>
  <c r="AW21" i="9" s="1"/>
  <c r="V21" i="9" a="1"/>
  <c r="V21" i="9" s="1"/>
  <c r="AV21" i="9" s="1"/>
  <c r="U21" i="9" a="1"/>
  <c r="U21" i="9" s="1"/>
  <c r="AU21" i="9" s="1"/>
  <c r="T21" i="9" a="1"/>
  <c r="T21" i="9" s="1"/>
  <c r="AT21" i="9" s="1"/>
  <c r="S21" i="9" a="1"/>
  <c r="S21" i="9" s="1"/>
  <c r="AS21" i="9" s="1"/>
  <c r="R21" i="9" a="1"/>
  <c r="R21" i="9" s="1"/>
  <c r="AR21" i="9" s="1"/>
  <c r="Q21" i="9" a="1"/>
  <c r="Q21" i="9" s="1"/>
  <c r="AQ21" i="9" s="1"/>
  <c r="P21" i="9" a="1"/>
  <c r="P21" i="9" s="1"/>
  <c r="AP21" i="9" s="1"/>
  <c r="O21" i="9" a="1"/>
  <c r="O21" i="9" s="1"/>
  <c r="AO21" i="9" s="1"/>
  <c r="N21" i="9" a="1"/>
  <c r="N21" i="9" s="1"/>
  <c r="AN21" i="9" s="1"/>
  <c r="M21" i="9" a="1"/>
  <c r="M21" i="9" s="1"/>
  <c r="AM21" i="9" s="1"/>
  <c r="L21" i="9" a="1"/>
  <c r="L21" i="9" s="1"/>
  <c r="AL21" i="9" s="1"/>
  <c r="K21" i="9" a="1"/>
  <c r="K21" i="9" s="1"/>
  <c r="AK21" i="9" s="1"/>
  <c r="AI20" i="9" a="1"/>
  <c r="AI20" i="9" s="1"/>
  <c r="BI20" i="9" s="1"/>
  <c r="AH20" i="9" a="1"/>
  <c r="AH20" i="9" s="1"/>
  <c r="BH20" i="9" s="1"/>
  <c r="AG20" i="9" a="1"/>
  <c r="AG20" i="9" s="1"/>
  <c r="BG20" i="9" s="1"/>
  <c r="AF20" i="9" a="1"/>
  <c r="AF20" i="9" s="1"/>
  <c r="BF20" i="9" s="1"/>
  <c r="AE20" i="9" a="1"/>
  <c r="AE20" i="9" s="1"/>
  <c r="BE20" i="9" s="1"/>
  <c r="AD20" i="9" a="1"/>
  <c r="AD20" i="9" s="1"/>
  <c r="BD20" i="9" s="1"/>
  <c r="AC20" i="9" a="1"/>
  <c r="AC20" i="9" s="1"/>
  <c r="BC20" i="9" s="1"/>
  <c r="AB20" i="9" a="1"/>
  <c r="AB20" i="9" s="1"/>
  <c r="BB20" i="9" s="1"/>
  <c r="AA20" i="9" a="1"/>
  <c r="AA20" i="9" s="1"/>
  <c r="BA20" i="9" s="1"/>
  <c r="Z20" i="9" a="1"/>
  <c r="Z20" i="9" s="1"/>
  <c r="AZ20" i="9" s="1"/>
  <c r="Y20" i="9" a="1"/>
  <c r="Y20" i="9" s="1"/>
  <c r="AY20" i="9" s="1"/>
  <c r="X20" i="9" a="1"/>
  <c r="X20" i="9" s="1"/>
  <c r="AX20" i="9" s="1"/>
  <c r="W20" i="9" a="1"/>
  <c r="W20" i="9" s="1"/>
  <c r="AW20" i="9" s="1"/>
  <c r="V20" i="9" a="1"/>
  <c r="V20" i="9" s="1"/>
  <c r="AV20" i="9" s="1"/>
  <c r="U20" i="9" a="1"/>
  <c r="U20" i="9" s="1"/>
  <c r="AU20" i="9" s="1"/>
  <c r="T20" i="9" a="1"/>
  <c r="T20" i="9" s="1"/>
  <c r="AT20" i="9" s="1"/>
  <c r="S20" i="9" a="1"/>
  <c r="S20" i="9" s="1"/>
  <c r="AS20" i="9" s="1"/>
  <c r="R20" i="9" a="1"/>
  <c r="R20" i="9" s="1"/>
  <c r="AR20" i="9" s="1"/>
  <c r="Q20" i="9" a="1"/>
  <c r="Q20" i="9" s="1"/>
  <c r="AQ20" i="9" s="1"/>
  <c r="P20" i="9" a="1"/>
  <c r="P20" i="9" s="1"/>
  <c r="AP20" i="9" s="1"/>
  <c r="O20" i="9" a="1"/>
  <c r="O20" i="9" s="1"/>
  <c r="AO20" i="9" s="1"/>
  <c r="N20" i="9" a="1"/>
  <c r="N20" i="9" s="1"/>
  <c r="AN20" i="9" s="1"/>
  <c r="M20" i="9" a="1"/>
  <c r="M20" i="9" s="1"/>
  <c r="AM20" i="9" s="1"/>
  <c r="L20" i="9" a="1"/>
  <c r="L20" i="9" s="1"/>
  <c r="AL20" i="9" s="1"/>
  <c r="K20" i="9" a="1"/>
  <c r="K20" i="9" s="1"/>
  <c r="AK20" i="9" s="1"/>
  <c r="AI19" i="9" a="1"/>
  <c r="AI19" i="9" s="1"/>
  <c r="BI19" i="9" s="1"/>
  <c r="AH19" i="9" a="1"/>
  <c r="AH19" i="9" s="1"/>
  <c r="BH19" i="9" s="1"/>
  <c r="AG19" i="9" a="1"/>
  <c r="AG19" i="9" s="1"/>
  <c r="BG19" i="9" s="1"/>
  <c r="AF19" i="9" a="1"/>
  <c r="AF19" i="9" s="1"/>
  <c r="BF19" i="9" s="1"/>
  <c r="AE19" i="9" a="1"/>
  <c r="AE19" i="9" s="1"/>
  <c r="BE19" i="9" s="1"/>
  <c r="AD19" i="9" a="1"/>
  <c r="AD19" i="9" s="1"/>
  <c r="BD19" i="9" s="1"/>
  <c r="AC19" i="9" a="1"/>
  <c r="AC19" i="9" s="1"/>
  <c r="BC19" i="9" s="1"/>
  <c r="AB19" i="9" a="1"/>
  <c r="AB19" i="9" s="1"/>
  <c r="BB19" i="9" s="1"/>
  <c r="AA19" i="9" a="1"/>
  <c r="AA19" i="9" s="1"/>
  <c r="BA19" i="9" s="1"/>
  <c r="Z19" i="9" a="1"/>
  <c r="Z19" i="9" s="1"/>
  <c r="AZ19" i="9" s="1"/>
  <c r="Y19" i="9" a="1"/>
  <c r="Y19" i="9" s="1"/>
  <c r="AY19" i="9" s="1"/>
  <c r="X19" i="9" a="1"/>
  <c r="X19" i="9" s="1"/>
  <c r="AX19" i="9" s="1"/>
  <c r="W19" i="9" a="1"/>
  <c r="W19" i="9" s="1"/>
  <c r="AW19" i="9" s="1"/>
  <c r="V19" i="9" a="1"/>
  <c r="V19" i="9" s="1"/>
  <c r="AV19" i="9" s="1"/>
  <c r="U19" i="9" a="1"/>
  <c r="U19" i="9" s="1"/>
  <c r="AU19" i="9" s="1"/>
  <c r="T19" i="9" a="1"/>
  <c r="T19" i="9" s="1"/>
  <c r="AT19" i="9" s="1"/>
  <c r="S19" i="9" a="1"/>
  <c r="S19" i="9" s="1"/>
  <c r="AS19" i="9" s="1"/>
  <c r="R19" i="9" a="1"/>
  <c r="R19" i="9" s="1"/>
  <c r="AR19" i="9" s="1"/>
  <c r="Q19" i="9" a="1"/>
  <c r="Q19" i="9" s="1"/>
  <c r="AQ19" i="9" s="1"/>
  <c r="P19" i="9" a="1"/>
  <c r="P19" i="9" s="1"/>
  <c r="AP19" i="9" s="1"/>
  <c r="O19" i="9" a="1"/>
  <c r="O19" i="9" s="1"/>
  <c r="AO19" i="9" s="1"/>
  <c r="N19" i="9" a="1"/>
  <c r="N19" i="9" s="1"/>
  <c r="AN19" i="9" s="1"/>
  <c r="M19" i="9" a="1"/>
  <c r="M19" i="9" s="1"/>
  <c r="AM19" i="9" s="1"/>
  <c r="L19" i="9" a="1"/>
  <c r="L19" i="9" s="1"/>
  <c r="AL19" i="9" s="1"/>
  <c r="K19" i="9" a="1"/>
  <c r="K19" i="9" s="1"/>
  <c r="AK19" i="9" s="1"/>
  <c r="AI18" i="9" a="1"/>
  <c r="AI18" i="9" s="1"/>
  <c r="BI18" i="9" s="1"/>
  <c r="AH18" i="9" a="1"/>
  <c r="AH18" i="9" s="1"/>
  <c r="BH18" i="9" s="1"/>
  <c r="AG18" i="9" a="1"/>
  <c r="AG18" i="9" s="1"/>
  <c r="BG18" i="9" s="1"/>
  <c r="AF18" i="9" a="1"/>
  <c r="AF18" i="9" s="1"/>
  <c r="BF18" i="9" s="1"/>
  <c r="AE18" i="9" a="1"/>
  <c r="AE18" i="9" s="1"/>
  <c r="BE18" i="9" s="1"/>
  <c r="AD18" i="9" a="1"/>
  <c r="AD18" i="9" s="1"/>
  <c r="BD18" i="9" s="1"/>
  <c r="AC18" i="9" a="1"/>
  <c r="AC18" i="9" s="1"/>
  <c r="BC18" i="9" s="1"/>
  <c r="AB18" i="9" a="1"/>
  <c r="AB18" i="9" s="1"/>
  <c r="BB18" i="9" s="1"/>
  <c r="AA18" i="9" a="1"/>
  <c r="AA18" i="9" s="1"/>
  <c r="BA18" i="9" s="1"/>
  <c r="Z18" i="9" a="1"/>
  <c r="Z18" i="9" s="1"/>
  <c r="AZ18" i="9" s="1"/>
  <c r="Y18" i="9" a="1"/>
  <c r="Y18" i="9" s="1"/>
  <c r="AY18" i="9" s="1"/>
  <c r="X18" i="9" a="1"/>
  <c r="X18" i="9" s="1"/>
  <c r="AX18" i="9" s="1"/>
  <c r="W18" i="9" a="1"/>
  <c r="W18" i="9" s="1"/>
  <c r="AW18" i="9" s="1"/>
  <c r="V18" i="9" a="1"/>
  <c r="V18" i="9" s="1"/>
  <c r="AV18" i="9" s="1"/>
  <c r="U18" i="9" a="1"/>
  <c r="U18" i="9" s="1"/>
  <c r="AU18" i="9" s="1"/>
  <c r="T18" i="9" a="1"/>
  <c r="T18" i="9" s="1"/>
  <c r="AT18" i="9" s="1"/>
  <c r="S18" i="9" a="1"/>
  <c r="S18" i="9" s="1"/>
  <c r="AS18" i="9" s="1"/>
  <c r="R18" i="9" a="1"/>
  <c r="R18" i="9" s="1"/>
  <c r="AR18" i="9" s="1"/>
  <c r="Q18" i="9" a="1"/>
  <c r="Q18" i="9" s="1"/>
  <c r="AQ18" i="9" s="1"/>
  <c r="P18" i="9" a="1"/>
  <c r="P18" i="9" s="1"/>
  <c r="AP18" i="9" s="1"/>
  <c r="O18" i="9" a="1"/>
  <c r="O18" i="9" s="1"/>
  <c r="AO18" i="9" s="1"/>
  <c r="N18" i="9" a="1"/>
  <c r="N18" i="9" s="1"/>
  <c r="AN18" i="9" s="1"/>
  <c r="M18" i="9" a="1"/>
  <c r="M18" i="9" s="1"/>
  <c r="AM18" i="9" s="1"/>
  <c r="L18" i="9" a="1"/>
  <c r="L18" i="9" s="1"/>
  <c r="AL18" i="9" s="1"/>
  <c r="K18" i="9" a="1"/>
  <c r="K18" i="9" s="1"/>
  <c r="AK18" i="9" s="1"/>
  <c r="AI17" i="9" a="1"/>
  <c r="AI17" i="9" s="1"/>
  <c r="BI17" i="9" s="1"/>
  <c r="AH17" i="9" a="1"/>
  <c r="AH17" i="9" s="1"/>
  <c r="BH17" i="9" s="1"/>
  <c r="AG17" i="9" a="1"/>
  <c r="AG17" i="9" s="1"/>
  <c r="BG17" i="9" s="1"/>
  <c r="AF17" i="9" a="1"/>
  <c r="AF17" i="9" s="1"/>
  <c r="BF17" i="9" s="1"/>
  <c r="AE17" i="9" a="1"/>
  <c r="AE17" i="9" s="1"/>
  <c r="BE17" i="9" s="1"/>
  <c r="AD17" i="9" a="1"/>
  <c r="AD17" i="9" s="1"/>
  <c r="BD17" i="9" s="1"/>
  <c r="AC17" i="9" a="1"/>
  <c r="AC17" i="9" s="1"/>
  <c r="BC17" i="9" s="1"/>
  <c r="AB17" i="9" a="1"/>
  <c r="AB17" i="9" s="1"/>
  <c r="BB17" i="9" s="1"/>
  <c r="AA17" i="9" a="1"/>
  <c r="AA17" i="9" s="1"/>
  <c r="BA17" i="9" s="1"/>
  <c r="Z17" i="9" a="1"/>
  <c r="Z17" i="9" s="1"/>
  <c r="AZ17" i="9" s="1"/>
  <c r="Y17" i="9" a="1"/>
  <c r="Y17" i="9" s="1"/>
  <c r="AY17" i="9" s="1"/>
  <c r="X17" i="9" a="1"/>
  <c r="X17" i="9" s="1"/>
  <c r="AX17" i="9" s="1"/>
  <c r="W17" i="9" a="1"/>
  <c r="W17" i="9" s="1"/>
  <c r="AW17" i="9" s="1"/>
  <c r="V17" i="9" a="1"/>
  <c r="V17" i="9" s="1"/>
  <c r="AV17" i="9" s="1"/>
  <c r="U17" i="9" a="1"/>
  <c r="U17" i="9" s="1"/>
  <c r="AU17" i="9" s="1"/>
  <c r="T17" i="9" a="1"/>
  <c r="T17" i="9" s="1"/>
  <c r="AT17" i="9" s="1"/>
  <c r="S17" i="9" a="1"/>
  <c r="S17" i="9" s="1"/>
  <c r="AS17" i="9" s="1"/>
  <c r="R17" i="9" a="1"/>
  <c r="R17" i="9" s="1"/>
  <c r="AR17" i="9" s="1"/>
  <c r="Q17" i="9" a="1"/>
  <c r="Q17" i="9" s="1"/>
  <c r="AQ17" i="9" s="1"/>
  <c r="P17" i="9" a="1"/>
  <c r="P17" i="9" s="1"/>
  <c r="AP17" i="9" s="1"/>
  <c r="O17" i="9" a="1"/>
  <c r="O17" i="9" s="1"/>
  <c r="AO17" i="9" s="1"/>
  <c r="N17" i="9" a="1"/>
  <c r="N17" i="9" s="1"/>
  <c r="AN17" i="9" s="1"/>
  <c r="M17" i="9" a="1"/>
  <c r="M17" i="9" s="1"/>
  <c r="AM17" i="9" s="1"/>
  <c r="L17" i="9" a="1"/>
  <c r="L17" i="9" s="1"/>
  <c r="AL17" i="9" s="1"/>
  <c r="K17" i="9" a="1"/>
  <c r="K17" i="9" s="1"/>
  <c r="AK17" i="9" s="1"/>
  <c r="AI16" i="9" a="1"/>
  <c r="AI16" i="9" s="1"/>
  <c r="BI16" i="9" s="1"/>
  <c r="AH16" i="9" a="1"/>
  <c r="AH16" i="9" s="1"/>
  <c r="BH16" i="9" s="1"/>
  <c r="AG16" i="9" a="1"/>
  <c r="AG16" i="9" s="1"/>
  <c r="BG16" i="9" s="1"/>
  <c r="AF16" i="9" a="1"/>
  <c r="AF16" i="9" s="1"/>
  <c r="BF16" i="9" s="1"/>
  <c r="AE16" i="9" a="1"/>
  <c r="AE16" i="9" s="1"/>
  <c r="BE16" i="9" s="1"/>
  <c r="AD16" i="9" a="1"/>
  <c r="AD16" i="9" s="1"/>
  <c r="BD16" i="9" s="1"/>
  <c r="AC16" i="9" a="1"/>
  <c r="AC16" i="9" s="1"/>
  <c r="BC16" i="9" s="1"/>
  <c r="AB16" i="9" a="1"/>
  <c r="AB16" i="9" s="1"/>
  <c r="BB16" i="9" s="1"/>
  <c r="AA16" i="9" a="1"/>
  <c r="AA16" i="9" s="1"/>
  <c r="BA16" i="9" s="1"/>
  <c r="Z16" i="9" a="1"/>
  <c r="Z16" i="9" s="1"/>
  <c r="AZ16" i="9" s="1"/>
  <c r="Y16" i="9" a="1"/>
  <c r="Y16" i="9" s="1"/>
  <c r="AY16" i="9" s="1"/>
  <c r="X16" i="9" a="1"/>
  <c r="X16" i="9" s="1"/>
  <c r="AX16" i="9" s="1"/>
  <c r="W16" i="9" a="1"/>
  <c r="W16" i="9" s="1"/>
  <c r="AW16" i="9" s="1"/>
  <c r="V16" i="9" a="1"/>
  <c r="V16" i="9" s="1"/>
  <c r="AV16" i="9" s="1"/>
  <c r="U16" i="9" a="1"/>
  <c r="U16" i="9" s="1"/>
  <c r="AU16" i="9" s="1"/>
  <c r="T16" i="9" a="1"/>
  <c r="T16" i="9" s="1"/>
  <c r="AT16" i="9" s="1"/>
  <c r="S16" i="9" a="1"/>
  <c r="S16" i="9" s="1"/>
  <c r="AS16" i="9" s="1"/>
  <c r="R16" i="9" a="1"/>
  <c r="R16" i="9" s="1"/>
  <c r="AR16" i="9" s="1"/>
  <c r="Q16" i="9" a="1"/>
  <c r="Q16" i="9" s="1"/>
  <c r="AQ16" i="9" s="1"/>
  <c r="P16" i="9" a="1"/>
  <c r="P16" i="9" s="1"/>
  <c r="AP16" i="9" s="1"/>
  <c r="O16" i="9" a="1"/>
  <c r="O16" i="9" s="1"/>
  <c r="AO16" i="9" s="1"/>
  <c r="N16" i="9" a="1"/>
  <c r="N16" i="9" s="1"/>
  <c r="AN16" i="9" s="1"/>
  <c r="M16" i="9" a="1"/>
  <c r="M16" i="9" s="1"/>
  <c r="AM16" i="9" s="1"/>
  <c r="L16" i="9" a="1"/>
  <c r="L16" i="9" s="1"/>
  <c r="AL16" i="9" s="1"/>
  <c r="K16" i="9" a="1"/>
  <c r="K16" i="9" s="1"/>
  <c r="AK16" i="9" s="1"/>
  <c r="AI15" i="9" a="1"/>
  <c r="AI15" i="9" s="1"/>
  <c r="BI15" i="9" s="1"/>
  <c r="AH15" i="9" a="1"/>
  <c r="AH15" i="9" s="1"/>
  <c r="BH15" i="9" s="1"/>
  <c r="AG15" i="9" a="1"/>
  <c r="AG15" i="9" s="1"/>
  <c r="BG15" i="9" s="1"/>
  <c r="AF15" i="9" a="1"/>
  <c r="AF15" i="9" s="1"/>
  <c r="BF15" i="9" s="1"/>
  <c r="AE15" i="9" a="1"/>
  <c r="AE15" i="9" s="1"/>
  <c r="BE15" i="9" s="1"/>
  <c r="AD15" i="9" a="1"/>
  <c r="AD15" i="9" s="1"/>
  <c r="BD15" i="9" s="1"/>
  <c r="AC15" i="9" a="1"/>
  <c r="AC15" i="9" s="1"/>
  <c r="BC15" i="9" s="1"/>
  <c r="AB15" i="9" a="1"/>
  <c r="AB15" i="9" s="1"/>
  <c r="BB15" i="9" s="1"/>
  <c r="AA15" i="9" a="1"/>
  <c r="AA15" i="9" s="1"/>
  <c r="BA15" i="9" s="1"/>
  <c r="Z15" i="9" a="1"/>
  <c r="Z15" i="9" s="1"/>
  <c r="AZ15" i="9" s="1"/>
  <c r="Y15" i="9" a="1"/>
  <c r="Y15" i="9" s="1"/>
  <c r="AY15" i="9" s="1"/>
  <c r="X15" i="9" a="1"/>
  <c r="X15" i="9" s="1"/>
  <c r="AX15" i="9" s="1"/>
  <c r="W15" i="9" a="1"/>
  <c r="W15" i="9" s="1"/>
  <c r="AW15" i="9" s="1"/>
  <c r="V15" i="9" a="1"/>
  <c r="V15" i="9" s="1"/>
  <c r="AV15" i="9" s="1"/>
  <c r="U15" i="9" a="1"/>
  <c r="U15" i="9" s="1"/>
  <c r="AU15" i="9" s="1"/>
  <c r="T15" i="9" a="1"/>
  <c r="T15" i="9" s="1"/>
  <c r="AT15" i="9" s="1"/>
  <c r="S15" i="9" a="1"/>
  <c r="S15" i="9" s="1"/>
  <c r="AS15" i="9" s="1"/>
  <c r="R15" i="9" a="1"/>
  <c r="R15" i="9" s="1"/>
  <c r="AR15" i="9" s="1"/>
  <c r="Q15" i="9" a="1"/>
  <c r="Q15" i="9" s="1"/>
  <c r="AQ15" i="9" s="1"/>
  <c r="P15" i="9" a="1"/>
  <c r="P15" i="9" s="1"/>
  <c r="AP15" i="9" s="1"/>
  <c r="O15" i="9" a="1"/>
  <c r="O15" i="9" s="1"/>
  <c r="AO15" i="9" s="1"/>
  <c r="N15" i="9" a="1"/>
  <c r="N15" i="9" s="1"/>
  <c r="AN15" i="9" s="1"/>
  <c r="M15" i="9" a="1"/>
  <c r="M15" i="9" s="1"/>
  <c r="AM15" i="9" s="1"/>
  <c r="L15" i="9" a="1"/>
  <c r="L15" i="9" s="1"/>
  <c r="AL15" i="9" s="1"/>
  <c r="K15" i="9" a="1"/>
  <c r="K15" i="9" s="1"/>
  <c r="AK15" i="9" s="1"/>
  <c r="AI14" i="9" a="1"/>
  <c r="AI14" i="9" s="1"/>
  <c r="BI14" i="9" s="1"/>
  <c r="AH14" i="9" a="1"/>
  <c r="AH14" i="9" s="1"/>
  <c r="BH14" i="9" s="1"/>
  <c r="AG14" i="9" a="1"/>
  <c r="AG14" i="9" s="1"/>
  <c r="BG14" i="9" s="1"/>
  <c r="AF14" i="9" a="1"/>
  <c r="AF14" i="9" s="1"/>
  <c r="BF14" i="9" s="1"/>
  <c r="AE14" i="9" a="1"/>
  <c r="AE14" i="9" s="1"/>
  <c r="BE14" i="9" s="1"/>
  <c r="AD14" i="9" a="1"/>
  <c r="AD14" i="9" s="1"/>
  <c r="BD14" i="9" s="1"/>
  <c r="AC14" i="9" a="1"/>
  <c r="AC14" i="9" s="1"/>
  <c r="BC14" i="9" s="1"/>
  <c r="AB14" i="9" a="1"/>
  <c r="AB14" i="9" s="1"/>
  <c r="BB14" i="9" s="1"/>
  <c r="AA14" i="9" a="1"/>
  <c r="AA14" i="9" s="1"/>
  <c r="BA14" i="9" s="1"/>
  <c r="Z14" i="9" a="1"/>
  <c r="Z14" i="9" s="1"/>
  <c r="AZ14" i="9" s="1"/>
  <c r="Y14" i="9" a="1"/>
  <c r="Y14" i="9" s="1"/>
  <c r="AY14" i="9" s="1"/>
  <c r="X14" i="9" a="1"/>
  <c r="X14" i="9" s="1"/>
  <c r="AX14" i="9" s="1"/>
  <c r="W14" i="9" a="1"/>
  <c r="W14" i="9" s="1"/>
  <c r="AW14" i="9" s="1"/>
  <c r="V14" i="9" a="1"/>
  <c r="V14" i="9" s="1"/>
  <c r="AV14" i="9" s="1"/>
  <c r="U14" i="9" a="1"/>
  <c r="U14" i="9" s="1"/>
  <c r="AU14" i="9" s="1"/>
  <c r="T14" i="9" a="1"/>
  <c r="T14" i="9" s="1"/>
  <c r="AT14" i="9" s="1"/>
  <c r="S14" i="9" a="1"/>
  <c r="S14" i="9" s="1"/>
  <c r="AS14" i="9" s="1"/>
  <c r="R14" i="9" a="1"/>
  <c r="R14" i="9" s="1"/>
  <c r="AR14" i="9" s="1"/>
  <c r="Q14" i="9" a="1"/>
  <c r="Q14" i="9" s="1"/>
  <c r="AQ14" i="9" s="1"/>
  <c r="P14" i="9" a="1"/>
  <c r="P14" i="9" s="1"/>
  <c r="AP14" i="9" s="1"/>
  <c r="O14" i="9" a="1"/>
  <c r="O14" i="9" s="1"/>
  <c r="AO14" i="9" s="1"/>
  <c r="N14" i="9" a="1"/>
  <c r="N14" i="9" s="1"/>
  <c r="AN14" i="9" s="1"/>
  <c r="M14" i="9" a="1"/>
  <c r="M14" i="9" s="1"/>
  <c r="AM14" i="9" s="1"/>
  <c r="L14" i="9" a="1"/>
  <c r="L14" i="9" s="1"/>
  <c r="AL14" i="9" s="1"/>
  <c r="K14" i="9" a="1"/>
  <c r="K14" i="9" s="1"/>
  <c r="AK14" i="9" s="1"/>
  <c r="AI13" i="9" a="1"/>
  <c r="AI13" i="9" s="1"/>
  <c r="BI13" i="9" s="1"/>
  <c r="AH13" i="9" a="1"/>
  <c r="AH13" i="9" s="1"/>
  <c r="BH13" i="9" s="1"/>
  <c r="AG13" i="9" a="1"/>
  <c r="AG13" i="9" s="1"/>
  <c r="BG13" i="9" s="1"/>
  <c r="AF13" i="9" a="1"/>
  <c r="AF13" i="9" s="1"/>
  <c r="BF13" i="9" s="1"/>
  <c r="AE13" i="9" a="1"/>
  <c r="AE13" i="9" s="1"/>
  <c r="BE13" i="9" s="1"/>
  <c r="AD13" i="9" a="1"/>
  <c r="AD13" i="9" s="1"/>
  <c r="BD13" i="9" s="1"/>
  <c r="AC13" i="9" a="1"/>
  <c r="AC13" i="9" s="1"/>
  <c r="BC13" i="9" s="1"/>
  <c r="AB13" i="9" a="1"/>
  <c r="AB13" i="9" s="1"/>
  <c r="BB13" i="9" s="1"/>
  <c r="AA13" i="9" a="1"/>
  <c r="AA13" i="9" s="1"/>
  <c r="BA13" i="9" s="1"/>
  <c r="Z13" i="9" a="1"/>
  <c r="Z13" i="9" s="1"/>
  <c r="AZ13" i="9" s="1"/>
  <c r="Y13" i="9" a="1"/>
  <c r="Y13" i="9" s="1"/>
  <c r="AY13" i="9" s="1"/>
  <c r="X13" i="9" a="1"/>
  <c r="X13" i="9" s="1"/>
  <c r="AX13" i="9" s="1"/>
  <c r="W13" i="9" a="1"/>
  <c r="W13" i="9" s="1"/>
  <c r="AW13" i="9" s="1"/>
  <c r="V13" i="9" a="1"/>
  <c r="V13" i="9" s="1"/>
  <c r="AV13" i="9" s="1"/>
  <c r="U13" i="9" a="1"/>
  <c r="U13" i="9" s="1"/>
  <c r="AU13" i="9" s="1"/>
  <c r="T13" i="9" a="1"/>
  <c r="T13" i="9" s="1"/>
  <c r="AT13" i="9" s="1"/>
  <c r="S13" i="9" a="1"/>
  <c r="S13" i="9" s="1"/>
  <c r="AS13" i="9" s="1"/>
  <c r="R13" i="9" a="1"/>
  <c r="R13" i="9" s="1"/>
  <c r="AR13" i="9" s="1"/>
  <c r="Q13" i="9" a="1"/>
  <c r="Q13" i="9" s="1"/>
  <c r="AQ13" i="9" s="1"/>
  <c r="P13" i="9" a="1"/>
  <c r="P13" i="9" s="1"/>
  <c r="AP13" i="9" s="1"/>
  <c r="O13" i="9" a="1"/>
  <c r="O13" i="9" s="1"/>
  <c r="AO13" i="9" s="1"/>
  <c r="N13" i="9" a="1"/>
  <c r="N13" i="9" s="1"/>
  <c r="AN13" i="9" s="1"/>
  <c r="M13" i="9" a="1"/>
  <c r="M13" i="9" s="1"/>
  <c r="AM13" i="9" s="1"/>
  <c r="L13" i="9" a="1"/>
  <c r="L13" i="9" s="1"/>
  <c r="AL13" i="9" s="1"/>
  <c r="K13" i="9" a="1"/>
  <c r="K13" i="9" s="1"/>
  <c r="AK13" i="9" s="1"/>
  <c r="AI12" i="9" a="1"/>
  <c r="AI12" i="9" s="1"/>
  <c r="BI12" i="9" s="1"/>
  <c r="AH12" i="9" a="1"/>
  <c r="AH12" i="9" s="1"/>
  <c r="BH12" i="9" s="1"/>
  <c r="AG12" i="9" a="1"/>
  <c r="AG12" i="9" s="1"/>
  <c r="BG12" i="9" s="1"/>
  <c r="AF12" i="9" a="1"/>
  <c r="AF12" i="9" s="1"/>
  <c r="BF12" i="9" s="1"/>
  <c r="AE12" i="9" a="1"/>
  <c r="AE12" i="9" s="1"/>
  <c r="BE12" i="9" s="1"/>
  <c r="AD12" i="9" a="1"/>
  <c r="AD12" i="9" s="1"/>
  <c r="BD12" i="9" s="1"/>
  <c r="AC12" i="9" a="1"/>
  <c r="AC12" i="9" s="1"/>
  <c r="BC12" i="9" s="1"/>
  <c r="AB12" i="9" a="1"/>
  <c r="AB12" i="9" s="1"/>
  <c r="BB12" i="9" s="1"/>
  <c r="AA12" i="9" a="1"/>
  <c r="AA12" i="9" s="1"/>
  <c r="BA12" i="9" s="1"/>
  <c r="Z12" i="9" a="1"/>
  <c r="Z12" i="9" s="1"/>
  <c r="AZ12" i="9" s="1"/>
  <c r="Y12" i="9" a="1"/>
  <c r="Y12" i="9" s="1"/>
  <c r="AY12" i="9" s="1"/>
  <c r="X12" i="9" a="1"/>
  <c r="X12" i="9" s="1"/>
  <c r="AX12" i="9" s="1"/>
  <c r="W12" i="9" a="1"/>
  <c r="W12" i="9" s="1"/>
  <c r="AW12" i="9" s="1"/>
  <c r="V12" i="9" a="1"/>
  <c r="V12" i="9" s="1"/>
  <c r="AV12" i="9" s="1"/>
  <c r="U12" i="9" a="1"/>
  <c r="U12" i="9" s="1"/>
  <c r="AU12" i="9" s="1"/>
  <c r="T12" i="9" a="1"/>
  <c r="T12" i="9" s="1"/>
  <c r="AT12" i="9" s="1"/>
  <c r="S12" i="9" a="1"/>
  <c r="S12" i="9" s="1"/>
  <c r="AS12" i="9" s="1"/>
  <c r="R12" i="9" a="1"/>
  <c r="R12" i="9" s="1"/>
  <c r="AR12" i="9" s="1"/>
  <c r="Q12" i="9" a="1"/>
  <c r="Q12" i="9" s="1"/>
  <c r="AQ12" i="9" s="1"/>
  <c r="P12" i="9" a="1"/>
  <c r="P12" i="9" s="1"/>
  <c r="AP12" i="9" s="1"/>
  <c r="O12" i="9" a="1"/>
  <c r="O12" i="9" s="1"/>
  <c r="AO12" i="9" s="1"/>
  <c r="N12" i="9" a="1"/>
  <c r="N12" i="9" s="1"/>
  <c r="AN12" i="9" s="1"/>
  <c r="M12" i="9" a="1"/>
  <c r="M12" i="9" s="1"/>
  <c r="AM12" i="9" s="1"/>
  <c r="L12" i="9" a="1"/>
  <c r="L12" i="9" s="1"/>
  <c r="AL12" i="9" s="1"/>
  <c r="K12" i="9" a="1"/>
  <c r="K12" i="9" s="1"/>
  <c r="AK12" i="9" s="1"/>
  <c r="AI11" i="9" a="1"/>
  <c r="AI11" i="9" s="1"/>
  <c r="BI11" i="9" s="1"/>
  <c r="AH11" i="9" a="1"/>
  <c r="AH11" i="9" s="1"/>
  <c r="BH11" i="9" s="1"/>
  <c r="AG11" i="9" a="1"/>
  <c r="AG11" i="9" s="1"/>
  <c r="BG11" i="9" s="1"/>
  <c r="AF11" i="9" a="1"/>
  <c r="AF11" i="9" s="1"/>
  <c r="BF11" i="9" s="1"/>
  <c r="AE11" i="9" a="1"/>
  <c r="AE11" i="9" s="1"/>
  <c r="BE11" i="9" s="1"/>
  <c r="AD11" i="9" a="1"/>
  <c r="AD11" i="9" s="1"/>
  <c r="BD11" i="9" s="1"/>
  <c r="AC11" i="9" a="1"/>
  <c r="AC11" i="9" s="1"/>
  <c r="BC11" i="9" s="1"/>
  <c r="AB11" i="9" a="1"/>
  <c r="AB11" i="9" s="1"/>
  <c r="BB11" i="9" s="1"/>
  <c r="AA11" i="9" a="1"/>
  <c r="AA11" i="9" s="1"/>
  <c r="BA11" i="9" s="1"/>
  <c r="Z11" i="9" a="1"/>
  <c r="Z11" i="9" s="1"/>
  <c r="AZ11" i="9" s="1"/>
  <c r="Y11" i="9" a="1"/>
  <c r="Y11" i="9" s="1"/>
  <c r="AY11" i="9" s="1"/>
  <c r="X11" i="9" a="1"/>
  <c r="X11" i="9" s="1"/>
  <c r="AX11" i="9" s="1"/>
  <c r="W11" i="9" a="1"/>
  <c r="W11" i="9" s="1"/>
  <c r="AW11" i="9" s="1"/>
  <c r="V11" i="9" a="1"/>
  <c r="V11" i="9" s="1"/>
  <c r="AV11" i="9" s="1"/>
  <c r="U11" i="9" a="1"/>
  <c r="U11" i="9" s="1"/>
  <c r="AU11" i="9" s="1"/>
  <c r="T11" i="9" a="1"/>
  <c r="T11" i="9" s="1"/>
  <c r="AT11" i="9" s="1"/>
  <c r="S11" i="9" a="1"/>
  <c r="S11" i="9" s="1"/>
  <c r="AS11" i="9" s="1"/>
  <c r="R11" i="9" a="1"/>
  <c r="R11" i="9" s="1"/>
  <c r="AR11" i="9" s="1"/>
  <c r="Q11" i="9" a="1"/>
  <c r="Q11" i="9" s="1"/>
  <c r="AQ11" i="9" s="1"/>
  <c r="P11" i="9" a="1"/>
  <c r="P11" i="9" s="1"/>
  <c r="AP11" i="9" s="1"/>
  <c r="O11" i="9" a="1"/>
  <c r="O11" i="9" s="1"/>
  <c r="AO11" i="9" s="1"/>
  <c r="N11" i="9" a="1"/>
  <c r="N11" i="9" s="1"/>
  <c r="AN11" i="9" s="1"/>
  <c r="M11" i="9" a="1"/>
  <c r="M11" i="9" s="1"/>
  <c r="AM11" i="9" s="1"/>
  <c r="L11" i="9" a="1"/>
  <c r="L11" i="9" s="1"/>
  <c r="AL11" i="9" s="1"/>
  <c r="K11" i="9" a="1"/>
  <c r="K11" i="9" s="1"/>
  <c r="AK11" i="9" s="1"/>
  <c r="AI10" i="9" a="1"/>
  <c r="AI10" i="9" s="1"/>
  <c r="BI10" i="9" s="1"/>
  <c r="AH10" i="9" a="1"/>
  <c r="AH10" i="9" s="1"/>
  <c r="BH10" i="9" s="1"/>
  <c r="AG10" i="9" a="1"/>
  <c r="AG10" i="9" s="1"/>
  <c r="BG10" i="9" s="1"/>
  <c r="AF10" i="9" a="1"/>
  <c r="AF10" i="9" s="1"/>
  <c r="BF10" i="9" s="1"/>
  <c r="AE10" i="9" a="1"/>
  <c r="AE10" i="9" s="1"/>
  <c r="BE10" i="9" s="1"/>
  <c r="AD10" i="9" a="1"/>
  <c r="AD10" i="9" s="1"/>
  <c r="BD10" i="9" s="1"/>
  <c r="AC10" i="9" a="1"/>
  <c r="AC10" i="9" s="1"/>
  <c r="BC10" i="9" s="1"/>
  <c r="AB10" i="9" a="1"/>
  <c r="AB10" i="9" s="1"/>
  <c r="BB10" i="9" s="1"/>
  <c r="AA10" i="9" a="1"/>
  <c r="AA10" i="9" s="1"/>
  <c r="BA10" i="9" s="1"/>
  <c r="Z10" i="9" a="1"/>
  <c r="Z10" i="9" s="1"/>
  <c r="AZ10" i="9" s="1"/>
  <c r="Y10" i="9" a="1"/>
  <c r="Y10" i="9" s="1"/>
  <c r="AY10" i="9" s="1"/>
  <c r="X10" i="9" a="1"/>
  <c r="X10" i="9" s="1"/>
  <c r="AX10" i="9" s="1"/>
  <c r="W10" i="9" a="1"/>
  <c r="W10" i="9" s="1"/>
  <c r="AW10" i="9" s="1"/>
  <c r="V10" i="9" a="1"/>
  <c r="V10" i="9" s="1"/>
  <c r="AV10" i="9" s="1"/>
  <c r="U10" i="9" a="1"/>
  <c r="U10" i="9" s="1"/>
  <c r="AU10" i="9" s="1"/>
  <c r="T10" i="9" a="1"/>
  <c r="T10" i="9" s="1"/>
  <c r="AT10" i="9" s="1"/>
  <c r="S10" i="9" a="1"/>
  <c r="S10" i="9" s="1"/>
  <c r="AS10" i="9" s="1"/>
  <c r="R10" i="9" a="1"/>
  <c r="R10" i="9" s="1"/>
  <c r="AR10" i="9" s="1"/>
  <c r="Q10" i="9" a="1"/>
  <c r="Q10" i="9" s="1"/>
  <c r="AQ10" i="9" s="1"/>
  <c r="P10" i="9" a="1"/>
  <c r="P10" i="9" s="1"/>
  <c r="AP10" i="9" s="1"/>
  <c r="O10" i="9" a="1"/>
  <c r="O10" i="9" s="1"/>
  <c r="AO10" i="9" s="1"/>
  <c r="N10" i="9" a="1"/>
  <c r="N10" i="9" s="1"/>
  <c r="AN10" i="9" s="1"/>
  <c r="M10" i="9" a="1"/>
  <c r="M10" i="9" s="1"/>
  <c r="AM10" i="9" s="1"/>
  <c r="L10" i="9" a="1"/>
  <c r="L10" i="9" s="1"/>
  <c r="AL10" i="9" s="1"/>
  <c r="K10" i="9" a="1"/>
  <c r="K10" i="9" s="1"/>
  <c r="AK10" i="9" s="1"/>
  <c r="AI9" i="9" a="1"/>
  <c r="AI9" i="9" s="1"/>
  <c r="BI9" i="9" s="1"/>
  <c r="AH9" i="9" a="1"/>
  <c r="AH9" i="9" s="1"/>
  <c r="BH9" i="9" s="1"/>
  <c r="AG9" i="9" a="1"/>
  <c r="AG9" i="9" s="1"/>
  <c r="BG9" i="9" s="1"/>
  <c r="AF9" i="9" a="1"/>
  <c r="AF9" i="9" s="1"/>
  <c r="BF9" i="9" s="1"/>
  <c r="AE9" i="9" a="1"/>
  <c r="AE9" i="9" s="1"/>
  <c r="BE9" i="9" s="1"/>
  <c r="AD9" i="9" a="1"/>
  <c r="AD9" i="9" s="1"/>
  <c r="BD9" i="9" s="1"/>
  <c r="AC9" i="9" a="1"/>
  <c r="AC9" i="9" s="1"/>
  <c r="BC9" i="9" s="1"/>
  <c r="AB9" i="9" a="1"/>
  <c r="AB9" i="9" s="1"/>
  <c r="BB9" i="9" s="1"/>
  <c r="AA9" i="9" a="1"/>
  <c r="AA9" i="9" s="1"/>
  <c r="BA9" i="9" s="1"/>
  <c r="Z9" i="9" a="1"/>
  <c r="Z9" i="9" s="1"/>
  <c r="AZ9" i="9" s="1"/>
  <c r="Y9" i="9" a="1"/>
  <c r="Y9" i="9" s="1"/>
  <c r="AY9" i="9" s="1"/>
  <c r="X9" i="9" a="1"/>
  <c r="X9" i="9" s="1"/>
  <c r="AX9" i="9" s="1"/>
  <c r="W9" i="9" a="1"/>
  <c r="W9" i="9" s="1"/>
  <c r="AW9" i="9" s="1"/>
  <c r="V9" i="9" a="1"/>
  <c r="V9" i="9" s="1"/>
  <c r="AV9" i="9" s="1"/>
  <c r="U9" i="9" a="1"/>
  <c r="U9" i="9" s="1"/>
  <c r="AU9" i="9" s="1"/>
  <c r="T9" i="9" a="1"/>
  <c r="T9" i="9" s="1"/>
  <c r="AT9" i="9" s="1"/>
  <c r="S9" i="9" a="1"/>
  <c r="S9" i="9" s="1"/>
  <c r="AS9" i="9" s="1"/>
  <c r="R9" i="9" a="1"/>
  <c r="R9" i="9" s="1"/>
  <c r="AR9" i="9" s="1"/>
  <c r="Q9" i="9" a="1"/>
  <c r="Q9" i="9" s="1"/>
  <c r="AQ9" i="9" s="1"/>
  <c r="P9" i="9" a="1"/>
  <c r="P9" i="9" s="1"/>
  <c r="AP9" i="9" s="1"/>
  <c r="O9" i="9" a="1"/>
  <c r="O9" i="9" s="1"/>
  <c r="AO9" i="9" s="1"/>
  <c r="N9" i="9" a="1"/>
  <c r="N9" i="9" s="1"/>
  <c r="AN9" i="9" s="1"/>
  <c r="M9" i="9" a="1"/>
  <c r="M9" i="9" s="1"/>
  <c r="AM9" i="9" s="1"/>
  <c r="L9" i="9" a="1"/>
  <c r="L9" i="9" s="1"/>
  <c r="AL9" i="9" s="1"/>
  <c r="K9" i="9" a="1"/>
  <c r="K9" i="9" s="1"/>
  <c r="AK9" i="9" s="1"/>
  <c r="AI8" i="9" a="1"/>
  <c r="AI8" i="9" s="1"/>
  <c r="BI8" i="9" s="1"/>
  <c r="AH8" i="9" a="1"/>
  <c r="AH8" i="9" s="1"/>
  <c r="BH8" i="9" s="1"/>
  <c r="AG8" i="9" a="1"/>
  <c r="AG8" i="9" s="1"/>
  <c r="BG8" i="9" s="1"/>
  <c r="AF8" i="9" a="1"/>
  <c r="AF8" i="9" s="1"/>
  <c r="BF8" i="9" s="1"/>
  <c r="AE8" i="9" a="1"/>
  <c r="AE8" i="9" s="1"/>
  <c r="BE8" i="9" s="1"/>
  <c r="AD8" i="9" a="1"/>
  <c r="AD8" i="9" s="1"/>
  <c r="BD8" i="9" s="1"/>
  <c r="AC8" i="9" a="1"/>
  <c r="AC8" i="9" s="1"/>
  <c r="BC8" i="9" s="1"/>
  <c r="AB8" i="9" a="1"/>
  <c r="AB8" i="9" s="1"/>
  <c r="BB8" i="9" s="1"/>
  <c r="AA8" i="9" a="1"/>
  <c r="AA8" i="9" s="1"/>
  <c r="BA8" i="9" s="1"/>
  <c r="Z8" i="9" a="1"/>
  <c r="Z8" i="9" s="1"/>
  <c r="AZ8" i="9" s="1"/>
  <c r="Y8" i="9" a="1"/>
  <c r="Y8" i="9" s="1"/>
  <c r="AY8" i="9" s="1"/>
  <c r="X8" i="9" a="1"/>
  <c r="X8" i="9" s="1"/>
  <c r="AX8" i="9" s="1"/>
  <c r="W8" i="9" a="1"/>
  <c r="W8" i="9" s="1"/>
  <c r="AW8" i="9" s="1"/>
  <c r="V8" i="9" a="1"/>
  <c r="V8" i="9" s="1"/>
  <c r="AV8" i="9" s="1"/>
  <c r="U8" i="9" a="1"/>
  <c r="U8" i="9" s="1"/>
  <c r="AU8" i="9" s="1"/>
  <c r="T8" i="9" a="1"/>
  <c r="T8" i="9" s="1"/>
  <c r="AT8" i="9" s="1"/>
  <c r="S8" i="9" a="1"/>
  <c r="S8" i="9" s="1"/>
  <c r="AS8" i="9" s="1"/>
  <c r="R8" i="9" a="1"/>
  <c r="R8" i="9" s="1"/>
  <c r="AR8" i="9" s="1"/>
  <c r="Q8" i="9" a="1"/>
  <c r="Q8" i="9" s="1"/>
  <c r="AQ8" i="9" s="1"/>
  <c r="P8" i="9" a="1"/>
  <c r="P8" i="9" s="1"/>
  <c r="AP8" i="9" s="1"/>
  <c r="O8" i="9" a="1"/>
  <c r="O8" i="9" s="1"/>
  <c r="AO8" i="9" s="1"/>
  <c r="N8" i="9" a="1"/>
  <c r="N8" i="9" s="1"/>
  <c r="AN8" i="9" s="1"/>
  <c r="M8" i="9" a="1"/>
  <c r="M8" i="9" s="1"/>
  <c r="AM8" i="9" s="1"/>
  <c r="L8" i="9" a="1"/>
  <c r="L8" i="9" s="1"/>
  <c r="AL8" i="9" s="1"/>
  <c r="K8" i="9" a="1"/>
  <c r="K8" i="9" s="1"/>
  <c r="AK8" i="9" s="1"/>
  <c r="AI7" i="9" a="1"/>
  <c r="AI7" i="9" s="1"/>
  <c r="BI7" i="9" s="1"/>
  <c r="AH7" i="9" a="1"/>
  <c r="AH7" i="9" s="1"/>
  <c r="BH7" i="9" s="1"/>
  <c r="AG7" i="9" a="1"/>
  <c r="AG7" i="9" s="1"/>
  <c r="BG7" i="9" s="1"/>
  <c r="AF7" i="9" a="1"/>
  <c r="AF7" i="9" s="1"/>
  <c r="BF7" i="9" s="1"/>
  <c r="AE7" i="9" a="1"/>
  <c r="AE7" i="9" s="1"/>
  <c r="BE7" i="9" s="1"/>
  <c r="AD7" i="9" a="1"/>
  <c r="AD7" i="9" s="1"/>
  <c r="BD7" i="9" s="1"/>
  <c r="AC7" i="9" a="1"/>
  <c r="AC7" i="9" s="1"/>
  <c r="BC7" i="9" s="1"/>
  <c r="AB7" i="9" a="1"/>
  <c r="AB7" i="9" s="1"/>
  <c r="BB7" i="9" s="1"/>
  <c r="AA7" i="9" a="1"/>
  <c r="AA7" i="9" s="1"/>
  <c r="BA7" i="9" s="1"/>
  <c r="Z7" i="9" a="1"/>
  <c r="Z7" i="9" s="1"/>
  <c r="AZ7" i="9" s="1"/>
  <c r="Y7" i="9" a="1"/>
  <c r="Y7" i="9" s="1"/>
  <c r="AY7" i="9" s="1"/>
  <c r="X7" i="9" a="1"/>
  <c r="X7" i="9" s="1"/>
  <c r="AX7" i="9" s="1"/>
  <c r="W7" i="9" a="1"/>
  <c r="W7" i="9" s="1"/>
  <c r="AW7" i="9" s="1"/>
  <c r="V7" i="9" a="1"/>
  <c r="V7" i="9" s="1"/>
  <c r="AV7" i="9" s="1"/>
  <c r="U7" i="9" a="1"/>
  <c r="U7" i="9" s="1"/>
  <c r="AU7" i="9" s="1"/>
  <c r="T7" i="9" a="1"/>
  <c r="T7" i="9" s="1"/>
  <c r="AT7" i="9" s="1"/>
  <c r="S7" i="9" a="1"/>
  <c r="S7" i="9" s="1"/>
  <c r="AS7" i="9" s="1"/>
  <c r="R7" i="9" a="1"/>
  <c r="R7" i="9" s="1"/>
  <c r="AR7" i="9" s="1"/>
  <c r="Q7" i="9" a="1"/>
  <c r="Q7" i="9" s="1"/>
  <c r="AQ7" i="9" s="1"/>
  <c r="P7" i="9" a="1"/>
  <c r="P7" i="9" s="1"/>
  <c r="AP7" i="9" s="1"/>
  <c r="O7" i="9" a="1"/>
  <c r="O7" i="9" s="1"/>
  <c r="AO7" i="9" s="1"/>
  <c r="N7" i="9" a="1"/>
  <c r="N7" i="9" s="1"/>
  <c r="AN7" i="9" s="1"/>
  <c r="M7" i="9" a="1"/>
  <c r="M7" i="9" s="1"/>
  <c r="AM7" i="9" s="1"/>
  <c r="L7" i="9" a="1"/>
  <c r="L7" i="9" s="1"/>
  <c r="AL7" i="9" s="1"/>
  <c r="K7" i="9" a="1"/>
  <c r="K7" i="9" s="1"/>
  <c r="AK7" i="9" s="1"/>
  <c r="BJ53" i="4"/>
  <c r="BK53" i="4"/>
  <c r="BL53" i="4"/>
  <c r="BM53" i="4"/>
  <c r="BN53" i="4"/>
  <c r="BO53" i="4"/>
  <c r="BP53" i="4"/>
  <c r="BQ53" i="4"/>
  <c r="BR53" i="4"/>
  <c r="BS53" i="4"/>
  <c r="BT53" i="4"/>
  <c r="BU53" i="4"/>
  <c r="BV53" i="4"/>
  <c r="BW53" i="4"/>
  <c r="BX53" i="4"/>
  <c r="BY53" i="4"/>
  <c r="BZ53" i="4"/>
  <c r="CA53" i="4"/>
  <c r="CB53" i="4"/>
  <c r="CC53" i="4"/>
  <c r="CD53" i="4"/>
  <c r="CE53" i="4"/>
  <c r="CF53" i="4"/>
  <c r="CG53" i="4"/>
  <c r="BI53" i="4"/>
  <c r="G7" i="4"/>
  <c r="BS7" i="4" s="1"/>
  <c r="G8" i="4"/>
  <c r="BS8" i="4" s="1"/>
  <c r="G9" i="4"/>
  <c r="BI9" i="4" s="1"/>
  <c r="G10" i="4"/>
  <c r="BI10" i="4" s="1"/>
  <c r="G11" i="4"/>
  <c r="BX11" i="4" s="1"/>
  <c r="G12" i="4"/>
  <c r="BN12" i="4" s="1"/>
  <c r="G13" i="4"/>
  <c r="G14" i="4"/>
  <c r="BX14" i="4" s="1"/>
  <c r="G15" i="4"/>
  <c r="BS15" i="4" s="1"/>
  <c r="G16" i="4"/>
  <c r="BN16" i="4" s="1"/>
  <c r="G17" i="4"/>
  <c r="CB17" i="4" s="1"/>
  <c r="G18" i="4"/>
  <c r="BX18" i="4" s="1"/>
  <c r="G19" i="4"/>
  <c r="BS19" i="4" s="1"/>
  <c r="G20" i="4"/>
  <c r="BN20" i="4" s="1"/>
  <c r="G21" i="4"/>
  <c r="CB21" i="4" s="1"/>
  <c r="G22" i="4"/>
  <c r="BW22" i="4" s="1"/>
  <c r="G23" i="4"/>
  <c r="BR23" i="4" s="1"/>
  <c r="G24" i="4"/>
  <c r="BM24" i="4" s="1"/>
  <c r="G25" i="4"/>
  <c r="BI25" i="4" s="1"/>
  <c r="G26" i="4"/>
  <c r="BX26" i="4" s="1"/>
  <c r="G27" i="4"/>
  <c r="BS27" i="4" s="1"/>
  <c r="G28" i="4"/>
  <c r="G29" i="4"/>
  <c r="BN29" i="4" s="1"/>
  <c r="G30" i="4"/>
  <c r="G31" i="4"/>
  <c r="G32" i="4"/>
  <c r="BS32" i="4" s="1"/>
  <c r="G33" i="4"/>
  <c r="G34" i="4"/>
  <c r="BI34" i="4" s="1"/>
  <c r="G35" i="4"/>
  <c r="BX35" i="4" s="1"/>
  <c r="G36" i="4"/>
  <c r="BN36" i="4" s="1"/>
  <c r="G37" i="4"/>
  <c r="CB37" i="4" s="1"/>
  <c r="G38" i="4"/>
  <c r="BI38" i="4" s="1"/>
  <c r="G39" i="4"/>
  <c r="BS39" i="4" s="1"/>
  <c r="G40" i="4"/>
  <c r="BN40" i="4" s="1"/>
  <c r="G41" i="4"/>
  <c r="CB41" i="4" s="1"/>
  <c r="G42" i="4"/>
  <c r="BW42" i="4" s="1"/>
  <c r="G43" i="4"/>
  <c r="BR43" i="4" s="1"/>
  <c r="G44" i="4"/>
  <c r="BM44" i="4" s="1"/>
  <c r="G45" i="4"/>
  <c r="BI45" i="4" s="1"/>
  <c r="G46" i="4"/>
  <c r="BX46" i="4" s="1"/>
  <c r="G47" i="4"/>
  <c r="BS47" i="4" s="1"/>
  <c r="G48" i="4"/>
  <c r="G49" i="4"/>
  <c r="BN49" i="4" s="1"/>
  <c r="G50" i="4"/>
  <c r="G51" i="4"/>
  <c r="G52" i="4"/>
  <c r="BS52" i="4" s="1"/>
  <c r="G6" i="4"/>
  <c r="R102" i="7"/>
  <c r="R109" i="7"/>
  <c r="R108" i="7"/>
  <c r="R107" i="7"/>
  <c r="R106" i="7"/>
  <c r="R105" i="7"/>
  <c r="R104" i="7"/>
  <c r="R103" i="7"/>
  <c r="R101" i="7"/>
  <c r="R100" i="7"/>
  <c r="R99" i="7"/>
  <c r="R98" i="7"/>
  <c r="R97" i="7"/>
  <c r="R96" i="7"/>
  <c r="R92" i="7"/>
  <c r="R91" i="7"/>
  <c r="R90" i="7"/>
  <c r="R89" i="7"/>
  <c r="R88" i="7"/>
  <c r="R87" i="7"/>
  <c r="R86" i="7"/>
  <c r="R85" i="7"/>
  <c r="R84" i="7"/>
  <c r="R83" i="7"/>
  <c r="BL7" i="4"/>
  <c r="BM7" i="4"/>
  <c r="BN7" i="4"/>
  <c r="BO7" i="4"/>
  <c r="BR7" i="4"/>
  <c r="CA7" i="4"/>
  <c r="CB7" i="4"/>
  <c r="CF7" i="4"/>
  <c r="CG7" i="4"/>
  <c r="BI8" i="4"/>
  <c r="BJ8" i="4"/>
  <c r="BK8" i="4"/>
  <c r="BL8" i="4"/>
  <c r="BM8" i="4"/>
  <c r="BN8" i="4"/>
  <c r="BO8" i="4"/>
  <c r="BP8" i="4"/>
  <c r="BQ8" i="4"/>
  <c r="BR8" i="4"/>
  <c r="BT8" i="4"/>
  <c r="BU8" i="4"/>
  <c r="BV8" i="4"/>
  <c r="BW8" i="4"/>
  <c r="BX8" i="4"/>
  <c r="BY8" i="4"/>
  <c r="BZ8" i="4"/>
  <c r="CA8" i="4"/>
  <c r="CB8" i="4"/>
  <c r="CC8" i="4"/>
  <c r="CD8" i="4"/>
  <c r="CE8" i="4"/>
  <c r="CF8" i="4"/>
  <c r="CG8" i="4"/>
  <c r="BJ9" i="4"/>
  <c r="BM9" i="4"/>
  <c r="BO9" i="4"/>
  <c r="BP9" i="4"/>
  <c r="BQ9" i="4"/>
  <c r="BR9" i="4"/>
  <c r="BS9" i="4"/>
  <c r="BT9" i="4"/>
  <c r="BU9" i="4"/>
  <c r="BV9" i="4"/>
  <c r="BW9" i="4"/>
  <c r="BX9" i="4"/>
  <c r="BY9" i="4"/>
  <c r="BZ9" i="4"/>
  <c r="CA9" i="4"/>
  <c r="CB9" i="4"/>
  <c r="CD9" i="4"/>
  <c r="CG9" i="4"/>
  <c r="BJ10" i="4"/>
  <c r="BK10" i="4"/>
  <c r="BL10" i="4"/>
  <c r="BM10" i="4"/>
  <c r="BN10" i="4"/>
  <c r="BO10" i="4"/>
  <c r="BP10" i="4"/>
  <c r="BQ10" i="4"/>
  <c r="BR10" i="4"/>
  <c r="BS10" i="4"/>
  <c r="BT10" i="4"/>
  <c r="BU10" i="4"/>
  <c r="BV10" i="4"/>
  <c r="BW10" i="4"/>
  <c r="BX10" i="4"/>
  <c r="BY10" i="4"/>
  <c r="BZ10" i="4"/>
  <c r="CA10" i="4"/>
  <c r="CB10" i="4"/>
  <c r="CD10" i="4"/>
  <c r="CE10" i="4"/>
  <c r="CF10" i="4"/>
  <c r="CG10" i="4"/>
  <c r="BI11" i="4"/>
  <c r="BJ11" i="4"/>
  <c r="BK11" i="4"/>
  <c r="BL11" i="4"/>
  <c r="BM11" i="4"/>
  <c r="BN11" i="4"/>
  <c r="BO11" i="4"/>
  <c r="BP11" i="4"/>
  <c r="BQ11" i="4"/>
  <c r="BR11" i="4"/>
  <c r="BS11" i="4"/>
  <c r="BT11" i="4"/>
  <c r="BU11" i="4"/>
  <c r="BV11" i="4"/>
  <c r="BW11" i="4"/>
  <c r="BY11" i="4"/>
  <c r="BZ11" i="4"/>
  <c r="CA11" i="4"/>
  <c r="CB11" i="4"/>
  <c r="CC11" i="4"/>
  <c r="CD11" i="4"/>
  <c r="CE11" i="4"/>
  <c r="CF11" i="4"/>
  <c r="CG11" i="4"/>
  <c r="BI12" i="4"/>
  <c r="BJ12" i="4"/>
  <c r="BK12" i="4"/>
  <c r="BL12" i="4"/>
  <c r="BM12" i="4"/>
  <c r="BO12" i="4"/>
  <c r="BR12" i="4"/>
  <c r="BT12" i="4"/>
  <c r="BU12" i="4"/>
  <c r="BV12" i="4"/>
  <c r="BW12" i="4"/>
  <c r="BX12" i="4"/>
  <c r="BY12" i="4"/>
  <c r="BZ12" i="4"/>
  <c r="CA12" i="4"/>
  <c r="CB12" i="4"/>
  <c r="CC12" i="4"/>
  <c r="CD12" i="4"/>
  <c r="CE12" i="4"/>
  <c r="CF12" i="4"/>
  <c r="CG12" i="4"/>
  <c r="BI13" i="4"/>
  <c r="BJ13" i="4"/>
  <c r="BK13" i="4"/>
  <c r="BL13" i="4"/>
  <c r="BM13" i="4"/>
  <c r="BN13" i="4"/>
  <c r="BO13" i="4"/>
  <c r="BP13" i="4"/>
  <c r="BQ13" i="4"/>
  <c r="BR13" i="4"/>
  <c r="BS13" i="4"/>
  <c r="BT13" i="4"/>
  <c r="BU13" i="4"/>
  <c r="BV13" i="4"/>
  <c r="BW13" i="4"/>
  <c r="BX13" i="4"/>
  <c r="BY13" i="4"/>
  <c r="BZ13" i="4"/>
  <c r="CA13" i="4"/>
  <c r="CB13" i="4"/>
  <c r="CC13" i="4"/>
  <c r="CD13" i="4"/>
  <c r="CE13" i="4"/>
  <c r="CF13" i="4"/>
  <c r="CG13" i="4"/>
  <c r="BJ14" i="4"/>
  <c r="BK14" i="4"/>
  <c r="BL14" i="4"/>
  <c r="BM14" i="4"/>
  <c r="BN14" i="4"/>
  <c r="BO14" i="4"/>
  <c r="BP14" i="4"/>
  <c r="BQ14" i="4"/>
  <c r="BR14" i="4"/>
  <c r="BS14" i="4"/>
  <c r="BT14" i="4"/>
  <c r="BU14" i="4"/>
  <c r="BV14" i="4"/>
  <c r="BW14" i="4"/>
  <c r="BY14" i="4"/>
  <c r="CB14" i="4"/>
  <c r="CD14" i="4"/>
  <c r="CE14" i="4"/>
  <c r="CF14" i="4"/>
  <c r="CG14" i="4"/>
  <c r="BI15" i="4"/>
  <c r="BJ15" i="4"/>
  <c r="BK15" i="4"/>
  <c r="BL15" i="4"/>
  <c r="BM15" i="4"/>
  <c r="BN15" i="4"/>
  <c r="BO15" i="4"/>
  <c r="BP15" i="4"/>
  <c r="BQ15" i="4"/>
  <c r="BR15" i="4"/>
  <c r="BT15" i="4"/>
  <c r="BW15" i="4"/>
  <c r="BY15" i="4"/>
  <c r="BZ15" i="4"/>
  <c r="CA15" i="4"/>
  <c r="CB15" i="4"/>
  <c r="CC15" i="4"/>
  <c r="CD15" i="4"/>
  <c r="CE15" i="4"/>
  <c r="CF15" i="4"/>
  <c r="CG15" i="4"/>
  <c r="BI16" i="4"/>
  <c r="BJ16" i="4"/>
  <c r="BM16" i="4"/>
  <c r="BV16" i="4"/>
  <c r="BW16" i="4"/>
  <c r="CA16" i="4"/>
  <c r="CB16" i="4"/>
  <c r="CC16" i="4"/>
  <c r="CD16" i="4"/>
  <c r="CG16" i="4"/>
  <c r="BR17" i="4"/>
  <c r="BV17" i="4"/>
  <c r="BW17" i="4"/>
  <c r="BX17" i="4"/>
  <c r="BY17" i="4"/>
  <c r="BK18" i="4"/>
  <c r="BL18" i="4"/>
  <c r="BM18" i="4"/>
  <c r="BN18" i="4"/>
  <c r="BO18" i="4"/>
  <c r="BP18" i="4"/>
  <c r="BQ18" i="4"/>
  <c r="BR18" i="4"/>
  <c r="BS18" i="4"/>
  <c r="BT18" i="4"/>
  <c r="BU18" i="4"/>
  <c r="BV18" i="4"/>
  <c r="BW18" i="4"/>
  <c r="CB18" i="4"/>
  <c r="CE18" i="4"/>
  <c r="CF18" i="4"/>
  <c r="CG18" i="4"/>
  <c r="BJ19" i="4"/>
  <c r="BK19" i="4"/>
  <c r="BL19" i="4"/>
  <c r="BM19" i="4"/>
  <c r="BN19" i="4"/>
  <c r="BO19" i="4"/>
  <c r="BP19" i="4"/>
  <c r="BQ19" i="4"/>
  <c r="BR19" i="4"/>
  <c r="CA19" i="4"/>
  <c r="CB19" i="4"/>
  <c r="CD19" i="4"/>
  <c r="CE19" i="4"/>
  <c r="CF19" i="4"/>
  <c r="CG19" i="4"/>
  <c r="BI20" i="4"/>
  <c r="BJ20" i="4"/>
  <c r="BK20" i="4"/>
  <c r="BL20" i="4"/>
  <c r="BM20" i="4"/>
  <c r="BV20" i="4"/>
  <c r="BW20" i="4"/>
  <c r="BX20" i="4"/>
  <c r="BY20" i="4"/>
  <c r="BZ20" i="4"/>
  <c r="CA20" i="4"/>
  <c r="CB20" i="4"/>
  <c r="CC20" i="4"/>
  <c r="CD20" i="4"/>
  <c r="CE20" i="4"/>
  <c r="CF20" i="4"/>
  <c r="CG20" i="4"/>
  <c r="BV21" i="4"/>
  <c r="BW21" i="4"/>
  <c r="BX21" i="4"/>
  <c r="BR22" i="4"/>
  <c r="BS22" i="4"/>
  <c r="BN23" i="4"/>
  <c r="BI24" i="4"/>
  <c r="BJ24" i="4"/>
  <c r="BW24" i="4"/>
  <c r="CA24" i="4"/>
  <c r="CB24" i="4"/>
  <c r="CC24" i="4"/>
  <c r="CD24" i="4"/>
  <c r="BQ25" i="4"/>
  <c r="BR25" i="4"/>
  <c r="BS25" i="4"/>
  <c r="BT25" i="4"/>
  <c r="BU25" i="4"/>
  <c r="BV25" i="4"/>
  <c r="BW25" i="4"/>
  <c r="BX25" i="4"/>
  <c r="BY25" i="4"/>
  <c r="BZ25" i="4"/>
  <c r="CA25" i="4"/>
  <c r="CB25" i="4"/>
  <c r="BL26" i="4"/>
  <c r="BM26" i="4"/>
  <c r="BN26" i="4"/>
  <c r="BO26" i="4"/>
  <c r="BP26" i="4"/>
  <c r="BQ26" i="4"/>
  <c r="BR26" i="4"/>
  <c r="BS26" i="4"/>
  <c r="BT26" i="4"/>
  <c r="BU26" i="4"/>
  <c r="BV26" i="4"/>
  <c r="BW26" i="4"/>
  <c r="CF26" i="4"/>
  <c r="CG26" i="4"/>
  <c r="BL27" i="4"/>
  <c r="BM27" i="4"/>
  <c r="BN27" i="4"/>
  <c r="BO27" i="4"/>
  <c r="BR27" i="4"/>
  <c r="CA27" i="4"/>
  <c r="CB27" i="4"/>
  <c r="CF27" i="4"/>
  <c r="CG27" i="4"/>
  <c r="BI28" i="4"/>
  <c r="BJ28" i="4"/>
  <c r="BK28" i="4"/>
  <c r="BL28" i="4"/>
  <c r="BM28" i="4"/>
  <c r="BN28" i="4"/>
  <c r="BO28" i="4"/>
  <c r="BP28" i="4"/>
  <c r="BQ28" i="4"/>
  <c r="BR28" i="4"/>
  <c r="BS28" i="4"/>
  <c r="BT28" i="4"/>
  <c r="BU28" i="4"/>
  <c r="BV28" i="4"/>
  <c r="BW28" i="4"/>
  <c r="BX28" i="4"/>
  <c r="BY28" i="4"/>
  <c r="BZ28" i="4"/>
  <c r="CA28" i="4"/>
  <c r="CB28" i="4"/>
  <c r="CC28" i="4"/>
  <c r="CD28" i="4"/>
  <c r="CE28" i="4"/>
  <c r="CF28" i="4"/>
  <c r="CG28" i="4"/>
  <c r="BI29" i="4"/>
  <c r="BJ29" i="4"/>
  <c r="BK29" i="4"/>
  <c r="BL29" i="4"/>
  <c r="BM29" i="4"/>
  <c r="BO29" i="4"/>
  <c r="BP29" i="4"/>
  <c r="BQ29" i="4"/>
  <c r="BR29" i="4"/>
  <c r="BS29" i="4"/>
  <c r="BT29" i="4"/>
  <c r="BU29" i="4"/>
  <c r="BV29" i="4"/>
  <c r="BW29" i="4"/>
  <c r="BX29" i="4"/>
  <c r="BY29" i="4"/>
  <c r="BZ29" i="4"/>
  <c r="CA29" i="4"/>
  <c r="CB29" i="4"/>
  <c r="CC29" i="4"/>
  <c r="CD29" i="4"/>
  <c r="CE29" i="4"/>
  <c r="CF29" i="4"/>
  <c r="CG29" i="4"/>
  <c r="BI30" i="4"/>
  <c r="BJ30" i="4"/>
  <c r="BK30" i="4"/>
  <c r="BL30" i="4"/>
  <c r="BM30" i="4"/>
  <c r="BN30" i="4"/>
  <c r="BO30" i="4"/>
  <c r="BP30" i="4"/>
  <c r="BQ30" i="4"/>
  <c r="BR30" i="4"/>
  <c r="BS30" i="4"/>
  <c r="BT30" i="4"/>
  <c r="BU30" i="4"/>
  <c r="BV30" i="4"/>
  <c r="BW30" i="4"/>
  <c r="BX30" i="4"/>
  <c r="BY30" i="4"/>
  <c r="BZ30" i="4"/>
  <c r="CA30" i="4"/>
  <c r="CB30" i="4"/>
  <c r="CC30" i="4"/>
  <c r="CD30" i="4"/>
  <c r="CE30" i="4"/>
  <c r="CF30" i="4"/>
  <c r="CG30" i="4"/>
  <c r="BI31" i="4"/>
  <c r="BJ31" i="4"/>
  <c r="BK31" i="4"/>
  <c r="BL31" i="4"/>
  <c r="BM31" i="4"/>
  <c r="BN31" i="4"/>
  <c r="BO31" i="4"/>
  <c r="BP31" i="4"/>
  <c r="BQ31" i="4"/>
  <c r="BR31" i="4"/>
  <c r="BS31" i="4"/>
  <c r="BT31" i="4"/>
  <c r="BU31" i="4"/>
  <c r="BV31" i="4"/>
  <c r="BW31" i="4"/>
  <c r="BX31" i="4"/>
  <c r="BY31" i="4"/>
  <c r="BZ31" i="4"/>
  <c r="CA31" i="4"/>
  <c r="CB31" i="4"/>
  <c r="CC31" i="4"/>
  <c r="CD31" i="4"/>
  <c r="CE31" i="4"/>
  <c r="CF31" i="4"/>
  <c r="CG31" i="4"/>
  <c r="BI32" i="4"/>
  <c r="BJ32" i="4"/>
  <c r="BK32" i="4"/>
  <c r="BL32" i="4"/>
  <c r="BM32" i="4"/>
  <c r="BN32" i="4"/>
  <c r="BO32" i="4"/>
  <c r="BP32" i="4"/>
  <c r="BQ32" i="4"/>
  <c r="BR32" i="4"/>
  <c r="BT32" i="4"/>
  <c r="BU32" i="4"/>
  <c r="BV32" i="4"/>
  <c r="BW32" i="4"/>
  <c r="BX32" i="4"/>
  <c r="BY32" i="4"/>
  <c r="BZ32" i="4"/>
  <c r="CA32" i="4"/>
  <c r="CB32" i="4"/>
  <c r="CC32" i="4"/>
  <c r="CD32" i="4"/>
  <c r="CE32" i="4"/>
  <c r="CF32" i="4"/>
  <c r="CG32" i="4"/>
  <c r="BI33" i="4"/>
  <c r="BJ33" i="4"/>
  <c r="BK33" i="4"/>
  <c r="BL33" i="4"/>
  <c r="BM33" i="4"/>
  <c r="BN33" i="4"/>
  <c r="BO33" i="4"/>
  <c r="BP33" i="4"/>
  <c r="BQ33" i="4"/>
  <c r="BR33" i="4"/>
  <c r="BS33" i="4"/>
  <c r="BT33" i="4"/>
  <c r="BU33" i="4"/>
  <c r="BV33" i="4"/>
  <c r="BW33" i="4"/>
  <c r="BX33" i="4"/>
  <c r="BY33" i="4"/>
  <c r="BZ33" i="4"/>
  <c r="CA33" i="4"/>
  <c r="CB33" i="4"/>
  <c r="CC33" i="4"/>
  <c r="CD33" i="4"/>
  <c r="CE33" i="4"/>
  <c r="CF33" i="4"/>
  <c r="CG33" i="4"/>
  <c r="BJ34" i="4"/>
  <c r="BK34" i="4"/>
  <c r="BL34" i="4"/>
  <c r="BM34" i="4"/>
  <c r="BN34" i="4"/>
  <c r="BO34" i="4"/>
  <c r="BP34" i="4"/>
  <c r="BQ34" i="4"/>
  <c r="BR34" i="4"/>
  <c r="BS34" i="4"/>
  <c r="BT34" i="4"/>
  <c r="BU34" i="4"/>
  <c r="BV34" i="4"/>
  <c r="BW34" i="4"/>
  <c r="BX34" i="4"/>
  <c r="BY34" i="4"/>
  <c r="BZ34" i="4"/>
  <c r="CA34" i="4"/>
  <c r="CB34" i="4"/>
  <c r="CD34" i="4"/>
  <c r="CE34" i="4"/>
  <c r="CF34" i="4"/>
  <c r="CG34" i="4"/>
  <c r="BI35" i="4"/>
  <c r="BJ35" i="4"/>
  <c r="BK35" i="4"/>
  <c r="BL35" i="4"/>
  <c r="BM35" i="4"/>
  <c r="BN35" i="4"/>
  <c r="BO35" i="4"/>
  <c r="BP35" i="4"/>
  <c r="BQ35" i="4"/>
  <c r="BR35" i="4"/>
  <c r="BS35" i="4"/>
  <c r="BT35" i="4"/>
  <c r="BU35" i="4"/>
  <c r="BV35" i="4"/>
  <c r="BW35" i="4"/>
  <c r="BY35" i="4"/>
  <c r="BZ35" i="4"/>
  <c r="CA35" i="4"/>
  <c r="CB35" i="4"/>
  <c r="CC35" i="4"/>
  <c r="CD35" i="4"/>
  <c r="CE35" i="4"/>
  <c r="CF35" i="4"/>
  <c r="CG35" i="4"/>
  <c r="BI36" i="4"/>
  <c r="BJ36" i="4"/>
  <c r="BM36" i="4"/>
  <c r="BV36" i="4"/>
  <c r="BW36" i="4"/>
  <c r="CA36" i="4"/>
  <c r="CB36" i="4"/>
  <c r="CC36" i="4"/>
  <c r="CD36" i="4"/>
  <c r="CG36" i="4"/>
  <c r="BR37" i="4"/>
  <c r="BV37" i="4"/>
  <c r="BW37" i="4"/>
  <c r="BX37" i="4"/>
  <c r="BY37" i="4"/>
  <c r="BJ38" i="4"/>
  <c r="BK38" i="4"/>
  <c r="BL38" i="4"/>
  <c r="BM38" i="4"/>
  <c r="BN38" i="4"/>
  <c r="BO38" i="4"/>
  <c r="BP38" i="4"/>
  <c r="BQ38" i="4"/>
  <c r="BR38" i="4"/>
  <c r="BS38" i="4"/>
  <c r="BT38" i="4"/>
  <c r="BU38" i="4"/>
  <c r="BV38" i="4"/>
  <c r="BW38" i="4"/>
  <c r="BX38" i="4"/>
  <c r="BY38" i="4"/>
  <c r="BZ38" i="4"/>
  <c r="CA38" i="4"/>
  <c r="CB38" i="4"/>
  <c r="CD38" i="4"/>
  <c r="CE38" i="4"/>
  <c r="CF38" i="4"/>
  <c r="CG38" i="4"/>
  <c r="BI39" i="4"/>
  <c r="BJ39" i="4"/>
  <c r="BK39" i="4"/>
  <c r="BL39" i="4"/>
  <c r="BM39" i="4"/>
  <c r="BN39" i="4"/>
  <c r="BO39" i="4"/>
  <c r="BP39" i="4"/>
  <c r="BQ39" i="4"/>
  <c r="BR39" i="4"/>
  <c r="CA39" i="4"/>
  <c r="CB39" i="4"/>
  <c r="CC39" i="4"/>
  <c r="CD39" i="4"/>
  <c r="CE39" i="4"/>
  <c r="CF39" i="4"/>
  <c r="CG39" i="4"/>
  <c r="BI40" i="4"/>
  <c r="BJ40" i="4"/>
  <c r="BK40" i="4"/>
  <c r="BL40" i="4"/>
  <c r="BM40" i="4"/>
  <c r="BO40" i="4"/>
  <c r="BR40" i="4"/>
  <c r="BU40" i="4"/>
  <c r="BV40" i="4"/>
  <c r="BW40" i="4"/>
  <c r="BX40" i="4"/>
  <c r="BY40" i="4"/>
  <c r="BZ40" i="4"/>
  <c r="CA40" i="4"/>
  <c r="CB40" i="4"/>
  <c r="CC40" i="4"/>
  <c r="CD40" i="4"/>
  <c r="CE40" i="4"/>
  <c r="CF40" i="4"/>
  <c r="CG40" i="4"/>
  <c r="BV41" i="4"/>
  <c r="BW41" i="4"/>
  <c r="BX41" i="4"/>
  <c r="BR42" i="4"/>
  <c r="BS42" i="4"/>
  <c r="BN43" i="4"/>
  <c r="BI44" i="4"/>
  <c r="BJ44" i="4"/>
  <c r="BW44" i="4"/>
  <c r="CA44" i="4"/>
  <c r="CB44" i="4"/>
  <c r="CC44" i="4"/>
  <c r="CD44" i="4"/>
  <c r="BJ45" i="4"/>
  <c r="BM45" i="4"/>
  <c r="BP45" i="4"/>
  <c r="BQ45" i="4"/>
  <c r="BR45" i="4"/>
  <c r="BS45" i="4"/>
  <c r="BT45" i="4"/>
  <c r="BU45" i="4"/>
  <c r="BV45" i="4"/>
  <c r="BW45" i="4"/>
  <c r="BX45" i="4"/>
  <c r="BY45" i="4"/>
  <c r="BZ45" i="4"/>
  <c r="CA45" i="4"/>
  <c r="CB45" i="4"/>
  <c r="CD45" i="4"/>
  <c r="CG45" i="4"/>
  <c r="BK46" i="4"/>
  <c r="BL46" i="4"/>
  <c r="BM46" i="4"/>
  <c r="BN46" i="4"/>
  <c r="BO46" i="4"/>
  <c r="BP46" i="4"/>
  <c r="BQ46" i="4"/>
  <c r="BR46" i="4"/>
  <c r="BS46" i="4"/>
  <c r="BT46" i="4"/>
  <c r="BU46" i="4"/>
  <c r="BV46" i="4"/>
  <c r="BW46" i="4"/>
  <c r="BY46" i="4"/>
  <c r="CB46" i="4"/>
  <c r="CE46" i="4"/>
  <c r="CF46" i="4"/>
  <c r="CG46" i="4"/>
  <c r="BL47" i="4"/>
  <c r="BM47" i="4"/>
  <c r="BN47" i="4"/>
  <c r="BO47" i="4"/>
  <c r="BR47" i="4"/>
  <c r="CA47" i="4"/>
  <c r="CB47" i="4"/>
  <c r="CF47" i="4"/>
  <c r="CG47" i="4"/>
  <c r="BI48" i="4"/>
  <c r="BJ48" i="4"/>
  <c r="BK48" i="4"/>
  <c r="BL48" i="4"/>
  <c r="BM48" i="4"/>
  <c r="BN48" i="4"/>
  <c r="BO48" i="4"/>
  <c r="BP48" i="4"/>
  <c r="BQ48" i="4"/>
  <c r="BR48" i="4"/>
  <c r="BS48" i="4"/>
  <c r="BT48" i="4"/>
  <c r="BU48" i="4"/>
  <c r="BV48" i="4"/>
  <c r="BW48" i="4"/>
  <c r="BX48" i="4"/>
  <c r="BY48" i="4"/>
  <c r="BZ48" i="4"/>
  <c r="CA48" i="4"/>
  <c r="CB48" i="4"/>
  <c r="CC48" i="4"/>
  <c r="CD48" i="4"/>
  <c r="CE48" i="4"/>
  <c r="CF48" i="4"/>
  <c r="CG48" i="4"/>
  <c r="BI49" i="4"/>
  <c r="BJ49" i="4"/>
  <c r="BK49" i="4"/>
  <c r="BL49" i="4"/>
  <c r="BM49" i="4"/>
  <c r="BO49" i="4"/>
  <c r="BP49" i="4"/>
  <c r="BQ49" i="4"/>
  <c r="BR49" i="4"/>
  <c r="BS49" i="4"/>
  <c r="BT49" i="4"/>
  <c r="BU49" i="4"/>
  <c r="BV49" i="4"/>
  <c r="BW49" i="4"/>
  <c r="BX49" i="4"/>
  <c r="BY49" i="4"/>
  <c r="BZ49" i="4"/>
  <c r="CA49" i="4"/>
  <c r="CB49" i="4"/>
  <c r="CC49" i="4"/>
  <c r="CD49" i="4"/>
  <c r="CE49" i="4"/>
  <c r="CF49" i="4"/>
  <c r="CG49" i="4"/>
  <c r="BI50" i="4"/>
  <c r="BJ50" i="4"/>
  <c r="BK50" i="4"/>
  <c r="BL50" i="4"/>
  <c r="BM50" i="4"/>
  <c r="BN50" i="4"/>
  <c r="BO50" i="4"/>
  <c r="BP50" i="4"/>
  <c r="BQ50" i="4"/>
  <c r="BR50" i="4"/>
  <c r="BS50" i="4"/>
  <c r="BT50" i="4"/>
  <c r="BU50" i="4"/>
  <c r="BV50" i="4"/>
  <c r="BW50" i="4"/>
  <c r="BX50" i="4"/>
  <c r="BY50" i="4"/>
  <c r="BZ50" i="4"/>
  <c r="CA50" i="4"/>
  <c r="CB50" i="4"/>
  <c r="CC50" i="4"/>
  <c r="CD50" i="4"/>
  <c r="CE50" i="4"/>
  <c r="CF50" i="4"/>
  <c r="CG50" i="4"/>
  <c r="BI51" i="4"/>
  <c r="BJ51" i="4"/>
  <c r="BK51" i="4"/>
  <c r="BL51" i="4"/>
  <c r="BM51" i="4"/>
  <c r="BN51" i="4"/>
  <c r="BO51" i="4"/>
  <c r="BP51" i="4"/>
  <c r="BQ51" i="4"/>
  <c r="BR51" i="4"/>
  <c r="BS51" i="4"/>
  <c r="BT51" i="4"/>
  <c r="BU51" i="4"/>
  <c r="BV51" i="4"/>
  <c r="BW51" i="4"/>
  <c r="BX51" i="4"/>
  <c r="BY51" i="4"/>
  <c r="BZ51" i="4"/>
  <c r="CA51" i="4"/>
  <c r="CB51" i="4"/>
  <c r="CC51" i="4"/>
  <c r="CD51" i="4"/>
  <c r="CE51" i="4"/>
  <c r="CF51" i="4"/>
  <c r="CG51" i="4"/>
  <c r="BI52" i="4"/>
  <c r="BJ52" i="4"/>
  <c r="BK52" i="4"/>
  <c r="BL52" i="4"/>
  <c r="BM52" i="4"/>
  <c r="BN52" i="4"/>
  <c r="BO52" i="4"/>
  <c r="BP52" i="4"/>
  <c r="BQ52" i="4"/>
  <c r="BR52" i="4"/>
  <c r="BT52" i="4"/>
  <c r="BU52" i="4"/>
  <c r="BV52" i="4"/>
  <c r="BW52" i="4"/>
  <c r="BX52" i="4"/>
  <c r="BY52" i="4"/>
  <c r="BZ52" i="4"/>
  <c r="CA52" i="4"/>
  <c r="CB52" i="4"/>
  <c r="CC52" i="4"/>
  <c r="CD52" i="4"/>
  <c r="CE52" i="4"/>
  <c r="CF52" i="4"/>
  <c r="CG52" i="4"/>
  <c r="BJ6" i="4"/>
  <c r="BK6" i="4"/>
  <c r="BL6" i="4"/>
  <c r="BM6" i="4"/>
  <c r="BN6" i="4"/>
  <c r="BO6" i="4"/>
  <c r="BP6" i="4"/>
  <c r="BQ6" i="4"/>
  <c r="BR6" i="4"/>
  <c r="BS6" i="4"/>
  <c r="BT6" i="4"/>
  <c r="BU6" i="4"/>
  <c r="BV6" i="4"/>
  <c r="BW6" i="4"/>
  <c r="BX6" i="4"/>
  <c r="BY6" i="4"/>
  <c r="BZ6" i="4"/>
  <c r="CA6" i="4"/>
  <c r="CB6" i="4"/>
  <c r="CC6" i="4"/>
  <c r="CD6" i="4"/>
  <c r="CE6" i="4"/>
  <c r="CF6" i="4"/>
  <c r="CG6" i="4"/>
  <c r="BI6" i="4"/>
  <c r="J7" i="4" a="1"/>
  <c r="J7" i="4" s="1"/>
  <c r="AI7" i="4" s="1"/>
  <c r="K7" i="4" a="1"/>
  <c r="K7" i="4" s="1"/>
  <c r="AJ7" i="4" s="1"/>
  <c r="L7" i="4" a="1"/>
  <c r="L7" i="4" s="1"/>
  <c r="AK7" i="4" s="1"/>
  <c r="M7" i="4" a="1"/>
  <c r="M7" i="4" s="1"/>
  <c r="AL7" i="4" s="1"/>
  <c r="N7" i="4" a="1"/>
  <c r="N7" i="4" s="1"/>
  <c r="AM7" i="4" s="1"/>
  <c r="O7" i="4" a="1"/>
  <c r="O7" i="4" s="1"/>
  <c r="AN7" i="4" s="1"/>
  <c r="P7" i="4" a="1"/>
  <c r="P7" i="4" s="1"/>
  <c r="AO7" i="4" s="1"/>
  <c r="Q7" i="4" a="1"/>
  <c r="Q7" i="4" s="1"/>
  <c r="AP7" i="4" s="1"/>
  <c r="R7" i="4" a="1"/>
  <c r="R7" i="4" s="1"/>
  <c r="AQ7" i="4" s="1"/>
  <c r="S7" i="4" a="1"/>
  <c r="S7" i="4" s="1"/>
  <c r="AR7" i="4" s="1"/>
  <c r="T7" i="4" a="1"/>
  <c r="T7" i="4" s="1"/>
  <c r="AS7" i="4" s="1"/>
  <c r="U7" i="4" a="1"/>
  <c r="U7" i="4" s="1"/>
  <c r="AT7" i="4" s="1"/>
  <c r="V7" i="4" a="1"/>
  <c r="V7" i="4" s="1"/>
  <c r="AU7" i="4" s="1"/>
  <c r="W7" i="4" a="1"/>
  <c r="W7" i="4" s="1"/>
  <c r="AV7" i="4" s="1"/>
  <c r="X7" i="4" a="1"/>
  <c r="X7" i="4" s="1"/>
  <c r="AW7" i="4" s="1"/>
  <c r="Y7" i="4" a="1"/>
  <c r="Y7" i="4" s="1"/>
  <c r="AX7" i="4" s="1"/>
  <c r="Z7" i="4" a="1"/>
  <c r="Z7" i="4" s="1"/>
  <c r="AY7" i="4" s="1"/>
  <c r="AA7" i="4" a="1"/>
  <c r="AA7" i="4" s="1"/>
  <c r="AZ7" i="4" s="1"/>
  <c r="AB7" i="4" a="1"/>
  <c r="AB7" i="4" s="1"/>
  <c r="BA7" i="4" s="1"/>
  <c r="AC7" i="4" a="1"/>
  <c r="AC7" i="4" s="1"/>
  <c r="BB7" i="4" s="1"/>
  <c r="AD7" i="4" a="1"/>
  <c r="AD7" i="4" s="1"/>
  <c r="BC7" i="4" s="1"/>
  <c r="AE7" i="4" a="1"/>
  <c r="AE7" i="4" s="1"/>
  <c r="BD7" i="4" s="1"/>
  <c r="AF7" i="4" a="1"/>
  <c r="AF7" i="4" s="1"/>
  <c r="BE7" i="4" s="1"/>
  <c r="AG7" i="4" a="1"/>
  <c r="AG7" i="4" s="1"/>
  <c r="BF7" i="4" s="1"/>
  <c r="AH7" i="4" a="1"/>
  <c r="AH7" i="4" s="1"/>
  <c r="BG7" i="4" s="1"/>
  <c r="J8" i="4" a="1"/>
  <c r="J8" i="4" s="1"/>
  <c r="AI8" i="4" s="1"/>
  <c r="K8" i="4" a="1"/>
  <c r="K8" i="4" s="1"/>
  <c r="AJ8" i="4" s="1"/>
  <c r="L8" i="4" a="1"/>
  <c r="L8" i="4" s="1"/>
  <c r="AK8" i="4" s="1"/>
  <c r="M8" i="4" a="1"/>
  <c r="M8" i="4" s="1"/>
  <c r="AL8" i="4" s="1"/>
  <c r="N8" i="4" a="1"/>
  <c r="N8" i="4" s="1"/>
  <c r="AM8" i="4" s="1"/>
  <c r="O8" i="4" a="1"/>
  <c r="O8" i="4" s="1"/>
  <c r="AN8" i="4" s="1"/>
  <c r="P8" i="4" a="1"/>
  <c r="P8" i="4" s="1"/>
  <c r="AO8" i="4" s="1"/>
  <c r="Q8" i="4" a="1"/>
  <c r="Q8" i="4" s="1"/>
  <c r="AP8" i="4" s="1"/>
  <c r="R8" i="4" a="1"/>
  <c r="R8" i="4" s="1"/>
  <c r="AQ8" i="4" s="1"/>
  <c r="S8" i="4" a="1"/>
  <c r="S8" i="4" s="1"/>
  <c r="AR8" i="4" s="1"/>
  <c r="T8" i="4" a="1"/>
  <c r="T8" i="4" s="1"/>
  <c r="AS8" i="4" s="1"/>
  <c r="U8" i="4" a="1"/>
  <c r="U8" i="4" s="1"/>
  <c r="AT8" i="4" s="1"/>
  <c r="V8" i="4" a="1"/>
  <c r="V8" i="4" s="1"/>
  <c r="AU8" i="4" s="1"/>
  <c r="W8" i="4" a="1"/>
  <c r="W8" i="4" s="1"/>
  <c r="AV8" i="4" s="1"/>
  <c r="X8" i="4" a="1"/>
  <c r="X8" i="4" s="1"/>
  <c r="AW8" i="4" s="1"/>
  <c r="Y8" i="4" a="1"/>
  <c r="Y8" i="4" s="1"/>
  <c r="AX8" i="4" s="1"/>
  <c r="Z8" i="4" a="1"/>
  <c r="Z8" i="4" s="1"/>
  <c r="AY8" i="4" s="1"/>
  <c r="AA8" i="4" a="1"/>
  <c r="AA8" i="4" s="1"/>
  <c r="AZ8" i="4" s="1"/>
  <c r="AB8" i="4" a="1"/>
  <c r="AB8" i="4" s="1"/>
  <c r="BA8" i="4" s="1"/>
  <c r="AC8" i="4" a="1"/>
  <c r="AC8" i="4" s="1"/>
  <c r="BB8" i="4" s="1"/>
  <c r="AD8" i="4" a="1"/>
  <c r="AD8" i="4" s="1"/>
  <c r="BC8" i="4" s="1"/>
  <c r="AE8" i="4" a="1"/>
  <c r="AE8" i="4" s="1"/>
  <c r="BD8" i="4" s="1"/>
  <c r="AF8" i="4" a="1"/>
  <c r="AF8" i="4" s="1"/>
  <c r="BE8" i="4" s="1"/>
  <c r="AG8" i="4" a="1"/>
  <c r="AG8" i="4" s="1"/>
  <c r="BF8" i="4" s="1"/>
  <c r="AH8" i="4" a="1"/>
  <c r="AH8" i="4" s="1"/>
  <c r="BG8" i="4" s="1"/>
  <c r="J9" i="4" a="1"/>
  <c r="J9" i="4" s="1"/>
  <c r="AI9" i="4" s="1"/>
  <c r="K9" i="4" a="1"/>
  <c r="K9" i="4" s="1"/>
  <c r="AJ9" i="4" s="1"/>
  <c r="L9" i="4" a="1"/>
  <c r="L9" i="4" s="1"/>
  <c r="AK9" i="4" s="1"/>
  <c r="M9" i="4" a="1"/>
  <c r="M9" i="4" s="1"/>
  <c r="AL9" i="4" s="1"/>
  <c r="N9" i="4" a="1"/>
  <c r="N9" i="4" s="1"/>
  <c r="AM9" i="4" s="1"/>
  <c r="O9" i="4" a="1"/>
  <c r="O9" i="4" s="1"/>
  <c r="AN9" i="4" s="1"/>
  <c r="P9" i="4" a="1"/>
  <c r="P9" i="4" s="1"/>
  <c r="AO9" i="4" s="1"/>
  <c r="Q9" i="4" a="1"/>
  <c r="Q9" i="4" s="1"/>
  <c r="AP9" i="4" s="1"/>
  <c r="R9" i="4" a="1"/>
  <c r="R9" i="4" s="1"/>
  <c r="AQ9" i="4" s="1"/>
  <c r="S9" i="4" a="1"/>
  <c r="S9" i="4" s="1"/>
  <c r="AR9" i="4" s="1"/>
  <c r="T9" i="4" a="1"/>
  <c r="T9" i="4" s="1"/>
  <c r="AS9" i="4" s="1"/>
  <c r="U9" i="4" a="1"/>
  <c r="U9" i="4" s="1"/>
  <c r="AT9" i="4" s="1"/>
  <c r="V9" i="4" a="1"/>
  <c r="V9" i="4" s="1"/>
  <c r="AU9" i="4" s="1"/>
  <c r="W9" i="4" a="1"/>
  <c r="W9" i="4" s="1"/>
  <c r="AV9" i="4" s="1"/>
  <c r="X9" i="4" a="1"/>
  <c r="X9" i="4" s="1"/>
  <c r="AW9" i="4" s="1"/>
  <c r="Y9" i="4" a="1"/>
  <c r="Y9" i="4" s="1"/>
  <c r="AX9" i="4" s="1"/>
  <c r="Z9" i="4" a="1"/>
  <c r="Z9" i="4" s="1"/>
  <c r="AY9" i="4" s="1"/>
  <c r="AA9" i="4" a="1"/>
  <c r="AA9" i="4" s="1"/>
  <c r="AZ9" i="4" s="1"/>
  <c r="AB9" i="4" a="1"/>
  <c r="AB9" i="4" s="1"/>
  <c r="BA9" i="4" s="1"/>
  <c r="AC9" i="4" a="1"/>
  <c r="AC9" i="4" s="1"/>
  <c r="BB9" i="4" s="1"/>
  <c r="AD9" i="4" a="1"/>
  <c r="AD9" i="4" s="1"/>
  <c r="BC9" i="4" s="1"/>
  <c r="AE9" i="4" a="1"/>
  <c r="AE9" i="4" s="1"/>
  <c r="BD9" i="4" s="1"/>
  <c r="AF9" i="4" a="1"/>
  <c r="AF9" i="4" s="1"/>
  <c r="BE9" i="4" s="1"/>
  <c r="AG9" i="4" a="1"/>
  <c r="AG9" i="4" s="1"/>
  <c r="BF9" i="4" s="1"/>
  <c r="AH9" i="4" a="1"/>
  <c r="AH9" i="4" s="1"/>
  <c r="BG9" i="4" s="1"/>
  <c r="J10" i="4" a="1"/>
  <c r="J10" i="4" s="1"/>
  <c r="AI10" i="4" s="1"/>
  <c r="K10" i="4" a="1"/>
  <c r="K10" i="4" s="1"/>
  <c r="AJ10" i="4" s="1"/>
  <c r="L10" i="4" a="1"/>
  <c r="L10" i="4" s="1"/>
  <c r="AK10" i="4" s="1"/>
  <c r="M10" i="4" a="1"/>
  <c r="M10" i="4" s="1"/>
  <c r="AL10" i="4" s="1"/>
  <c r="N10" i="4" a="1"/>
  <c r="N10" i="4" s="1"/>
  <c r="AM10" i="4" s="1"/>
  <c r="O10" i="4" a="1"/>
  <c r="O10" i="4" s="1"/>
  <c r="AN10" i="4" s="1"/>
  <c r="P10" i="4" a="1"/>
  <c r="P10" i="4" s="1"/>
  <c r="AO10" i="4" s="1"/>
  <c r="Q10" i="4" a="1"/>
  <c r="Q10" i="4" s="1"/>
  <c r="AP10" i="4" s="1"/>
  <c r="R10" i="4" a="1"/>
  <c r="R10" i="4" s="1"/>
  <c r="AQ10" i="4" s="1"/>
  <c r="S10" i="4" a="1"/>
  <c r="S10" i="4" s="1"/>
  <c r="AR10" i="4" s="1"/>
  <c r="T10" i="4" a="1"/>
  <c r="T10" i="4" s="1"/>
  <c r="AS10" i="4" s="1"/>
  <c r="U10" i="4" a="1"/>
  <c r="U10" i="4" s="1"/>
  <c r="AT10" i="4" s="1"/>
  <c r="V10" i="4" a="1"/>
  <c r="V10" i="4" s="1"/>
  <c r="AU10" i="4" s="1"/>
  <c r="W10" i="4" a="1"/>
  <c r="W10" i="4" s="1"/>
  <c r="AV10" i="4" s="1"/>
  <c r="X10" i="4" a="1"/>
  <c r="X10" i="4" s="1"/>
  <c r="AW10" i="4" s="1"/>
  <c r="Y10" i="4" a="1"/>
  <c r="Y10" i="4" s="1"/>
  <c r="AX10" i="4" s="1"/>
  <c r="Z10" i="4" a="1"/>
  <c r="Z10" i="4" s="1"/>
  <c r="AY10" i="4" s="1"/>
  <c r="AA10" i="4" a="1"/>
  <c r="AA10" i="4" s="1"/>
  <c r="AZ10" i="4" s="1"/>
  <c r="AB10" i="4" a="1"/>
  <c r="AB10" i="4" s="1"/>
  <c r="BA10" i="4" s="1"/>
  <c r="AC10" i="4" a="1"/>
  <c r="AC10" i="4" s="1"/>
  <c r="BB10" i="4" s="1"/>
  <c r="AD10" i="4" a="1"/>
  <c r="AD10" i="4" s="1"/>
  <c r="BC10" i="4" s="1"/>
  <c r="AE10" i="4" a="1"/>
  <c r="AE10" i="4" s="1"/>
  <c r="BD10" i="4" s="1"/>
  <c r="AF10" i="4" a="1"/>
  <c r="AF10" i="4" s="1"/>
  <c r="BE10" i="4" s="1"/>
  <c r="AG10" i="4" a="1"/>
  <c r="AG10" i="4" s="1"/>
  <c r="BF10" i="4" s="1"/>
  <c r="AH10" i="4" a="1"/>
  <c r="AH10" i="4" s="1"/>
  <c r="BG10" i="4" s="1"/>
  <c r="J11" i="4" a="1"/>
  <c r="J11" i="4" s="1"/>
  <c r="AI11" i="4" s="1"/>
  <c r="K11" i="4" a="1"/>
  <c r="K11" i="4" s="1"/>
  <c r="AJ11" i="4" s="1"/>
  <c r="L11" i="4" a="1"/>
  <c r="L11" i="4" s="1"/>
  <c r="AK11" i="4" s="1"/>
  <c r="M11" i="4" a="1"/>
  <c r="M11" i="4" s="1"/>
  <c r="AL11" i="4" s="1"/>
  <c r="N11" i="4" a="1"/>
  <c r="N11" i="4" s="1"/>
  <c r="AM11" i="4" s="1"/>
  <c r="O11" i="4" a="1"/>
  <c r="O11" i="4" s="1"/>
  <c r="AN11" i="4" s="1"/>
  <c r="P11" i="4" a="1"/>
  <c r="P11" i="4" s="1"/>
  <c r="AO11" i="4" s="1"/>
  <c r="Q11" i="4" a="1"/>
  <c r="Q11" i="4" s="1"/>
  <c r="AP11" i="4" s="1"/>
  <c r="R11" i="4" a="1"/>
  <c r="R11" i="4" s="1"/>
  <c r="AQ11" i="4" s="1"/>
  <c r="S11" i="4" a="1"/>
  <c r="S11" i="4" s="1"/>
  <c r="AR11" i="4" s="1"/>
  <c r="T11" i="4" a="1"/>
  <c r="T11" i="4" s="1"/>
  <c r="AS11" i="4" s="1"/>
  <c r="U11" i="4" a="1"/>
  <c r="U11" i="4" s="1"/>
  <c r="AT11" i="4" s="1"/>
  <c r="V11" i="4" a="1"/>
  <c r="V11" i="4" s="1"/>
  <c r="AU11" i="4" s="1"/>
  <c r="W11" i="4" a="1"/>
  <c r="W11" i="4" s="1"/>
  <c r="AV11" i="4" s="1"/>
  <c r="X11" i="4" a="1"/>
  <c r="X11" i="4" s="1"/>
  <c r="AW11" i="4" s="1"/>
  <c r="Y11" i="4" a="1"/>
  <c r="Y11" i="4" s="1"/>
  <c r="AX11" i="4" s="1"/>
  <c r="Z11" i="4" a="1"/>
  <c r="Z11" i="4" s="1"/>
  <c r="AY11" i="4" s="1"/>
  <c r="AA11" i="4" a="1"/>
  <c r="AA11" i="4" s="1"/>
  <c r="AZ11" i="4" s="1"/>
  <c r="AB11" i="4" a="1"/>
  <c r="AB11" i="4" s="1"/>
  <c r="BA11" i="4" s="1"/>
  <c r="AC11" i="4" a="1"/>
  <c r="AC11" i="4" s="1"/>
  <c r="BB11" i="4" s="1"/>
  <c r="AD11" i="4" a="1"/>
  <c r="AD11" i="4" s="1"/>
  <c r="BC11" i="4" s="1"/>
  <c r="AE11" i="4" a="1"/>
  <c r="AE11" i="4" s="1"/>
  <c r="BD11" i="4" s="1"/>
  <c r="AF11" i="4" a="1"/>
  <c r="AF11" i="4" s="1"/>
  <c r="BE11" i="4" s="1"/>
  <c r="AG11" i="4" a="1"/>
  <c r="AG11" i="4" s="1"/>
  <c r="BF11" i="4" s="1"/>
  <c r="AH11" i="4" a="1"/>
  <c r="AH11" i="4" s="1"/>
  <c r="BG11" i="4" s="1"/>
  <c r="J12" i="4" a="1"/>
  <c r="J12" i="4" s="1"/>
  <c r="AI12" i="4" s="1"/>
  <c r="K12" i="4" a="1"/>
  <c r="K12" i="4" s="1"/>
  <c r="AJ12" i="4" s="1"/>
  <c r="L12" i="4" a="1"/>
  <c r="L12" i="4" s="1"/>
  <c r="AK12" i="4" s="1"/>
  <c r="M12" i="4" a="1"/>
  <c r="M12" i="4" s="1"/>
  <c r="AL12" i="4" s="1"/>
  <c r="N12" i="4" a="1"/>
  <c r="N12" i="4" s="1"/>
  <c r="AM12" i="4" s="1"/>
  <c r="O12" i="4" a="1"/>
  <c r="O12" i="4" s="1"/>
  <c r="AN12" i="4" s="1"/>
  <c r="P12" i="4" a="1"/>
  <c r="P12" i="4" s="1"/>
  <c r="AO12" i="4" s="1"/>
  <c r="Q12" i="4" a="1"/>
  <c r="Q12" i="4" s="1"/>
  <c r="AP12" i="4" s="1"/>
  <c r="R12" i="4" a="1"/>
  <c r="R12" i="4" s="1"/>
  <c r="AQ12" i="4" s="1"/>
  <c r="S12" i="4" a="1"/>
  <c r="S12" i="4" s="1"/>
  <c r="AR12" i="4" s="1"/>
  <c r="T12" i="4" a="1"/>
  <c r="T12" i="4" s="1"/>
  <c r="AS12" i="4" s="1"/>
  <c r="U12" i="4" a="1"/>
  <c r="U12" i="4" s="1"/>
  <c r="AT12" i="4" s="1"/>
  <c r="V12" i="4" a="1"/>
  <c r="V12" i="4" s="1"/>
  <c r="AU12" i="4" s="1"/>
  <c r="W12" i="4" a="1"/>
  <c r="W12" i="4" s="1"/>
  <c r="AV12" i="4" s="1"/>
  <c r="X12" i="4" a="1"/>
  <c r="X12" i="4" s="1"/>
  <c r="AW12" i="4" s="1"/>
  <c r="Y12" i="4" a="1"/>
  <c r="Y12" i="4" s="1"/>
  <c r="AX12" i="4" s="1"/>
  <c r="Z12" i="4" a="1"/>
  <c r="Z12" i="4" s="1"/>
  <c r="AY12" i="4" s="1"/>
  <c r="AA12" i="4" a="1"/>
  <c r="AA12" i="4" s="1"/>
  <c r="AZ12" i="4" s="1"/>
  <c r="AB12" i="4" a="1"/>
  <c r="AB12" i="4" s="1"/>
  <c r="BA12" i="4" s="1"/>
  <c r="AC12" i="4" a="1"/>
  <c r="AC12" i="4" s="1"/>
  <c r="BB12" i="4" s="1"/>
  <c r="AD12" i="4" a="1"/>
  <c r="AD12" i="4" s="1"/>
  <c r="BC12" i="4" s="1"/>
  <c r="AE12" i="4" a="1"/>
  <c r="AE12" i="4" s="1"/>
  <c r="BD12" i="4" s="1"/>
  <c r="AF12" i="4" a="1"/>
  <c r="AF12" i="4" s="1"/>
  <c r="BE12" i="4" s="1"/>
  <c r="AG12" i="4" a="1"/>
  <c r="AG12" i="4" s="1"/>
  <c r="BF12" i="4" s="1"/>
  <c r="AH12" i="4" a="1"/>
  <c r="AH12" i="4" s="1"/>
  <c r="BG12" i="4" s="1"/>
  <c r="J13" i="4" a="1"/>
  <c r="J13" i="4" s="1"/>
  <c r="AI13" i="4" s="1"/>
  <c r="K13" i="4" a="1"/>
  <c r="K13" i="4" s="1"/>
  <c r="AJ13" i="4" s="1"/>
  <c r="L13" i="4" a="1"/>
  <c r="L13" i="4" s="1"/>
  <c r="AK13" i="4" s="1"/>
  <c r="M13" i="4" a="1"/>
  <c r="M13" i="4" s="1"/>
  <c r="AL13" i="4" s="1"/>
  <c r="N13" i="4" a="1"/>
  <c r="N13" i="4" s="1"/>
  <c r="AM13" i="4" s="1"/>
  <c r="O13" i="4" a="1"/>
  <c r="O13" i="4" s="1"/>
  <c r="AN13" i="4" s="1"/>
  <c r="P13" i="4" a="1"/>
  <c r="P13" i="4" s="1"/>
  <c r="AO13" i="4" s="1"/>
  <c r="Q13" i="4" a="1"/>
  <c r="Q13" i="4" s="1"/>
  <c r="AP13" i="4" s="1"/>
  <c r="R13" i="4" a="1"/>
  <c r="R13" i="4" s="1"/>
  <c r="AQ13" i="4" s="1"/>
  <c r="S13" i="4" a="1"/>
  <c r="S13" i="4" s="1"/>
  <c r="AR13" i="4" s="1"/>
  <c r="T13" i="4" a="1"/>
  <c r="T13" i="4" s="1"/>
  <c r="AS13" i="4" s="1"/>
  <c r="U13" i="4" a="1"/>
  <c r="U13" i="4" s="1"/>
  <c r="AT13" i="4" s="1"/>
  <c r="V13" i="4" a="1"/>
  <c r="V13" i="4" s="1"/>
  <c r="AU13" i="4" s="1"/>
  <c r="W13" i="4" a="1"/>
  <c r="W13" i="4" s="1"/>
  <c r="AV13" i="4" s="1"/>
  <c r="X13" i="4" a="1"/>
  <c r="X13" i="4" s="1"/>
  <c r="AW13" i="4" s="1"/>
  <c r="Y13" i="4" a="1"/>
  <c r="Y13" i="4" s="1"/>
  <c r="AX13" i="4" s="1"/>
  <c r="Z13" i="4" a="1"/>
  <c r="Z13" i="4" s="1"/>
  <c r="AY13" i="4" s="1"/>
  <c r="AA13" i="4" a="1"/>
  <c r="AA13" i="4" s="1"/>
  <c r="AZ13" i="4" s="1"/>
  <c r="AB13" i="4" a="1"/>
  <c r="AB13" i="4" s="1"/>
  <c r="BA13" i="4" s="1"/>
  <c r="AC13" i="4" a="1"/>
  <c r="AC13" i="4" s="1"/>
  <c r="BB13" i="4" s="1"/>
  <c r="AD13" i="4" a="1"/>
  <c r="AD13" i="4" s="1"/>
  <c r="BC13" i="4" s="1"/>
  <c r="AE13" i="4" a="1"/>
  <c r="AE13" i="4" s="1"/>
  <c r="BD13" i="4" s="1"/>
  <c r="AF13" i="4" a="1"/>
  <c r="AF13" i="4" s="1"/>
  <c r="BE13" i="4" s="1"/>
  <c r="AG13" i="4" a="1"/>
  <c r="AG13" i="4" s="1"/>
  <c r="BF13" i="4" s="1"/>
  <c r="AH13" i="4" a="1"/>
  <c r="AH13" i="4" s="1"/>
  <c r="BG13" i="4" s="1"/>
  <c r="J14" i="4" a="1"/>
  <c r="J14" i="4" s="1"/>
  <c r="AI14" i="4" s="1"/>
  <c r="K14" i="4" a="1"/>
  <c r="K14" i="4" s="1"/>
  <c r="AJ14" i="4" s="1"/>
  <c r="L14" i="4" a="1"/>
  <c r="L14" i="4" s="1"/>
  <c r="AK14" i="4" s="1"/>
  <c r="M14" i="4" a="1"/>
  <c r="M14" i="4" s="1"/>
  <c r="AL14" i="4" s="1"/>
  <c r="N14" i="4" a="1"/>
  <c r="N14" i="4" s="1"/>
  <c r="AM14" i="4" s="1"/>
  <c r="O14" i="4" a="1"/>
  <c r="O14" i="4" s="1"/>
  <c r="AN14" i="4" s="1"/>
  <c r="P14" i="4" a="1"/>
  <c r="P14" i="4" s="1"/>
  <c r="AO14" i="4" s="1"/>
  <c r="Q14" i="4" a="1"/>
  <c r="Q14" i="4" s="1"/>
  <c r="AP14" i="4" s="1"/>
  <c r="R14" i="4" a="1"/>
  <c r="R14" i="4" s="1"/>
  <c r="AQ14" i="4" s="1"/>
  <c r="S14" i="4" a="1"/>
  <c r="S14" i="4" s="1"/>
  <c r="AR14" i="4" s="1"/>
  <c r="T14" i="4" a="1"/>
  <c r="T14" i="4" s="1"/>
  <c r="AS14" i="4" s="1"/>
  <c r="U14" i="4" a="1"/>
  <c r="U14" i="4" s="1"/>
  <c r="AT14" i="4" s="1"/>
  <c r="V14" i="4" a="1"/>
  <c r="V14" i="4" s="1"/>
  <c r="AU14" i="4" s="1"/>
  <c r="W14" i="4" a="1"/>
  <c r="W14" i="4" s="1"/>
  <c r="AV14" i="4" s="1"/>
  <c r="X14" i="4" a="1"/>
  <c r="X14" i="4" s="1"/>
  <c r="AW14" i="4" s="1"/>
  <c r="Y14" i="4" a="1"/>
  <c r="Y14" i="4" s="1"/>
  <c r="AX14" i="4" s="1"/>
  <c r="Z14" i="4" a="1"/>
  <c r="Z14" i="4" s="1"/>
  <c r="AY14" i="4" s="1"/>
  <c r="AA14" i="4" a="1"/>
  <c r="AA14" i="4" s="1"/>
  <c r="AZ14" i="4" s="1"/>
  <c r="AB14" i="4" a="1"/>
  <c r="AB14" i="4" s="1"/>
  <c r="BA14" i="4" s="1"/>
  <c r="AC14" i="4" a="1"/>
  <c r="AC14" i="4" s="1"/>
  <c r="BB14" i="4" s="1"/>
  <c r="AD14" i="4" a="1"/>
  <c r="AD14" i="4" s="1"/>
  <c r="BC14" i="4" s="1"/>
  <c r="AE14" i="4" a="1"/>
  <c r="AE14" i="4" s="1"/>
  <c r="BD14" i="4" s="1"/>
  <c r="AF14" i="4" a="1"/>
  <c r="AF14" i="4" s="1"/>
  <c r="BE14" i="4" s="1"/>
  <c r="AG14" i="4" a="1"/>
  <c r="AG14" i="4" s="1"/>
  <c r="BF14" i="4" s="1"/>
  <c r="AH14" i="4" a="1"/>
  <c r="AH14" i="4" s="1"/>
  <c r="BG14" i="4" s="1"/>
  <c r="J15" i="4" a="1"/>
  <c r="J15" i="4" s="1"/>
  <c r="AI15" i="4" s="1"/>
  <c r="K15" i="4" a="1"/>
  <c r="K15" i="4" s="1"/>
  <c r="AJ15" i="4" s="1"/>
  <c r="L15" i="4" a="1"/>
  <c r="L15" i="4" s="1"/>
  <c r="AK15" i="4" s="1"/>
  <c r="M15" i="4" a="1"/>
  <c r="M15" i="4" s="1"/>
  <c r="AL15" i="4" s="1"/>
  <c r="N15" i="4" a="1"/>
  <c r="N15" i="4" s="1"/>
  <c r="AM15" i="4" s="1"/>
  <c r="O15" i="4" a="1"/>
  <c r="O15" i="4" s="1"/>
  <c r="AN15" i="4" s="1"/>
  <c r="P15" i="4" a="1"/>
  <c r="P15" i="4" s="1"/>
  <c r="AO15" i="4" s="1"/>
  <c r="Q15" i="4" a="1"/>
  <c r="Q15" i="4" s="1"/>
  <c r="AP15" i="4" s="1"/>
  <c r="R15" i="4" a="1"/>
  <c r="R15" i="4" s="1"/>
  <c r="AQ15" i="4" s="1"/>
  <c r="S15" i="4" a="1"/>
  <c r="S15" i="4" s="1"/>
  <c r="AR15" i="4" s="1"/>
  <c r="T15" i="4" a="1"/>
  <c r="T15" i="4" s="1"/>
  <c r="AS15" i="4" s="1"/>
  <c r="U15" i="4" a="1"/>
  <c r="U15" i="4" s="1"/>
  <c r="AT15" i="4" s="1"/>
  <c r="V15" i="4" a="1"/>
  <c r="V15" i="4" s="1"/>
  <c r="AU15" i="4" s="1"/>
  <c r="W15" i="4" a="1"/>
  <c r="W15" i="4" s="1"/>
  <c r="AV15" i="4" s="1"/>
  <c r="X15" i="4" a="1"/>
  <c r="X15" i="4" s="1"/>
  <c r="AW15" i="4" s="1"/>
  <c r="Y15" i="4" a="1"/>
  <c r="Y15" i="4" s="1"/>
  <c r="AX15" i="4" s="1"/>
  <c r="Z15" i="4" a="1"/>
  <c r="Z15" i="4" s="1"/>
  <c r="AY15" i="4" s="1"/>
  <c r="AA15" i="4" a="1"/>
  <c r="AA15" i="4" s="1"/>
  <c r="AZ15" i="4" s="1"/>
  <c r="AB15" i="4" a="1"/>
  <c r="AB15" i="4" s="1"/>
  <c r="BA15" i="4" s="1"/>
  <c r="AC15" i="4" a="1"/>
  <c r="AC15" i="4" s="1"/>
  <c r="BB15" i="4" s="1"/>
  <c r="AD15" i="4" a="1"/>
  <c r="AD15" i="4" s="1"/>
  <c r="BC15" i="4" s="1"/>
  <c r="AE15" i="4" a="1"/>
  <c r="AE15" i="4" s="1"/>
  <c r="BD15" i="4" s="1"/>
  <c r="AF15" i="4" a="1"/>
  <c r="AF15" i="4" s="1"/>
  <c r="BE15" i="4" s="1"/>
  <c r="AG15" i="4" a="1"/>
  <c r="AG15" i="4" s="1"/>
  <c r="BF15" i="4" s="1"/>
  <c r="AH15" i="4" a="1"/>
  <c r="AH15" i="4" s="1"/>
  <c r="BG15" i="4" s="1"/>
  <c r="J16" i="4" a="1"/>
  <c r="J16" i="4" s="1"/>
  <c r="AI16" i="4" s="1"/>
  <c r="K16" i="4" a="1"/>
  <c r="K16" i="4" s="1"/>
  <c r="AJ16" i="4" s="1"/>
  <c r="L16" i="4" a="1"/>
  <c r="L16" i="4" s="1"/>
  <c r="AK16" i="4" s="1"/>
  <c r="M16" i="4" a="1"/>
  <c r="M16" i="4" s="1"/>
  <c r="AL16" i="4" s="1"/>
  <c r="N16" i="4" a="1"/>
  <c r="N16" i="4" s="1"/>
  <c r="AM16" i="4" s="1"/>
  <c r="O16" i="4" a="1"/>
  <c r="O16" i="4" s="1"/>
  <c r="AN16" i="4" s="1"/>
  <c r="P16" i="4" a="1"/>
  <c r="P16" i="4" s="1"/>
  <c r="AO16" i="4" s="1"/>
  <c r="Q16" i="4" a="1"/>
  <c r="Q16" i="4" s="1"/>
  <c r="AP16" i="4" s="1"/>
  <c r="R16" i="4" a="1"/>
  <c r="R16" i="4" s="1"/>
  <c r="AQ16" i="4" s="1"/>
  <c r="S16" i="4" a="1"/>
  <c r="S16" i="4" s="1"/>
  <c r="AR16" i="4" s="1"/>
  <c r="T16" i="4" a="1"/>
  <c r="T16" i="4" s="1"/>
  <c r="AS16" i="4" s="1"/>
  <c r="U16" i="4" a="1"/>
  <c r="U16" i="4" s="1"/>
  <c r="AT16" i="4" s="1"/>
  <c r="V16" i="4" a="1"/>
  <c r="V16" i="4" s="1"/>
  <c r="AU16" i="4" s="1"/>
  <c r="W16" i="4" a="1"/>
  <c r="W16" i="4" s="1"/>
  <c r="AV16" i="4" s="1"/>
  <c r="X16" i="4" a="1"/>
  <c r="X16" i="4" s="1"/>
  <c r="AW16" i="4" s="1"/>
  <c r="Y16" i="4" a="1"/>
  <c r="Y16" i="4" s="1"/>
  <c r="AX16" i="4" s="1"/>
  <c r="Z16" i="4" a="1"/>
  <c r="Z16" i="4" s="1"/>
  <c r="AY16" i="4" s="1"/>
  <c r="AA16" i="4" a="1"/>
  <c r="AA16" i="4" s="1"/>
  <c r="AZ16" i="4" s="1"/>
  <c r="AB16" i="4" a="1"/>
  <c r="AB16" i="4" s="1"/>
  <c r="BA16" i="4" s="1"/>
  <c r="AC16" i="4" a="1"/>
  <c r="AC16" i="4" s="1"/>
  <c r="BB16" i="4" s="1"/>
  <c r="AD16" i="4" a="1"/>
  <c r="AD16" i="4" s="1"/>
  <c r="BC16" i="4" s="1"/>
  <c r="AE16" i="4" a="1"/>
  <c r="AE16" i="4" s="1"/>
  <c r="BD16" i="4" s="1"/>
  <c r="AF16" i="4" a="1"/>
  <c r="AF16" i="4" s="1"/>
  <c r="BE16" i="4" s="1"/>
  <c r="AG16" i="4" a="1"/>
  <c r="AG16" i="4" s="1"/>
  <c r="BF16" i="4" s="1"/>
  <c r="AH16" i="4" a="1"/>
  <c r="AH16" i="4" s="1"/>
  <c r="BG16" i="4" s="1"/>
  <c r="J17" i="4" a="1"/>
  <c r="J17" i="4" s="1"/>
  <c r="AI17" i="4" s="1"/>
  <c r="K17" i="4" a="1"/>
  <c r="K17" i="4" s="1"/>
  <c r="AJ17" i="4" s="1"/>
  <c r="L17" i="4" a="1"/>
  <c r="L17" i="4" s="1"/>
  <c r="AK17" i="4" s="1"/>
  <c r="M17" i="4" a="1"/>
  <c r="M17" i="4" s="1"/>
  <c r="AL17" i="4" s="1"/>
  <c r="N17" i="4" a="1"/>
  <c r="N17" i="4" s="1"/>
  <c r="AM17" i="4" s="1"/>
  <c r="O17" i="4" a="1"/>
  <c r="O17" i="4" s="1"/>
  <c r="AN17" i="4" s="1"/>
  <c r="P17" i="4" a="1"/>
  <c r="P17" i="4" s="1"/>
  <c r="AO17" i="4" s="1"/>
  <c r="Q17" i="4" a="1"/>
  <c r="Q17" i="4" s="1"/>
  <c r="AP17" i="4" s="1"/>
  <c r="R17" i="4" a="1"/>
  <c r="R17" i="4" s="1"/>
  <c r="AQ17" i="4" s="1"/>
  <c r="S17" i="4" a="1"/>
  <c r="S17" i="4" s="1"/>
  <c r="AR17" i="4" s="1"/>
  <c r="T17" i="4" a="1"/>
  <c r="T17" i="4" s="1"/>
  <c r="AS17" i="4" s="1"/>
  <c r="U17" i="4" a="1"/>
  <c r="U17" i="4" s="1"/>
  <c r="AT17" i="4" s="1"/>
  <c r="V17" i="4" a="1"/>
  <c r="V17" i="4" s="1"/>
  <c r="AU17" i="4" s="1"/>
  <c r="W17" i="4" a="1"/>
  <c r="W17" i="4" s="1"/>
  <c r="AV17" i="4" s="1"/>
  <c r="X17" i="4" a="1"/>
  <c r="X17" i="4" s="1"/>
  <c r="AW17" i="4" s="1"/>
  <c r="Y17" i="4" a="1"/>
  <c r="Y17" i="4" s="1"/>
  <c r="AX17" i="4" s="1"/>
  <c r="Z17" i="4" a="1"/>
  <c r="Z17" i="4" s="1"/>
  <c r="AY17" i="4" s="1"/>
  <c r="AA17" i="4" a="1"/>
  <c r="AA17" i="4" s="1"/>
  <c r="AZ17" i="4" s="1"/>
  <c r="AB17" i="4" a="1"/>
  <c r="AB17" i="4" s="1"/>
  <c r="BA17" i="4" s="1"/>
  <c r="AC17" i="4" a="1"/>
  <c r="AC17" i="4" s="1"/>
  <c r="BB17" i="4" s="1"/>
  <c r="AD17" i="4" a="1"/>
  <c r="AD17" i="4" s="1"/>
  <c r="BC17" i="4" s="1"/>
  <c r="AE17" i="4" a="1"/>
  <c r="AE17" i="4" s="1"/>
  <c r="BD17" i="4" s="1"/>
  <c r="AF17" i="4" a="1"/>
  <c r="AF17" i="4" s="1"/>
  <c r="BE17" i="4" s="1"/>
  <c r="AG17" i="4" a="1"/>
  <c r="AG17" i="4" s="1"/>
  <c r="BF17" i="4" s="1"/>
  <c r="AH17" i="4" a="1"/>
  <c r="AH17" i="4" s="1"/>
  <c r="BG17" i="4" s="1"/>
  <c r="J18" i="4" a="1"/>
  <c r="J18" i="4" s="1"/>
  <c r="AI18" i="4" s="1"/>
  <c r="K18" i="4" a="1"/>
  <c r="K18" i="4" s="1"/>
  <c r="AJ18" i="4" s="1"/>
  <c r="L18" i="4" a="1"/>
  <c r="L18" i="4" s="1"/>
  <c r="AK18" i="4" s="1"/>
  <c r="M18" i="4" a="1"/>
  <c r="M18" i="4" s="1"/>
  <c r="AL18" i="4" s="1"/>
  <c r="N18" i="4" a="1"/>
  <c r="N18" i="4" s="1"/>
  <c r="AM18" i="4" s="1"/>
  <c r="O18" i="4" a="1"/>
  <c r="O18" i="4" s="1"/>
  <c r="AN18" i="4" s="1"/>
  <c r="P18" i="4" a="1"/>
  <c r="P18" i="4" s="1"/>
  <c r="AO18" i="4" s="1"/>
  <c r="Q18" i="4" a="1"/>
  <c r="Q18" i="4" s="1"/>
  <c r="AP18" i="4" s="1"/>
  <c r="R18" i="4" a="1"/>
  <c r="R18" i="4" s="1"/>
  <c r="AQ18" i="4" s="1"/>
  <c r="S18" i="4" a="1"/>
  <c r="S18" i="4" s="1"/>
  <c r="AR18" i="4" s="1"/>
  <c r="T18" i="4" a="1"/>
  <c r="T18" i="4" s="1"/>
  <c r="AS18" i="4" s="1"/>
  <c r="U18" i="4" a="1"/>
  <c r="U18" i="4" s="1"/>
  <c r="AT18" i="4" s="1"/>
  <c r="V18" i="4" a="1"/>
  <c r="V18" i="4" s="1"/>
  <c r="AU18" i="4" s="1"/>
  <c r="W18" i="4" a="1"/>
  <c r="W18" i="4" s="1"/>
  <c r="AV18" i="4" s="1"/>
  <c r="X18" i="4" a="1"/>
  <c r="X18" i="4" s="1"/>
  <c r="AW18" i="4" s="1"/>
  <c r="Y18" i="4" a="1"/>
  <c r="Y18" i="4" s="1"/>
  <c r="AX18" i="4" s="1"/>
  <c r="Z18" i="4" a="1"/>
  <c r="Z18" i="4" s="1"/>
  <c r="AY18" i="4" s="1"/>
  <c r="AA18" i="4" a="1"/>
  <c r="AA18" i="4" s="1"/>
  <c r="AZ18" i="4" s="1"/>
  <c r="AB18" i="4" a="1"/>
  <c r="AB18" i="4" s="1"/>
  <c r="BA18" i="4" s="1"/>
  <c r="AC18" i="4" a="1"/>
  <c r="AC18" i="4" s="1"/>
  <c r="BB18" i="4" s="1"/>
  <c r="AD18" i="4" a="1"/>
  <c r="AD18" i="4" s="1"/>
  <c r="BC18" i="4" s="1"/>
  <c r="AE18" i="4" a="1"/>
  <c r="AE18" i="4" s="1"/>
  <c r="BD18" i="4" s="1"/>
  <c r="AF18" i="4" a="1"/>
  <c r="AF18" i="4" s="1"/>
  <c r="BE18" i="4" s="1"/>
  <c r="AG18" i="4" a="1"/>
  <c r="AG18" i="4" s="1"/>
  <c r="BF18" i="4" s="1"/>
  <c r="AH18" i="4" a="1"/>
  <c r="AH18" i="4" s="1"/>
  <c r="BG18" i="4" s="1"/>
  <c r="J19" i="4" a="1"/>
  <c r="J19" i="4" s="1"/>
  <c r="AI19" i="4" s="1"/>
  <c r="K19" i="4" a="1"/>
  <c r="K19" i="4" s="1"/>
  <c r="AJ19" i="4" s="1"/>
  <c r="L19" i="4" a="1"/>
  <c r="L19" i="4" s="1"/>
  <c r="AK19" i="4" s="1"/>
  <c r="M19" i="4" a="1"/>
  <c r="M19" i="4" s="1"/>
  <c r="AL19" i="4" s="1"/>
  <c r="N19" i="4" a="1"/>
  <c r="N19" i="4" s="1"/>
  <c r="AM19" i="4" s="1"/>
  <c r="O19" i="4" a="1"/>
  <c r="O19" i="4" s="1"/>
  <c r="AN19" i="4" s="1"/>
  <c r="P19" i="4" a="1"/>
  <c r="P19" i="4" s="1"/>
  <c r="AO19" i="4" s="1"/>
  <c r="Q19" i="4" a="1"/>
  <c r="Q19" i="4" s="1"/>
  <c r="AP19" i="4" s="1"/>
  <c r="R19" i="4" a="1"/>
  <c r="R19" i="4" s="1"/>
  <c r="AQ19" i="4" s="1"/>
  <c r="S19" i="4" a="1"/>
  <c r="S19" i="4" s="1"/>
  <c r="AR19" i="4" s="1"/>
  <c r="T19" i="4" a="1"/>
  <c r="T19" i="4" s="1"/>
  <c r="AS19" i="4" s="1"/>
  <c r="U19" i="4" a="1"/>
  <c r="U19" i="4" s="1"/>
  <c r="AT19" i="4" s="1"/>
  <c r="V19" i="4" a="1"/>
  <c r="V19" i="4" s="1"/>
  <c r="AU19" i="4" s="1"/>
  <c r="W19" i="4" a="1"/>
  <c r="W19" i="4" s="1"/>
  <c r="AV19" i="4" s="1"/>
  <c r="X19" i="4" a="1"/>
  <c r="X19" i="4" s="1"/>
  <c r="AW19" i="4" s="1"/>
  <c r="Y19" i="4" a="1"/>
  <c r="Y19" i="4" s="1"/>
  <c r="AX19" i="4" s="1"/>
  <c r="Z19" i="4" a="1"/>
  <c r="Z19" i="4" s="1"/>
  <c r="AY19" i="4" s="1"/>
  <c r="AA19" i="4" a="1"/>
  <c r="AA19" i="4" s="1"/>
  <c r="AZ19" i="4" s="1"/>
  <c r="AB19" i="4" a="1"/>
  <c r="AB19" i="4" s="1"/>
  <c r="BA19" i="4" s="1"/>
  <c r="AC19" i="4" a="1"/>
  <c r="AC19" i="4" s="1"/>
  <c r="BB19" i="4" s="1"/>
  <c r="AD19" i="4" a="1"/>
  <c r="AD19" i="4" s="1"/>
  <c r="BC19" i="4" s="1"/>
  <c r="AE19" i="4" a="1"/>
  <c r="AE19" i="4" s="1"/>
  <c r="BD19" i="4" s="1"/>
  <c r="AF19" i="4" a="1"/>
  <c r="AF19" i="4" s="1"/>
  <c r="BE19" i="4" s="1"/>
  <c r="AG19" i="4" a="1"/>
  <c r="AG19" i="4" s="1"/>
  <c r="BF19" i="4" s="1"/>
  <c r="AH19" i="4" a="1"/>
  <c r="AH19" i="4" s="1"/>
  <c r="BG19" i="4" s="1"/>
  <c r="J20" i="4" a="1"/>
  <c r="J20" i="4" s="1"/>
  <c r="AI20" i="4" s="1"/>
  <c r="K20" i="4" a="1"/>
  <c r="K20" i="4" s="1"/>
  <c r="AJ20" i="4" s="1"/>
  <c r="L20" i="4" a="1"/>
  <c r="L20" i="4" s="1"/>
  <c r="AK20" i="4" s="1"/>
  <c r="M20" i="4" a="1"/>
  <c r="M20" i="4" s="1"/>
  <c r="AL20" i="4" s="1"/>
  <c r="N20" i="4" a="1"/>
  <c r="N20" i="4" s="1"/>
  <c r="AM20" i="4" s="1"/>
  <c r="O20" i="4" a="1"/>
  <c r="O20" i="4" s="1"/>
  <c r="AN20" i="4" s="1"/>
  <c r="P20" i="4" a="1"/>
  <c r="P20" i="4" s="1"/>
  <c r="AO20" i="4" s="1"/>
  <c r="Q20" i="4" a="1"/>
  <c r="Q20" i="4" s="1"/>
  <c r="AP20" i="4" s="1"/>
  <c r="R20" i="4" a="1"/>
  <c r="R20" i="4" s="1"/>
  <c r="AQ20" i="4" s="1"/>
  <c r="S20" i="4" a="1"/>
  <c r="S20" i="4" s="1"/>
  <c r="AR20" i="4" s="1"/>
  <c r="T20" i="4" a="1"/>
  <c r="T20" i="4" s="1"/>
  <c r="AS20" i="4" s="1"/>
  <c r="U20" i="4" a="1"/>
  <c r="U20" i="4" s="1"/>
  <c r="AT20" i="4" s="1"/>
  <c r="V20" i="4" a="1"/>
  <c r="V20" i="4" s="1"/>
  <c r="AU20" i="4" s="1"/>
  <c r="W20" i="4" a="1"/>
  <c r="W20" i="4" s="1"/>
  <c r="AV20" i="4" s="1"/>
  <c r="X20" i="4" a="1"/>
  <c r="X20" i="4" s="1"/>
  <c r="AW20" i="4" s="1"/>
  <c r="Y20" i="4" a="1"/>
  <c r="Y20" i="4" s="1"/>
  <c r="AX20" i="4" s="1"/>
  <c r="Z20" i="4" a="1"/>
  <c r="Z20" i="4" s="1"/>
  <c r="AY20" i="4" s="1"/>
  <c r="AA20" i="4" a="1"/>
  <c r="AA20" i="4" s="1"/>
  <c r="AZ20" i="4" s="1"/>
  <c r="AB20" i="4" a="1"/>
  <c r="AB20" i="4" s="1"/>
  <c r="BA20" i="4" s="1"/>
  <c r="AC20" i="4" a="1"/>
  <c r="AC20" i="4" s="1"/>
  <c r="BB20" i="4" s="1"/>
  <c r="AD20" i="4" a="1"/>
  <c r="AD20" i="4" s="1"/>
  <c r="BC20" i="4" s="1"/>
  <c r="AE20" i="4" a="1"/>
  <c r="AE20" i="4" s="1"/>
  <c r="BD20" i="4" s="1"/>
  <c r="AF20" i="4" a="1"/>
  <c r="AF20" i="4" s="1"/>
  <c r="BE20" i="4" s="1"/>
  <c r="AG20" i="4" a="1"/>
  <c r="AG20" i="4" s="1"/>
  <c r="BF20" i="4" s="1"/>
  <c r="AH20" i="4" a="1"/>
  <c r="AH20" i="4" s="1"/>
  <c r="BG20" i="4" s="1"/>
  <c r="J21" i="4" a="1"/>
  <c r="J21" i="4" s="1"/>
  <c r="AI21" i="4" s="1"/>
  <c r="K21" i="4" a="1"/>
  <c r="K21" i="4" s="1"/>
  <c r="AJ21" i="4" s="1"/>
  <c r="L21" i="4" a="1"/>
  <c r="L21" i="4" s="1"/>
  <c r="AK21" i="4" s="1"/>
  <c r="M21" i="4" a="1"/>
  <c r="M21" i="4" s="1"/>
  <c r="AL21" i="4" s="1"/>
  <c r="N21" i="4" a="1"/>
  <c r="N21" i="4" s="1"/>
  <c r="AM21" i="4" s="1"/>
  <c r="O21" i="4" a="1"/>
  <c r="O21" i="4" s="1"/>
  <c r="AN21" i="4" s="1"/>
  <c r="P21" i="4" a="1"/>
  <c r="P21" i="4" s="1"/>
  <c r="AO21" i="4" s="1"/>
  <c r="Q21" i="4" a="1"/>
  <c r="Q21" i="4" s="1"/>
  <c r="AP21" i="4" s="1"/>
  <c r="R21" i="4" a="1"/>
  <c r="R21" i="4" s="1"/>
  <c r="AQ21" i="4" s="1"/>
  <c r="S21" i="4" a="1"/>
  <c r="S21" i="4" s="1"/>
  <c r="AR21" i="4" s="1"/>
  <c r="T21" i="4" a="1"/>
  <c r="T21" i="4" s="1"/>
  <c r="AS21" i="4" s="1"/>
  <c r="U21" i="4" a="1"/>
  <c r="U21" i="4" s="1"/>
  <c r="AT21" i="4" s="1"/>
  <c r="V21" i="4" a="1"/>
  <c r="V21" i="4" s="1"/>
  <c r="AU21" i="4" s="1"/>
  <c r="W21" i="4" a="1"/>
  <c r="W21" i="4" s="1"/>
  <c r="AV21" i="4" s="1"/>
  <c r="X21" i="4" a="1"/>
  <c r="X21" i="4" s="1"/>
  <c r="AW21" i="4" s="1"/>
  <c r="Y21" i="4" a="1"/>
  <c r="Y21" i="4" s="1"/>
  <c r="AX21" i="4" s="1"/>
  <c r="Z21" i="4" a="1"/>
  <c r="Z21" i="4" s="1"/>
  <c r="AY21" i="4" s="1"/>
  <c r="AA21" i="4" a="1"/>
  <c r="AA21" i="4" s="1"/>
  <c r="AZ21" i="4" s="1"/>
  <c r="AB21" i="4" a="1"/>
  <c r="AB21" i="4" s="1"/>
  <c r="BA21" i="4" s="1"/>
  <c r="AC21" i="4" a="1"/>
  <c r="AC21" i="4" s="1"/>
  <c r="BB21" i="4" s="1"/>
  <c r="AD21" i="4" a="1"/>
  <c r="AD21" i="4" s="1"/>
  <c r="BC21" i="4" s="1"/>
  <c r="AE21" i="4" a="1"/>
  <c r="AE21" i="4" s="1"/>
  <c r="BD21" i="4" s="1"/>
  <c r="AF21" i="4" a="1"/>
  <c r="AF21" i="4" s="1"/>
  <c r="BE21" i="4" s="1"/>
  <c r="AG21" i="4" a="1"/>
  <c r="AG21" i="4" s="1"/>
  <c r="BF21" i="4" s="1"/>
  <c r="AH21" i="4" a="1"/>
  <c r="AH21" i="4" s="1"/>
  <c r="BG21" i="4" s="1"/>
  <c r="J22" i="4" a="1"/>
  <c r="J22" i="4" s="1"/>
  <c r="AI22" i="4" s="1"/>
  <c r="K22" i="4" a="1"/>
  <c r="K22" i="4" s="1"/>
  <c r="AJ22" i="4" s="1"/>
  <c r="L22" i="4" a="1"/>
  <c r="L22" i="4" s="1"/>
  <c r="AK22" i="4" s="1"/>
  <c r="M22" i="4" a="1"/>
  <c r="M22" i="4" s="1"/>
  <c r="AL22" i="4" s="1"/>
  <c r="N22" i="4" a="1"/>
  <c r="N22" i="4" s="1"/>
  <c r="AM22" i="4" s="1"/>
  <c r="O22" i="4" a="1"/>
  <c r="O22" i="4" s="1"/>
  <c r="AN22" i="4" s="1"/>
  <c r="P22" i="4" a="1"/>
  <c r="P22" i="4" s="1"/>
  <c r="AO22" i="4" s="1"/>
  <c r="Q22" i="4" a="1"/>
  <c r="Q22" i="4" s="1"/>
  <c r="AP22" i="4" s="1"/>
  <c r="R22" i="4" a="1"/>
  <c r="R22" i="4" s="1"/>
  <c r="AQ22" i="4" s="1"/>
  <c r="S22" i="4" a="1"/>
  <c r="S22" i="4" s="1"/>
  <c r="AR22" i="4" s="1"/>
  <c r="T22" i="4" a="1"/>
  <c r="T22" i="4" s="1"/>
  <c r="AS22" i="4" s="1"/>
  <c r="U22" i="4" a="1"/>
  <c r="U22" i="4" s="1"/>
  <c r="AT22" i="4" s="1"/>
  <c r="V22" i="4" a="1"/>
  <c r="V22" i="4" s="1"/>
  <c r="AU22" i="4" s="1"/>
  <c r="W22" i="4" a="1"/>
  <c r="W22" i="4" s="1"/>
  <c r="AV22" i="4" s="1"/>
  <c r="X22" i="4" a="1"/>
  <c r="X22" i="4" s="1"/>
  <c r="AW22" i="4" s="1"/>
  <c r="Y22" i="4" a="1"/>
  <c r="Y22" i="4" s="1"/>
  <c r="AX22" i="4" s="1"/>
  <c r="Z22" i="4" a="1"/>
  <c r="Z22" i="4" s="1"/>
  <c r="AY22" i="4" s="1"/>
  <c r="AA22" i="4" a="1"/>
  <c r="AA22" i="4" s="1"/>
  <c r="AZ22" i="4" s="1"/>
  <c r="AB22" i="4" a="1"/>
  <c r="AB22" i="4" s="1"/>
  <c r="BA22" i="4" s="1"/>
  <c r="AC22" i="4" a="1"/>
  <c r="AC22" i="4" s="1"/>
  <c r="BB22" i="4" s="1"/>
  <c r="AD22" i="4" a="1"/>
  <c r="AD22" i="4" s="1"/>
  <c r="BC22" i="4" s="1"/>
  <c r="AE22" i="4" a="1"/>
  <c r="AE22" i="4" s="1"/>
  <c r="BD22" i="4" s="1"/>
  <c r="AF22" i="4" a="1"/>
  <c r="AF22" i="4" s="1"/>
  <c r="BE22" i="4" s="1"/>
  <c r="AG22" i="4" a="1"/>
  <c r="AG22" i="4" s="1"/>
  <c r="BF22" i="4" s="1"/>
  <c r="AH22" i="4" a="1"/>
  <c r="AH22" i="4" s="1"/>
  <c r="BG22" i="4" s="1"/>
  <c r="J23" i="4" a="1"/>
  <c r="J23" i="4" s="1"/>
  <c r="AI23" i="4" s="1"/>
  <c r="K23" i="4" a="1"/>
  <c r="K23" i="4" s="1"/>
  <c r="AJ23" i="4" s="1"/>
  <c r="L23" i="4" a="1"/>
  <c r="L23" i="4" s="1"/>
  <c r="AK23" i="4" s="1"/>
  <c r="M23" i="4" a="1"/>
  <c r="M23" i="4" s="1"/>
  <c r="AL23" i="4" s="1"/>
  <c r="N23" i="4" a="1"/>
  <c r="N23" i="4" s="1"/>
  <c r="AM23" i="4" s="1"/>
  <c r="O23" i="4" a="1"/>
  <c r="O23" i="4" s="1"/>
  <c r="AN23" i="4" s="1"/>
  <c r="P23" i="4" a="1"/>
  <c r="P23" i="4" s="1"/>
  <c r="AO23" i="4" s="1"/>
  <c r="Q23" i="4" a="1"/>
  <c r="Q23" i="4" s="1"/>
  <c r="AP23" i="4" s="1"/>
  <c r="R23" i="4" a="1"/>
  <c r="R23" i="4" s="1"/>
  <c r="AQ23" i="4" s="1"/>
  <c r="S23" i="4" a="1"/>
  <c r="S23" i="4" s="1"/>
  <c r="AR23" i="4" s="1"/>
  <c r="T23" i="4" a="1"/>
  <c r="T23" i="4" s="1"/>
  <c r="AS23" i="4" s="1"/>
  <c r="U23" i="4" a="1"/>
  <c r="U23" i="4" s="1"/>
  <c r="AT23" i="4" s="1"/>
  <c r="V23" i="4" a="1"/>
  <c r="V23" i="4" s="1"/>
  <c r="AU23" i="4" s="1"/>
  <c r="W23" i="4" a="1"/>
  <c r="W23" i="4" s="1"/>
  <c r="AV23" i="4" s="1"/>
  <c r="X23" i="4" a="1"/>
  <c r="X23" i="4" s="1"/>
  <c r="AW23" i="4" s="1"/>
  <c r="Y23" i="4" a="1"/>
  <c r="Y23" i="4" s="1"/>
  <c r="AX23" i="4" s="1"/>
  <c r="Z23" i="4" a="1"/>
  <c r="Z23" i="4" s="1"/>
  <c r="AY23" i="4" s="1"/>
  <c r="AA23" i="4" a="1"/>
  <c r="AA23" i="4" s="1"/>
  <c r="AZ23" i="4" s="1"/>
  <c r="AB23" i="4" a="1"/>
  <c r="AB23" i="4" s="1"/>
  <c r="BA23" i="4" s="1"/>
  <c r="AC23" i="4" a="1"/>
  <c r="AC23" i="4" s="1"/>
  <c r="BB23" i="4" s="1"/>
  <c r="AD23" i="4" a="1"/>
  <c r="AD23" i="4" s="1"/>
  <c r="BC23" i="4" s="1"/>
  <c r="AE23" i="4" a="1"/>
  <c r="AE23" i="4" s="1"/>
  <c r="BD23" i="4" s="1"/>
  <c r="AF23" i="4" a="1"/>
  <c r="AF23" i="4" s="1"/>
  <c r="BE23" i="4" s="1"/>
  <c r="AG23" i="4" a="1"/>
  <c r="AG23" i="4" s="1"/>
  <c r="BF23" i="4" s="1"/>
  <c r="AH23" i="4" a="1"/>
  <c r="AH23" i="4" s="1"/>
  <c r="BG23" i="4" s="1"/>
  <c r="J24" i="4" a="1"/>
  <c r="J24" i="4" s="1"/>
  <c r="AI24" i="4" s="1"/>
  <c r="K24" i="4" a="1"/>
  <c r="K24" i="4" s="1"/>
  <c r="AJ24" i="4" s="1"/>
  <c r="L24" i="4" a="1"/>
  <c r="L24" i="4" s="1"/>
  <c r="AK24" i="4" s="1"/>
  <c r="M24" i="4" a="1"/>
  <c r="M24" i="4" s="1"/>
  <c r="AL24" i="4" s="1"/>
  <c r="N24" i="4" a="1"/>
  <c r="N24" i="4" s="1"/>
  <c r="AM24" i="4" s="1"/>
  <c r="O24" i="4" a="1"/>
  <c r="O24" i="4" s="1"/>
  <c r="AN24" i="4" s="1"/>
  <c r="P24" i="4" a="1"/>
  <c r="P24" i="4" s="1"/>
  <c r="AO24" i="4" s="1"/>
  <c r="Q24" i="4" a="1"/>
  <c r="Q24" i="4" s="1"/>
  <c r="AP24" i="4" s="1"/>
  <c r="R24" i="4" a="1"/>
  <c r="R24" i="4" s="1"/>
  <c r="AQ24" i="4" s="1"/>
  <c r="S24" i="4" a="1"/>
  <c r="S24" i="4" s="1"/>
  <c r="AR24" i="4" s="1"/>
  <c r="T24" i="4" a="1"/>
  <c r="T24" i="4" s="1"/>
  <c r="AS24" i="4" s="1"/>
  <c r="U24" i="4" a="1"/>
  <c r="U24" i="4" s="1"/>
  <c r="AT24" i="4" s="1"/>
  <c r="V24" i="4" a="1"/>
  <c r="V24" i="4" s="1"/>
  <c r="AU24" i="4" s="1"/>
  <c r="W24" i="4" a="1"/>
  <c r="W24" i="4" s="1"/>
  <c r="AV24" i="4" s="1"/>
  <c r="X24" i="4" a="1"/>
  <c r="X24" i="4" s="1"/>
  <c r="AW24" i="4" s="1"/>
  <c r="Y24" i="4" a="1"/>
  <c r="Y24" i="4" s="1"/>
  <c r="AX24" i="4" s="1"/>
  <c r="Z24" i="4" a="1"/>
  <c r="Z24" i="4" s="1"/>
  <c r="AY24" i="4" s="1"/>
  <c r="AA24" i="4" a="1"/>
  <c r="AA24" i="4" s="1"/>
  <c r="AZ24" i="4" s="1"/>
  <c r="AB24" i="4" a="1"/>
  <c r="AB24" i="4" s="1"/>
  <c r="BA24" i="4" s="1"/>
  <c r="AC24" i="4" a="1"/>
  <c r="AC24" i="4" s="1"/>
  <c r="BB24" i="4" s="1"/>
  <c r="AD24" i="4" a="1"/>
  <c r="AD24" i="4" s="1"/>
  <c r="BC24" i="4" s="1"/>
  <c r="AE24" i="4" a="1"/>
  <c r="AE24" i="4" s="1"/>
  <c r="BD24" i="4" s="1"/>
  <c r="AF24" i="4" a="1"/>
  <c r="AF24" i="4" s="1"/>
  <c r="BE24" i="4" s="1"/>
  <c r="AG24" i="4" a="1"/>
  <c r="AG24" i="4" s="1"/>
  <c r="BF24" i="4" s="1"/>
  <c r="AH24" i="4" a="1"/>
  <c r="AH24" i="4" s="1"/>
  <c r="BG24" i="4" s="1"/>
  <c r="J25" i="4" a="1"/>
  <c r="J25" i="4" s="1"/>
  <c r="AI25" i="4" s="1"/>
  <c r="K25" i="4" a="1"/>
  <c r="K25" i="4" s="1"/>
  <c r="AJ25" i="4" s="1"/>
  <c r="L25" i="4" a="1"/>
  <c r="L25" i="4" s="1"/>
  <c r="AK25" i="4" s="1"/>
  <c r="M25" i="4" a="1"/>
  <c r="M25" i="4" s="1"/>
  <c r="AL25" i="4" s="1"/>
  <c r="N25" i="4" a="1"/>
  <c r="N25" i="4" s="1"/>
  <c r="AM25" i="4" s="1"/>
  <c r="O25" i="4" a="1"/>
  <c r="O25" i="4" s="1"/>
  <c r="AN25" i="4" s="1"/>
  <c r="P25" i="4" a="1"/>
  <c r="P25" i="4" s="1"/>
  <c r="AO25" i="4" s="1"/>
  <c r="Q25" i="4" a="1"/>
  <c r="Q25" i="4" s="1"/>
  <c r="AP25" i="4" s="1"/>
  <c r="R25" i="4" a="1"/>
  <c r="R25" i="4" s="1"/>
  <c r="AQ25" i="4" s="1"/>
  <c r="S25" i="4" a="1"/>
  <c r="S25" i="4" s="1"/>
  <c r="AR25" i="4" s="1"/>
  <c r="T25" i="4" a="1"/>
  <c r="T25" i="4" s="1"/>
  <c r="AS25" i="4" s="1"/>
  <c r="U25" i="4" a="1"/>
  <c r="U25" i="4" s="1"/>
  <c r="AT25" i="4" s="1"/>
  <c r="V25" i="4" a="1"/>
  <c r="V25" i="4" s="1"/>
  <c r="AU25" i="4" s="1"/>
  <c r="W25" i="4" a="1"/>
  <c r="W25" i="4" s="1"/>
  <c r="AV25" i="4" s="1"/>
  <c r="X25" i="4" a="1"/>
  <c r="X25" i="4" s="1"/>
  <c r="AW25" i="4" s="1"/>
  <c r="Y25" i="4" a="1"/>
  <c r="Y25" i="4" s="1"/>
  <c r="AX25" i="4" s="1"/>
  <c r="Z25" i="4" a="1"/>
  <c r="Z25" i="4" s="1"/>
  <c r="AY25" i="4" s="1"/>
  <c r="AA25" i="4" a="1"/>
  <c r="AA25" i="4" s="1"/>
  <c r="AZ25" i="4" s="1"/>
  <c r="AB25" i="4" a="1"/>
  <c r="AB25" i="4" s="1"/>
  <c r="BA25" i="4" s="1"/>
  <c r="AC25" i="4" a="1"/>
  <c r="AC25" i="4" s="1"/>
  <c r="BB25" i="4" s="1"/>
  <c r="AD25" i="4" a="1"/>
  <c r="AD25" i="4" s="1"/>
  <c r="BC25" i="4" s="1"/>
  <c r="AE25" i="4" a="1"/>
  <c r="AE25" i="4" s="1"/>
  <c r="BD25" i="4" s="1"/>
  <c r="AF25" i="4" a="1"/>
  <c r="AF25" i="4" s="1"/>
  <c r="BE25" i="4" s="1"/>
  <c r="AG25" i="4" a="1"/>
  <c r="AG25" i="4" s="1"/>
  <c r="BF25" i="4" s="1"/>
  <c r="AH25" i="4" a="1"/>
  <c r="AH25" i="4" s="1"/>
  <c r="BG25" i="4" s="1"/>
  <c r="J26" i="4" a="1"/>
  <c r="J26" i="4" s="1"/>
  <c r="AI26" i="4" s="1"/>
  <c r="K26" i="4" a="1"/>
  <c r="K26" i="4" s="1"/>
  <c r="AJ26" i="4" s="1"/>
  <c r="L26" i="4" a="1"/>
  <c r="L26" i="4" s="1"/>
  <c r="AK26" i="4" s="1"/>
  <c r="M26" i="4" a="1"/>
  <c r="M26" i="4" s="1"/>
  <c r="AL26" i="4" s="1"/>
  <c r="N26" i="4" a="1"/>
  <c r="N26" i="4" s="1"/>
  <c r="AM26" i="4" s="1"/>
  <c r="O26" i="4" a="1"/>
  <c r="O26" i="4" s="1"/>
  <c r="AN26" i="4" s="1"/>
  <c r="P26" i="4" a="1"/>
  <c r="P26" i="4" s="1"/>
  <c r="AO26" i="4" s="1"/>
  <c r="Q26" i="4" a="1"/>
  <c r="Q26" i="4" s="1"/>
  <c r="AP26" i="4" s="1"/>
  <c r="R26" i="4" a="1"/>
  <c r="R26" i="4" s="1"/>
  <c r="AQ26" i="4" s="1"/>
  <c r="S26" i="4" a="1"/>
  <c r="S26" i="4" s="1"/>
  <c r="AR26" i="4" s="1"/>
  <c r="T26" i="4" a="1"/>
  <c r="T26" i="4" s="1"/>
  <c r="AS26" i="4" s="1"/>
  <c r="U26" i="4" a="1"/>
  <c r="U26" i="4" s="1"/>
  <c r="AT26" i="4" s="1"/>
  <c r="V26" i="4" a="1"/>
  <c r="V26" i="4" s="1"/>
  <c r="AU26" i="4" s="1"/>
  <c r="W26" i="4" a="1"/>
  <c r="W26" i="4" s="1"/>
  <c r="AV26" i="4" s="1"/>
  <c r="X26" i="4" a="1"/>
  <c r="X26" i="4" s="1"/>
  <c r="AW26" i="4" s="1"/>
  <c r="Y26" i="4" a="1"/>
  <c r="Y26" i="4" s="1"/>
  <c r="AX26" i="4" s="1"/>
  <c r="Z26" i="4" a="1"/>
  <c r="Z26" i="4" s="1"/>
  <c r="AY26" i="4" s="1"/>
  <c r="AA26" i="4" a="1"/>
  <c r="AA26" i="4" s="1"/>
  <c r="AZ26" i="4" s="1"/>
  <c r="AB26" i="4" a="1"/>
  <c r="AB26" i="4" s="1"/>
  <c r="BA26" i="4" s="1"/>
  <c r="AC26" i="4" a="1"/>
  <c r="AC26" i="4" s="1"/>
  <c r="BB26" i="4" s="1"/>
  <c r="AD26" i="4" a="1"/>
  <c r="AD26" i="4" s="1"/>
  <c r="BC26" i="4" s="1"/>
  <c r="AE26" i="4" a="1"/>
  <c r="AE26" i="4" s="1"/>
  <c r="BD26" i="4" s="1"/>
  <c r="AF26" i="4" a="1"/>
  <c r="AF26" i="4" s="1"/>
  <c r="BE26" i="4" s="1"/>
  <c r="AG26" i="4" a="1"/>
  <c r="AG26" i="4" s="1"/>
  <c r="BF26" i="4" s="1"/>
  <c r="AH26" i="4" a="1"/>
  <c r="AH26" i="4" s="1"/>
  <c r="BG26" i="4" s="1"/>
  <c r="J27" i="4" a="1"/>
  <c r="J27" i="4" s="1"/>
  <c r="AI27" i="4" s="1"/>
  <c r="K27" i="4" a="1"/>
  <c r="K27" i="4" s="1"/>
  <c r="AJ27" i="4" s="1"/>
  <c r="L27" i="4" a="1"/>
  <c r="L27" i="4" s="1"/>
  <c r="AK27" i="4" s="1"/>
  <c r="M27" i="4" a="1"/>
  <c r="M27" i="4" s="1"/>
  <c r="AL27" i="4" s="1"/>
  <c r="N27" i="4" a="1"/>
  <c r="N27" i="4" s="1"/>
  <c r="AM27" i="4" s="1"/>
  <c r="O27" i="4" a="1"/>
  <c r="O27" i="4" s="1"/>
  <c r="AN27" i="4" s="1"/>
  <c r="P27" i="4" a="1"/>
  <c r="P27" i="4" s="1"/>
  <c r="AO27" i="4" s="1"/>
  <c r="Q27" i="4" a="1"/>
  <c r="Q27" i="4" s="1"/>
  <c r="AP27" i="4" s="1"/>
  <c r="R27" i="4" a="1"/>
  <c r="R27" i="4" s="1"/>
  <c r="AQ27" i="4" s="1"/>
  <c r="S27" i="4" a="1"/>
  <c r="S27" i="4" s="1"/>
  <c r="AR27" i="4" s="1"/>
  <c r="T27" i="4" a="1"/>
  <c r="T27" i="4" s="1"/>
  <c r="AS27" i="4" s="1"/>
  <c r="U27" i="4" a="1"/>
  <c r="U27" i="4" s="1"/>
  <c r="AT27" i="4" s="1"/>
  <c r="V27" i="4" a="1"/>
  <c r="V27" i="4" s="1"/>
  <c r="AU27" i="4" s="1"/>
  <c r="W27" i="4" a="1"/>
  <c r="W27" i="4" s="1"/>
  <c r="AV27" i="4" s="1"/>
  <c r="X27" i="4" a="1"/>
  <c r="X27" i="4" s="1"/>
  <c r="AW27" i="4" s="1"/>
  <c r="Y27" i="4" a="1"/>
  <c r="Y27" i="4" s="1"/>
  <c r="AX27" i="4" s="1"/>
  <c r="Z27" i="4" a="1"/>
  <c r="Z27" i="4" s="1"/>
  <c r="AY27" i="4" s="1"/>
  <c r="AA27" i="4" a="1"/>
  <c r="AA27" i="4" s="1"/>
  <c r="AZ27" i="4" s="1"/>
  <c r="AB27" i="4" a="1"/>
  <c r="AB27" i="4" s="1"/>
  <c r="BA27" i="4" s="1"/>
  <c r="AC27" i="4" a="1"/>
  <c r="AC27" i="4" s="1"/>
  <c r="BB27" i="4" s="1"/>
  <c r="AD27" i="4" a="1"/>
  <c r="AD27" i="4" s="1"/>
  <c r="BC27" i="4" s="1"/>
  <c r="AE27" i="4" a="1"/>
  <c r="AE27" i="4" s="1"/>
  <c r="BD27" i="4" s="1"/>
  <c r="AF27" i="4" a="1"/>
  <c r="AF27" i="4" s="1"/>
  <c r="BE27" i="4" s="1"/>
  <c r="AG27" i="4" a="1"/>
  <c r="AG27" i="4" s="1"/>
  <c r="BF27" i="4" s="1"/>
  <c r="AH27" i="4" a="1"/>
  <c r="AH27" i="4" s="1"/>
  <c r="BG27" i="4" s="1"/>
  <c r="J28" i="4" a="1"/>
  <c r="J28" i="4" s="1"/>
  <c r="AI28" i="4" s="1"/>
  <c r="K28" i="4" a="1"/>
  <c r="K28" i="4" s="1"/>
  <c r="AJ28" i="4" s="1"/>
  <c r="L28" i="4" a="1"/>
  <c r="L28" i="4" s="1"/>
  <c r="AK28" i="4" s="1"/>
  <c r="M28" i="4" a="1"/>
  <c r="M28" i="4" s="1"/>
  <c r="AL28" i="4" s="1"/>
  <c r="N28" i="4" a="1"/>
  <c r="N28" i="4" s="1"/>
  <c r="AM28" i="4" s="1"/>
  <c r="O28" i="4" a="1"/>
  <c r="O28" i="4" s="1"/>
  <c r="AN28" i="4" s="1"/>
  <c r="P28" i="4" a="1"/>
  <c r="P28" i="4" s="1"/>
  <c r="AO28" i="4" s="1"/>
  <c r="Q28" i="4" a="1"/>
  <c r="Q28" i="4" s="1"/>
  <c r="AP28" i="4" s="1"/>
  <c r="R28" i="4" a="1"/>
  <c r="R28" i="4" s="1"/>
  <c r="AQ28" i="4" s="1"/>
  <c r="S28" i="4" a="1"/>
  <c r="S28" i="4" s="1"/>
  <c r="AR28" i="4" s="1"/>
  <c r="T28" i="4" a="1"/>
  <c r="T28" i="4" s="1"/>
  <c r="AS28" i="4" s="1"/>
  <c r="U28" i="4" a="1"/>
  <c r="U28" i="4" s="1"/>
  <c r="AT28" i="4" s="1"/>
  <c r="V28" i="4" a="1"/>
  <c r="V28" i="4" s="1"/>
  <c r="AU28" i="4" s="1"/>
  <c r="W28" i="4" a="1"/>
  <c r="W28" i="4" s="1"/>
  <c r="AV28" i="4" s="1"/>
  <c r="X28" i="4" a="1"/>
  <c r="X28" i="4" s="1"/>
  <c r="AW28" i="4" s="1"/>
  <c r="Y28" i="4" a="1"/>
  <c r="Y28" i="4" s="1"/>
  <c r="AX28" i="4" s="1"/>
  <c r="Z28" i="4" a="1"/>
  <c r="Z28" i="4" s="1"/>
  <c r="AY28" i="4" s="1"/>
  <c r="AA28" i="4" a="1"/>
  <c r="AA28" i="4" s="1"/>
  <c r="AZ28" i="4" s="1"/>
  <c r="AB28" i="4" a="1"/>
  <c r="AB28" i="4" s="1"/>
  <c r="BA28" i="4" s="1"/>
  <c r="AC28" i="4" a="1"/>
  <c r="AC28" i="4" s="1"/>
  <c r="BB28" i="4" s="1"/>
  <c r="AD28" i="4" a="1"/>
  <c r="AD28" i="4" s="1"/>
  <c r="BC28" i="4" s="1"/>
  <c r="AE28" i="4" a="1"/>
  <c r="AE28" i="4" s="1"/>
  <c r="BD28" i="4" s="1"/>
  <c r="AF28" i="4" a="1"/>
  <c r="AF28" i="4" s="1"/>
  <c r="BE28" i="4" s="1"/>
  <c r="AG28" i="4" a="1"/>
  <c r="AG28" i="4" s="1"/>
  <c r="BF28" i="4" s="1"/>
  <c r="AH28" i="4" a="1"/>
  <c r="AH28" i="4" s="1"/>
  <c r="BG28" i="4" s="1"/>
  <c r="J29" i="4" a="1"/>
  <c r="J29" i="4" s="1"/>
  <c r="AI29" i="4" s="1"/>
  <c r="K29" i="4" a="1"/>
  <c r="K29" i="4" s="1"/>
  <c r="AJ29" i="4" s="1"/>
  <c r="L29" i="4" a="1"/>
  <c r="L29" i="4" s="1"/>
  <c r="AK29" i="4" s="1"/>
  <c r="M29" i="4" a="1"/>
  <c r="M29" i="4" s="1"/>
  <c r="AL29" i="4" s="1"/>
  <c r="N29" i="4" a="1"/>
  <c r="N29" i="4" s="1"/>
  <c r="AM29" i="4" s="1"/>
  <c r="O29" i="4" a="1"/>
  <c r="O29" i="4" s="1"/>
  <c r="AN29" i="4" s="1"/>
  <c r="P29" i="4" a="1"/>
  <c r="P29" i="4" s="1"/>
  <c r="AO29" i="4" s="1"/>
  <c r="Q29" i="4" a="1"/>
  <c r="Q29" i="4" s="1"/>
  <c r="AP29" i="4" s="1"/>
  <c r="R29" i="4" a="1"/>
  <c r="R29" i="4" s="1"/>
  <c r="AQ29" i="4" s="1"/>
  <c r="S29" i="4" a="1"/>
  <c r="S29" i="4" s="1"/>
  <c r="AR29" i="4" s="1"/>
  <c r="T29" i="4" a="1"/>
  <c r="T29" i="4" s="1"/>
  <c r="AS29" i="4" s="1"/>
  <c r="U29" i="4" a="1"/>
  <c r="U29" i="4" s="1"/>
  <c r="AT29" i="4" s="1"/>
  <c r="V29" i="4" a="1"/>
  <c r="V29" i="4" s="1"/>
  <c r="AU29" i="4" s="1"/>
  <c r="W29" i="4" a="1"/>
  <c r="W29" i="4" s="1"/>
  <c r="AV29" i="4" s="1"/>
  <c r="X29" i="4" a="1"/>
  <c r="X29" i="4" s="1"/>
  <c r="AW29" i="4" s="1"/>
  <c r="Y29" i="4" a="1"/>
  <c r="Y29" i="4" s="1"/>
  <c r="AX29" i="4" s="1"/>
  <c r="Z29" i="4" a="1"/>
  <c r="Z29" i="4" s="1"/>
  <c r="AY29" i="4" s="1"/>
  <c r="AA29" i="4" a="1"/>
  <c r="AA29" i="4" s="1"/>
  <c r="AZ29" i="4" s="1"/>
  <c r="AB29" i="4" a="1"/>
  <c r="AB29" i="4" s="1"/>
  <c r="BA29" i="4" s="1"/>
  <c r="AC29" i="4" a="1"/>
  <c r="AC29" i="4" s="1"/>
  <c r="BB29" i="4" s="1"/>
  <c r="AD29" i="4" a="1"/>
  <c r="AD29" i="4" s="1"/>
  <c r="BC29" i="4" s="1"/>
  <c r="AE29" i="4" a="1"/>
  <c r="AE29" i="4" s="1"/>
  <c r="BD29" i="4" s="1"/>
  <c r="AF29" i="4" a="1"/>
  <c r="AF29" i="4" s="1"/>
  <c r="BE29" i="4" s="1"/>
  <c r="AG29" i="4" a="1"/>
  <c r="AG29" i="4" s="1"/>
  <c r="BF29" i="4" s="1"/>
  <c r="AH29" i="4" a="1"/>
  <c r="AH29" i="4" s="1"/>
  <c r="BG29" i="4" s="1"/>
  <c r="J30" i="4" a="1"/>
  <c r="J30" i="4" s="1"/>
  <c r="AI30" i="4" s="1"/>
  <c r="K30" i="4" a="1"/>
  <c r="K30" i="4" s="1"/>
  <c r="AJ30" i="4" s="1"/>
  <c r="L30" i="4" a="1"/>
  <c r="L30" i="4" s="1"/>
  <c r="AK30" i="4" s="1"/>
  <c r="M30" i="4" a="1"/>
  <c r="M30" i="4" s="1"/>
  <c r="AL30" i="4" s="1"/>
  <c r="N30" i="4" a="1"/>
  <c r="N30" i="4" s="1"/>
  <c r="AM30" i="4" s="1"/>
  <c r="O30" i="4" a="1"/>
  <c r="O30" i="4" s="1"/>
  <c r="AN30" i="4" s="1"/>
  <c r="P30" i="4" a="1"/>
  <c r="P30" i="4" s="1"/>
  <c r="AO30" i="4" s="1"/>
  <c r="Q30" i="4" a="1"/>
  <c r="Q30" i="4" s="1"/>
  <c r="AP30" i="4" s="1"/>
  <c r="R30" i="4" a="1"/>
  <c r="R30" i="4" s="1"/>
  <c r="AQ30" i="4" s="1"/>
  <c r="S30" i="4" a="1"/>
  <c r="S30" i="4" s="1"/>
  <c r="AR30" i="4" s="1"/>
  <c r="T30" i="4" a="1"/>
  <c r="T30" i="4" s="1"/>
  <c r="AS30" i="4" s="1"/>
  <c r="U30" i="4" a="1"/>
  <c r="U30" i="4" s="1"/>
  <c r="AT30" i="4" s="1"/>
  <c r="V30" i="4" a="1"/>
  <c r="V30" i="4" s="1"/>
  <c r="AU30" i="4" s="1"/>
  <c r="W30" i="4" a="1"/>
  <c r="W30" i="4" s="1"/>
  <c r="AV30" i="4" s="1"/>
  <c r="X30" i="4" a="1"/>
  <c r="X30" i="4" s="1"/>
  <c r="AW30" i="4" s="1"/>
  <c r="Y30" i="4" a="1"/>
  <c r="Y30" i="4" s="1"/>
  <c r="AX30" i="4" s="1"/>
  <c r="Z30" i="4" a="1"/>
  <c r="Z30" i="4" s="1"/>
  <c r="AY30" i="4" s="1"/>
  <c r="AA30" i="4" a="1"/>
  <c r="AA30" i="4" s="1"/>
  <c r="AZ30" i="4" s="1"/>
  <c r="AB30" i="4" a="1"/>
  <c r="AB30" i="4" s="1"/>
  <c r="BA30" i="4" s="1"/>
  <c r="AC30" i="4" a="1"/>
  <c r="AC30" i="4" s="1"/>
  <c r="BB30" i="4" s="1"/>
  <c r="AD30" i="4" a="1"/>
  <c r="AD30" i="4" s="1"/>
  <c r="BC30" i="4" s="1"/>
  <c r="AE30" i="4" a="1"/>
  <c r="AE30" i="4" s="1"/>
  <c r="BD30" i="4" s="1"/>
  <c r="AF30" i="4" a="1"/>
  <c r="AF30" i="4" s="1"/>
  <c r="BE30" i="4" s="1"/>
  <c r="AG30" i="4" a="1"/>
  <c r="AG30" i="4" s="1"/>
  <c r="BF30" i="4" s="1"/>
  <c r="AH30" i="4" a="1"/>
  <c r="AH30" i="4" s="1"/>
  <c r="BG30" i="4" s="1"/>
  <c r="J31" i="4" a="1"/>
  <c r="J31" i="4" s="1"/>
  <c r="AI31" i="4" s="1"/>
  <c r="K31" i="4" a="1"/>
  <c r="K31" i="4" s="1"/>
  <c r="AJ31" i="4" s="1"/>
  <c r="L31" i="4" a="1"/>
  <c r="L31" i="4" s="1"/>
  <c r="AK31" i="4" s="1"/>
  <c r="M31" i="4" a="1"/>
  <c r="M31" i="4" s="1"/>
  <c r="AL31" i="4" s="1"/>
  <c r="N31" i="4" a="1"/>
  <c r="N31" i="4" s="1"/>
  <c r="AM31" i="4" s="1"/>
  <c r="O31" i="4" a="1"/>
  <c r="O31" i="4" s="1"/>
  <c r="AN31" i="4" s="1"/>
  <c r="P31" i="4" a="1"/>
  <c r="P31" i="4" s="1"/>
  <c r="AO31" i="4" s="1"/>
  <c r="Q31" i="4" a="1"/>
  <c r="Q31" i="4" s="1"/>
  <c r="AP31" i="4" s="1"/>
  <c r="R31" i="4" a="1"/>
  <c r="R31" i="4" s="1"/>
  <c r="AQ31" i="4" s="1"/>
  <c r="S31" i="4" a="1"/>
  <c r="S31" i="4" s="1"/>
  <c r="AR31" i="4" s="1"/>
  <c r="T31" i="4" a="1"/>
  <c r="T31" i="4" s="1"/>
  <c r="AS31" i="4" s="1"/>
  <c r="U31" i="4" a="1"/>
  <c r="U31" i="4" s="1"/>
  <c r="AT31" i="4" s="1"/>
  <c r="V31" i="4" a="1"/>
  <c r="V31" i="4" s="1"/>
  <c r="AU31" i="4" s="1"/>
  <c r="W31" i="4" a="1"/>
  <c r="W31" i="4" s="1"/>
  <c r="AV31" i="4" s="1"/>
  <c r="X31" i="4" a="1"/>
  <c r="X31" i="4" s="1"/>
  <c r="AW31" i="4" s="1"/>
  <c r="Y31" i="4" a="1"/>
  <c r="Y31" i="4" s="1"/>
  <c r="AX31" i="4" s="1"/>
  <c r="Z31" i="4" a="1"/>
  <c r="Z31" i="4" s="1"/>
  <c r="AY31" i="4" s="1"/>
  <c r="AA31" i="4" a="1"/>
  <c r="AA31" i="4" s="1"/>
  <c r="AZ31" i="4" s="1"/>
  <c r="AB31" i="4" a="1"/>
  <c r="AB31" i="4" s="1"/>
  <c r="BA31" i="4" s="1"/>
  <c r="AC31" i="4" a="1"/>
  <c r="AC31" i="4" s="1"/>
  <c r="BB31" i="4" s="1"/>
  <c r="AD31" i="4" a="1"/>
  <c r="AD31" i="4" s="1"/>
  <c r="BC31" i="4" s="1"/>
  <c r="AE31" i="4" a="1"/>
  <c r="AE31" i="4" s="1"/>
  <c r="BD31" i="4" s="1"/>
  <c r="AF31" i="4" a="1"/>
  <c r="AF31" i="4" s="1"/>
  <c r="BE31" i="4" s="1"/>
  <c r="AG31" i="4" a="1"/>
  <c r="AG31" i="4" s="1"/>
  <c r="BF31" i="4" s="1"/>
  <c r="AH31" i="4" a="1"/>
  <c r="AH31" i="4" s="1"/>
  <c r="BG31" i="4" s="1"/>
  <c r="J32" i="4" a="1"/>
  <c r="J32" i="4" s="1"/>
  <c r="AI32" i="4" s="1"/>
  <c r="K32" i="4" a="1"/>
  <c r="K32" i="4" s="1"/>
  <c r="AJ32" i="4" s="1"/>
  <c r="L32" i="4" a="1"/>
  <c r="L32" i="4" s="1"/>
  <c r="AK32" i="4" s="1"/>
  <c r="M32" i="4" a="1"/>
  <c r="M32" i="4" s="1"/>
  <c r="AL32" i="4" s="1"/>
  <c r="N32" i="4" a="1"/>
  <c r="N32" i="4" s="1"/>
  <c r="AM32" i="4" s="1"/>
  <c r="O32" i="4" a="1"/>
  <c r="O32" i="4" s="1"/>
  <c r="AN32" i="4" s="1"/>
  <c r="P32" i="4" a="1"/>
  <c r="P32" i="4" s="1"/>
  <c r="AO32" i="4" s="1"/>
  <c r="Q32" i="4" a="1"/>
  <c r="Q32" i="4" s="1"/>
  <c r="AP32" i="4" s="1"/>
  <c r="R32" i="4" a="1"/>
  <c r="R32" i="4" s="1"/>
  <c r="AQ32" i="4" s="1"/>
  <c r="S32" i="4" a="1"/>
  <c r="S32" i="4" s="1"/>
  <c r="AR32" i="4" s="1"/>
  <c r="T32" i="4" a="1"/>
  <c r="T32" i="4" s="1"/>
  <c r="AS32" i="4" s="1"/>
  <c r="U32" i="4" a="1"/>
  <c r="U32" i="4" s="1"/>
  <c r="AT32" i="4" s="1"/>
  <c r="V32" i="4" a="1"/>
  <c r="V32" i="4" s="1"/>
  <c r="AU32" i="4" s="1"/>
  <c r="W32" i="4" a="1"/>
  <c r="W32" i="4" s="1"/>
  <c r="AV32" i="4" s="1"/>
  <c r="X32" i="4" a="1"/>
  <c r="X32" i="4" s="1"/>
  <c r="AW32" i="4" s="1"/>
  <c r="Y32" i="4" a="1"/>
  <c r="Y32" i="4" s="1"/>
  <c r="AX32" i="4" s="1"/>
  <c r="Z32" i="4" a="1"/>
  <c r="Z32" i="4" s="1"/>
  <c r="AY32" i="4" s="1"/>
  <c r="AA32" i="4" a="1"/>
  <c r="AA32" i="4" s="1"/>
  <c r="AZ32" i="4" s="1"/>
  <c r="AB32" i="4" a="1"/>
  <c r="AB32" i="4" s="1"/>
  <c r="BA32" i="4" s="1"/>
  <c r="AC32" i="4" a="1"/>
  <c r="AC32" i="4" s="1"/>
  <c r="BB32" i="4" s="1"/>
  <c r="AD32" i="4" a="1"/>
  <c r="AD32" i="4" s="1"/>
  <c r="BC32" i="4" s="1"/>
  <c r="AE32" i="4" a="1"/>
  <c r="AE32" i="4" s="1"/>
  <c r="BD32" i="4" s="1"/>
  <c r="AF32" i="4" a="1"/>
  <c r="AF32" i="4" s="1"/>
  <c r="BE32" i="4" s="1"/>
  <c r="AG32" i="4" a="1"/>
  <c r="AG32" i="4" s="1"/>
  <c r="BF32" i="4" s="1"/>
  <c r="AH32" i="4" a="1"/>
  <c r="AH32" i="4" s="1"/>
  <c r="BG32" i="4" s="1"/>
  <c r="J33" i="4" a="1"/>
  <c r="J33" i="4" s="1"/>
  <c r="AI33" i="4" s="1"/>
  <c r="K33" i="4" a="1"/>
  <c r="K33" i="4" s="1"/>
  <c r="AJ33" i="4" s="1"/>
  <c r="L33" i="4" a="1"/>
  <c r="L33" i="4" s="1"/>
  <c r="AK33" i="4" s="1"/>
  <c r="M33" i="4" a="1"/>
  <c r="M33" i="4" s="1"/>
  <c r="AL33" i="4" s="1"/>
  <c r="N33" i="4" a="1"/>
  <c r="N33" i="4" s="1"/>
  <c r="AM33" i="4" s="1"/>
  <c r="O33" i="4" a="1"/>
  <c r="O33" i="4" s="1"/>
  <c r="AN33" i="4" s="1"/>
  <c r="P33" i="4" a="1"/>
  <c r="P33" i="4" s="1"/>
  <c r="AO33" i="4" s="1"/>
  <c r="Q33" i="4" a="1"/>
  <c r="Q33" i="4" s="1"/>
  <c r="AP33" i="4" s="1"/>
  <c r="R33" i="4" a="1"/>
  <c r="R33" i="4" s="1"/>
  <c r="AQ33" i="4" s="1"/>
  <c r="S33" i="4" a="1"/>
  <c r="S33" i="4" s="1"/>
  <c r="AR33" i="4" s="1"/>
  <c r="T33" i="4" a="1"/>
  <c r="T33" i="4" s="1"/>
  <c r="AS33" i="4" s="1"/>
  <c r="U33" i="4" a="1"/>
  <c r="U33" i="4" s="1"/>
  <c r="AT33" i="4" s="1"/>
  <c r="V33" i="4" a="1"/>
  <c r="V33" i="4" s="1"/>
  <c r="AU33" i="4" s="1"/>
  <c r="W33" i="4" a="1"/>
  <c r="W33" i="4" s="1"/>
  <c r="AV33" i="4" s="1"/>
  <c r="X33" i="4" a="1"/>
  <c r="X33" i="4" s="1"/>
  <c r="AW33" i="4" s="1"/>
  <c r="Y33" i="4" a="1"/>
  <c r="Y33" i="4" s="1"/>
  <c r="AX33" i="4" s="1"/>
  <c r="Z33" i="4" a="1"/>
  <c r="Z33" i="4" s="1"/>
  <c r="AY33" i="4" s="1"/>
  <c r="AA33" i="4" a="1"/>
  <c r="AA33" i="4" s="1"/>
  <c r="AZ33" i="4" s="1"/>
  <c r="AB33" i="4" a="1"/>
  <c r="AB33" i="4" s="1"/>
  <c r="BA33" i="4" s="1"/>
  <c r="AC33" i="4" a="1"/>
  <c r="AC33" i="4" s="1"/>
  <c r="BB33" i="4" s="1"/>
  <c r="AD33" i="4" a="1"/>
  <c r="AD33" i="4" s="1"/>
  <c r="BC33" i="4" s="1"/>
  <c r="AE33" i="4" a="1"/>
  <c r="AE33" i="4" s="1"/>
  <c r="BD33" i="4" s="1"/>
  <c r="AF33" i="4" a="1"/>
  <c r="AF33" i="4" s="1"/>
  <c r="BE33" i="4" s="1"/>
  <c r="AG33" i="4" a="1"/>
  <c r="AG33" i="4" s="1"/>
  <c r="BF33" i="4" s="1"/>
  <c r="AH33" i="4" a="1"/>
  <c r="AH33" i="4" s="1"/>
  <c r="BG33" i="4" s="1"/>
  <c r="J34" i="4" a="1"/>
  <c r="J34" i="4" s="1"/>
  <c r="AI34" i="4" s="1"/>
  <c r="K34" i="4" a="1"/>
  <c r="K34" i="4" s="1"/>
  <c r="AJ34" i="4" s="1"/>
  <c r="L34" i="4" a="1"/>
  <c r="L34" i="4" s="1"/>
  <c r="AK34" i="4" s="1"/>
  <c r="M34" i="4" a="1"/>
  <c r="M34" i="4" s="1"/>
  <c r="AL34" i="4" s="1"/>
  <c r="N34" i="4" a="1"/>
  <c r="N34" i="4" s="1"/>
  <c r="AM34" i="4" s="1"/>
  <c r="O34" i="4" a="1"/>
  <c r="O34" i="4" s="1"/>
  <c r="AN34" i="4" s="1"/>
  <c r="P34" i="4" a="1"/>
  <c r="P34" i="4" s="1"/>
  <c r="AO34" i="4" s="1"/>
  <c r="Q34" i="4" a="1"/>
  <c r="Q34" i="4" s="1"/>
  <c r="AP34" i="4" s="1"/>
  <c r="R34" i="4" a="1"/>
  <c r="R34" i="4" s="1"/>
  <c r="AQ34" i="4" s="1"/>
  <c r="S34" i="4" a="1"/>
  <c r="S34" i="4" s="1"/>
  <c r="AR34" i="4" s="1"/>
  <c r="T34" i="4" a="1"/>
  <c r="T34" i="4" s="1"/>
  <c r="AS34" i="4" s="1"/>
  <c r="U34" i="4" a="1"/>
  <c r="U34" i="4" s="1"/>
  <c r="AT34" i="4" s="1"/>
  <c r="V34" i="4" a="1"/>
  <c r="V34" i="4" s="1"/>
  <c r="AU34" i="4" s="1"/>
  <c r="W34" i="4" a="1"/>
  <c r="W34" i="4" s="1"/>
  <c r="AV34" i="4" s="1"/>
  <c r="X34" i="4" a="1"/>
  <c r="X34" i="4" s="1"/>
  <c r="AW34" i="4" s="1"/>
  <c r="Y34" i="4" a="1"/>
  <c r="Y34" i="4" s="1"/>
  <c r="AX34" i="4" s="1"/>
  <c r="Z34" i="4" a="1"/>
  <c r="Z34" i="4" s="1"/>
  <c r="AY34" i="4" s="1"/>
  <c r="AA34" i="4" a="1"/>
  <c r="AA34" i="4" s="1"/>
  <c r="AZ34" i="4" s="1"/>
  <c r="AB34" i="4" a="1"/>
  <c r="AB34" i="4" s="1"/>
  <c r="BA34" i="4" s="1"/>
  <c r="AC34" i="4" a="1"/>
  <c r="AC34" i="4" s="1"/>
  <c r="BB34" i="4" s="1"/>
  <c r="AD34" i="4" a="1"/>
  <c r="AD34" i="4" s="1"/>
  <c r="BC34" i="4" s="1"/>
  <c r="AE34" i="4" a="1"/>
  <c r="AE34" i="4" s="1"/>
  <c r="BD34" i="4" s="1"/>
  <c r="AF34" i="4" a="1"/>
  <c r="AF34" i="4" s="1"/>
  <c r="BE34" i="4" s="1"/>
  <c r="AG34" i="4" a="1"/>
  <c r="AG34" i="4" s="1"/>
  <c r="BF34" i="4" s="1"/>
  <c r="AH34" i="4" a="1"/>
  <c r="AH34" i="4" s="1"/>
  <c r="BG34" i="4" s="1"/>
  <c r="J35" i="4" a="1"/>
  <c r="J35" i="4" s="1"/>
  <c r="AI35" i="4" s="1"/>
  <c r="K35" i="4" a="1"/>
  <c r="K35" i="4" s="1"/>
  <c r="AJ35" i="4" s="1"/>
  <c r="L35" i="4" a="1"/>
  <c r="L35" i="4" s="1"/>
  <c r="AK35" i="4" s="1"/>
  <c r="M35" i="4" a="1"/>
  <c r="M35" i="4" s="1"/>
  <c r="AL35" i="4" s="1"/>
  <c r="N35" i="4" a="1"/>
  <c r="N35" i="4" s="1"/>
  <c r="AM35" i="4" s="1"/>
  <c r="O35" i="4" a="1"/>
  <c r="O35" i="4" s="1"/>
  <c r="AN35" i="4" s="1"/>
  <c r="P35" i="4" a="1"/>
  <c r="P35" i="4" s="1"/>
  <c r="AO35" i="4" s="1"/>
  <c r="Q35" i="4" a="1"/>
  <c r="Q35" i="4" s="1"/>
  <c r="AP35" i="4" s="1"/>
  <c r="R35" i="4" a="1"/>
  <c r="R35" i="4" s="1"/>
  <c r="AQ35" i="4" s="1"/>
  <c r="S35" i="4" a="1"/>
  <c r="S35" i="4" s="1"/>
  <c r="AR35" i="4" s="1"/>
  <c r="T35" i="4" a="1"/>
  <c r="T35" i="4" s="1"/>
  <c r="AS35" i="4" s="1"/>
  <c r="U35" i="4" a="1"/>
  <c r="U35" i="4" s="1"/>
  <c r="AT35" i="4" s="1"/>
  <c r="V35" i="4" a="1"/>
  <c r="V35" i="4" s="1"/>
  <c r="AU35" i="4" s="1"/>
  <c r="W35" i="4" a="1"/>
  <c r="W35" i="4" s="1"/>
  <c r="AV35" i="4" s="1"/>
  <c r="X35" i="4" a="1"/>
  <c r="X35" i="4" s="1"/>
  <c r="AW35" i="4" s="1"/>
  <c r="Y35" i="4" a="1"/>
  <c r="Y35" i="4" s="1"/>
  <c r="AX35" i="4" s="1"/>
  <c r="Z35" i="4" a="1"/>
  <c r="Z35" i="4" s="1"/>
  <c r="AY35" i="4" s="1"/>
  <c r="AA35" i="4" a="1"/>
  <c r="AA35" i="4" s="1"/>
  <c r="AZ35" i="4" s="1"/>
  <c r="AB35" i="4" a="1"/>
  <c r="AB35" i="4" s="1"/>
  <c r="BA35" i="4" s="1"/>
  <c r="AC35" i="4" a="1"/>
  <c r="AC35" i="4" s="1"/>
  <c r="BB35" i="4" s="1"/>
  <c r="AD35" i="4" a="1"/>
  <c r="AD35" i="4" s="1"/>
  <c r="BC35" i="4" s="1"/>
  <c r="AE35" i="4" a="1"/>
  <c r="AE35" i="4" s="1"/>
  <c r="BD35" i="4" s="1"/>
  <c r="AF35" i="4" a="1"/>
  <c r="AF35" i="4" s="1"/>
  <c r="BE35" i="4" s="1"/>
  <c r="AG35" i="4" a="1"/>
  <c r="AG35" i="4" s="1"/>
  <c r="BF35" i="4" s="1"/>
  <c r="AH35" i="4" a="1"/>
  <c r="AH35" i="4" s="1"/>
  <c r="BG35" i="4" s="1"/>
  <c r="J36" i="4" a="1"/>
  <c r="J36" i="4" s="1"/>
  <c r="AI36" i="4" s="1"/>
  <c r="K36" i="4" a="1"/>
  <c r="K36" i="4" s="1"/>
  <c r="AJ36" i="4" s="1"/>
  <c r="L36" i="4" a="1"/>
  <c r="L36" i="4" s="1"/>
  <c r="AK36" i="4" s="1"/>
  <c r="M36" i="4" a="1"/>
  <c r="M36" i="4" s="1"/>
  <c r="AL36" i="4" s="1"/>
  <c r="N36" i="4" a="1"/>
  <c r="N36" i="4" s="1"/>
  <c r="AM36" i="4" s="1"/>
  <c r="O36" i="4" a="1"/>
  <c r="O36" i="4" s="1"/>
  <c r="AN36" i="4" s="1"/>
  <c r="P36" i="4" a="1"/>
  <c r="P36" i="4" s="1"/>
  <c r="AO36" i="4" s="1"/>
  <c r="Q36" i="4" a="1"/>
  <c r="Q36" i="4" s="1"/>
  <c r="AP36" i="4" s="1"/>
  <c r="R36" i="4" a="1"/>
  <c r="R36" i="4" s="1"/>
  <c r="AQ36" i="4" s="1"/>
  <c r="S36" i="4" a="1"/>
  <c r="S36" i="4" s="1"/>
  <c r="AR36" i="4" s="1"/>
  <c r="T36" i="4" a="1"/>
  <c r="T36" i="4" s="1"/>
  <c r="AS36" i="4" s="1"/>
  <c r="U36" i="4" a="1"/>
  <c r="U36" i="4" s="1"/>
  <c r="AT36" i="4" s="1"/>
  <c r="V36" i="4" a="1"/>
  <c r="V36" i="4" s="1"/>
  <c r="AU36" i="4" s="1"/>
  <c r="W36" i="4" a="1"/>
  <c r="W36" i="4" s="1"/>
  <c r="AV36" i="4" s="1"/>
  <c r="X36" i="4" a="1"/>
  <c r="X36" i="4" s="1"/>
  <c r="AW36" i="4" s="1"/>
  <c r="Y36" i="4" a="1"/>
  <c r="Y36" i="4" s="1"/>
  <c r="AX36" i="4" s="1"/>
  <c r="Z36" i="4" a="1"/>
  <c r="Z36" i="4" s="1"/>
  <c r="AY36" i="4" s="1"/>
  <c r="AA36" i="4" a="1"/>
  <c r="AA36" i="4" s="1"/>
  <c r="AZ36" i="4" s="1"/>
  <c r="AB36" i="4" a="1"/>
  <c r="AB36" i="4" s="1"/>
  <c r="BA36" i="4" s="1"/>
  <c r="AC36" i="4" a="1"/>
  <c r="AC36" i="4" s="1"/>
  <c r="BB36" i="4" s="1"/>
  <c r="AD36" i="4" a="1"/>
  <c r="AD36" i="4" s="1"/>
  <c r="BC36" i="4" s="1"/>
  <c r="AE36" i="4" a="1"/>
  <c r="AE36" i="4" s="1"/>
  <c r="BD36" i="4" s="1"/>
  <c r="AF36" i="4" a="1"/>
  <c r="AF36" i="4" s="1"/>
  <c r="BE36" i="4" s="1"/>
  <c r="AG36" i="4" a="1"/>
  <c r="AG36" i="4" s="1"/>
  <c r="BF36" i="4" s="1"/>
  <c r="AH36" i="4" a="1"/>
  <c r="AH36" i="4" s="1"/>
  <c r="BG36" i="4" s="1"/>
  <c r="J37" i="4" a="1"/>
  <c r="J37" i="4" s="1"/>
  <c r="AI37" i="4" s="1"/>
  <c r="K37" i="4" a="1"/>
  <c r="K37" i="4" s="1"/>
  <c r="AJ37" i="4" s="1"/>
  <c r="L37" i="4" a="1"/>
  <c r="L37" i="4" s="1"/>
  <c r="AK37" i="4" s="1"/>
  <c r="M37" i="4" a="1"/>
  <c r="M37" i="4" s="1"/>
  <c r="AL37" i="4" s="1"/>
  <c r="N37" i="4" a="1"/>
  <c r="N37" i="4" s="1"/>
  <c r="AM37" i="4" s="1"/>
  <c r="O37" i="4" a="1"/>
  <c r="O37" i="4" s="1"/>
  <c r="AN37" i="4" s="1"/>
  <c r="P37" i="4" a="1"/>
  <c r="P37" i="4" s="1"/>
  <c r="AO37" i="4" s="1"/>
  <c r="Q37" i="4" a="1"/>
  <c r="Q37" i="4" s="1"/>
  <c r="AP37" i="4" s="1"/>
  <c r="R37" i="4" a="1"/>
  <c r="R37" i="4" s="1"/>
  <c r="AQ37" i="4" s="1"/>
  <c r="S37" i="4" a="1"/>
  <c r="S37" i="4" s="1"/>
  <c r="AR37" i="4" s="1"/>
  <c r="T37" i="4" a="1"/>
  <c r="T37" i="4" s="1"/>
  <c r="AS37" i="4" s="1"/>
  <c r="U37" i="4" a="1"/>
  <c r="U37" i="4" s="1"/>
  <c r="AT37" i="4" s="1"/>
  <c r="V37" i="4" a="1"/>
  <c r="V37" i="4" s="1"/>
  <c r="AU37" i="4" s="1"/>
  <c r="W37" i="4" a="1"/>
  <c r="W37" i="4" s="1"/>
  <c r="AV37" i="4" s="1"/>
  <c r="X37" i="4" a="1"/>
  <c r="X37" i="4" s="1"/>
  <c r="AW37" i="4" s="1"/>
  <c r="Y37" i="4" a="1"/>
  <c r="Y37" i="4" s="1"/>
  <c r="AX37" i="4" s="1"/>
  <c r="Z37" i="4" a="1"/>
  <c r="Z37" i="4" s="1"/>
  <c r="AY37" i="4" s="1"/>
  <c r="AA37" i="4" a="1"/>
  <c r="AA37" i="4" s="1"/>
  <c r="AZ37" i="4" s="1"/>
  <c r="AB37" i="4" a="1"/>
  <c r="AB37" i="4" s="1"/>
  <c r="BA37" i="4" s="1"/>
  <c r="AC37" i="4" a="1"/>
  <c r="AC37" i="4" s="1"/>
  <c r="BB37" i="4" s="1"/>
  <c r="AD37" i="4" a="1"/>
  <c r="AD37" i="4" s="1"/>
  <c r="BC37" i="4" s="1"/>
  <c r="AE37" i="4" a="1"/>
  <c r="AE37" i="4" s="1"/>
  <c r="BD37" i="4" s="1"/>
  <c r="AF37" i="4" a="1"/>
  <c r="AF37" i="4" s="1"/>
  <c r="BE37" i="4" s="1"/>
  <c r="AG37" i="4" a="1"/>
  <c r="AG37" i="4" s="1"/>
  <c r="BF37" i="4" s="1"/>
  <c r="AH37" i="4" a="1"/>
  <c r="AH37" i="4" s="1"/>
  <c r="BG37" i="4" s="1"/>
  <c r="J38" i="4" a="1"/>
  <c r="J38" i="4" s="1"/>
  <c r="AI38" i="4" s="1"/>
  <c r="K38" i="4" a="1"/>
  <c r="K38" i="4" s="1"/>
  <c r="AJ38" i="4" s="1"/>
  <c r="L38" i="4" a="1"/>
  <c r="L38" i="4" s="1"/>
  <c r="AK38" i="4" s="1"/>
  <c r="M38" i="4" a="1"/>
  <c r="M38" i="4" s="1"/>
  <c r="AL38" i="4" s="1"/>
  <c r="N38" i="4" a="1"/>
  <c r="N38" i="4" s="1"/>
  <c r="AM38" i="4" s="1"/>
  <c r="O38" i="4" a="1"/>
  <c r="O38" i="4" s="1"/>
  <c r="AN38" i="4" s="1"/>
  <c r="P38" i="4" a="1"/>
  <c r="P38" i="4" s="1"/>
  <c r="AO38" i="4" s="1"/>
  <c r="Q38" i="4" a="1"/>
  <c r="Q38" i="4" s="1"/>
  <c r="AP38" i="4" s="1"/>
  <c r="R38" i="4" a="1"/>
  <c r="R38" i="4" s="1"/>
  <c r="AQ38" i="4" s="1"/>
  <c r="S38" i="4" a="1"/>
  <c r="S38" i="4" s="1"/>
  <c r="AR38" i="4" s="1"/>
  <c r="T38" i="4" a="1"/>
  <c r="T38" i="4" s="1"/>
  <c r="AS38" i="4" s="1"/>
  <c r="U38" i="4" a="1"/>
  <c r="U38" i="4" s="1"/>
  <c r="AT38" i="4" s="1"/>
  <c r="V38" i="4" a="1"/>
  <c r="V38" i="4" s="1"/>
  <c r="AU38" i="4" s="1"/>
  <c r="W38" i="4" a="1"/>
  <c r="W38" i="4" s="1"/>
  <c r="AV38" i="4" s="1"/>
  <c r="X38" i="4" a="1"/>
  <c r="X38" i="4" s="1"/>
  <c r="AW38" i="4" s="1"/>
  <c r="Y38" i="4" a="1"/>
  <c r="Y38" i="4" s="1"/>
  <c r="AX38" i="4" s="1"/>
  <c r="Z38" i="4" a="1"/>
  <c r="Z38" i="4" s="1"/>
  <c r="AY38" i="4" s="1"/>
  <c r="AA38" i="4" a="1"/>
  <c r="AA38" i="4" s="1"/>
  <c r="AZ38" i="4" s="1"/>
  <c r="AB38" i="4" a="1"/>
  <c r="AB38" i="4" s="1"/>
  <c r="BA38" i="4" s="1"/>
  <c r="AC38" i="4" a="1"/>
  <c r="AC38" i="4" s="1"/>
  <c r="BB38" i="4" s="1"/>
  <c r="AD38" i="4" a="1"/>
  <c r="AD38" i="4" s="1"/>
  <c r="BC38" i="4" s="1"/>
  <c r="AE38" i="4" a="1"/>
  <c r="AE38" i="4" s="1"/>
  <c r="BD38" i="4" s="1"/>
  <c r="AF38" i="4" a="1"/>
  <c r="AF38" i="4" s="1"/>
  <c r="BE38" i="4" s="1"/>
  <c r="AG38" i="4" a="1"/>
  <c r="AG38" i="4" s="1"/>
  <c r="BF38" i="4" s="1"/>
  <c r="AH38" i="4" a="1"/>
  <c r="AH38" i="4" s="1"/>
  <c r="BG38" i="4" s="1"/>
  <c r="J39" i="4" a="1"/>
  <c r="J39" i="4" s="1"/>
  <c r="AI39" i="4" s="1"/>
  <c r="K39" i="4" a="1"/>
  <c r="K39" i="4" s="1"/>
  <c r="AJ39" i="4" s="1"/>
  <c r="L39" i="4" a="1"/>
  <c r="L39" i="4" s="1"/>
  <c r="AK39" i="4" s="1"/>
  <c r="M39" i="4" a="1"/>
  <c r="M39" i="4" s="1"/>
  <c r="AL39" i="4" s="1"/>
  <c r="N39" i="4" a="1"/>
  <c r="N39" i="4" s="1"/>
  <c r="AM39" i="4" s="1"/>
  <c r="O39" i="4" a="1"/>
  <c r="O39" i="4" s="1"/>
  <c r="AN39" i="4" s="1"/>
  <c r="P39" i="4" a="1"/>
  <c r="P39" i="4" s="1"/>
  <c r="AO39" i="4" s="1"/>
  <c r="Q39" i="4" a="1"/>
  <c r="Q39" i="4" s="1"/>
  <c r="AP39" i="4" s="1"/>
  <c r="R39" i="4" a="1"/>
  <c r="R39" i="4" s="1"/>
  <c r="AQ39" i="4" s="1"/>
  <c r="S39" i="4" a="1"/>
  <c r="S39" i="4" s="1"/>
  <c r="AR39" i="4" s="1"/>
  <c r="T39" i="4" a="1"/>
  <c r="T39" i="4" s="1"/>
  <c r="AS39" i="4" s="1"/>
  <c r="U39" i="4" a="1"/>
  <c r="U39" i="4" s="1"/>
  <c r="AT39" i="4" s="1"/>
  <c r="V39" i="4" a="1"/>
  <c r="V39" i="4" s="1"/>
  <c r="AU39" i="4" s="1"/>
  <c r="W39" i="4" a="1"/>
  <c r="W39" i="4" s="1"/>
  <c r="AV39" i="4" s="1"/>
  <c r="X39" i="4" a="1"/>
  <c r="X39" i="4" s="1"/>
  <c r="AW39" i="4" s="1"/>
  <c r="Y39" i="4" a="1"/>
  <c r="Y39" i="4" s="1"/>
  <c r="AX39" i="4" s="1"/>
  <c r="Z39" i="4" a="1"/>
  <c r="Z39" i="4" s="1"/>
  <c r="AY39" i="4" s="1"/>
  <c r="AA39" i="4" a="1"/>
  <c r="AA39" i="4" s="1"/>
  <c r="AZ39" i="4" s="1"/>
  <c r="AB39" i="4" a="1"/>
  <c r="AB39" i="4" s="1"/>
  <c r="BA39" i="4" s="1"/>
  <c r="AC39" i="4" a="1"/>
  <c r="AC39" i="4" s="1"/>
  <c r="BB39" i="4" s="1"/>
  <c r="AD39" i="4" a="1"/>
  <c r="AD39" i="4" s="1"/>
  <c r="BC39" i="4" s="1"/>
  <c r="AE39" i="4" a="1"/>
  <c r="AE39" i="4" s="1"/>
  <c r="BD39" i="4" s="1"/>
  <c r="AF39" i="4" a="1"/>
  <c r="AF39" i="4" s="1"/>
  <c r="BE39" i="4" s="1"/>
  <c r="AG39" i="4" a="1"/>
  <c r="AG39" i="4" s="1"/>
  <c r="BF39" i="4" s="1"/>
  <c r="AH39" i="4" a="1"/>
  <c r="AH39" i="4" s="1"/>
  <c r="BG39" i="4" s="1"/>
  <c r="J40" i="4" a="1"/>
  <c r="J40" i="4" s="1"/>
  <c r="AI40" i="4" s="1"/>
  <c r="K40" i="4" a="1"/>
  <c r="K40" i="4" s="1"/>
  <c r="AJ40" i="4" s="1"/>
  <c r="L40" i="4" a="1"/>
  <c r="L40" i="4" s="1"/>
  <c r="AK40" i="4" s="1"/>
  <c r="M40" i="4" a="1"/>
  <c r="M40" i="4" s="1"/>
  <c r="AL40" i="4" s="1"/>
  <c r="N40" i="4" a="1"/>
  <c r="N40" i="4" s="1"/>
  <c r="AM40" i="4" s="1"/>
  <c r="O40" i="4" a="1"/>
  <c r="O40" i="4" s="1"/>
  <c r="AN40" i="4" s="1"/>
  <c r="P40" i="4" a="1"/>
  <c r="P40" i="4" s="1"/>
  <c r="AO40" i="4" s="1"/>
  <c r="Q40" i="4" a="1"/>
  <c r="Q40" i="4" s="1"/>
  <c r="AP40" i="4" s="1"/>
  <c r="R40" i="4" a="1"/>
  <c r="R40" i="4" s="1"/>
  <c r="AQ40" i="4" s="1"/>
  <c r="S40" i="4" a="1"/>
  <c r="S40" i="4" s="1"/>
  <c r="AR40" i="4" s="1"/>
  <c r="T40" i="4" a="1"/>
  <c r="T40" i="4" s="1"/>
  <c r="AS40" i="4" s="1"/>
  <c r="U40" i="4" a="1"/>
  <c r="U40" i="4" s="1"/>
  <c r="AT40" i="4" s="1"/>
  <c r="V40" i="4" a="1"/>
  <c r="V40" i="4" s="1"/>
  <c r="AU40" i="4" s="1"/>
  <c r="W40" i="4" a="1"/>
  <c r="W40" i="4" s="1"/>
  <c r="AV40" i="4" s="1"/>
  <c r="X40" i="4" a="1"/>
  <c r="X40" i="4" s="1"/>
  <c r="AW40" i="4" s="1"/>
  <c r="Y40" i="4" a="1"/>
  <c r="Y40" i="4" s="1"/>
  <c r="AX40" i="4" s="1"/>
  <c r="Z40" i="4" a="1"/>
  <c r="Z40" i="4" s="1"/>
  <c r="AY40" i="4" s="1"/>
  <c r="AA40" i="4" a="1"/>
  <c r="AA40" i="4" s="1"/>
  <c r="AZ40" i="4" s="1"/>
  <c r="AB40" i="4" a="1"/>
  <c r="AB40" i="4" s="1"/>
  <c r="BA40" i="4" s="1"/>
  <c r="AC40" i="4" a="1"/>
  <c r="AC40" i="4" s="1"/>
  <c r="BB40" i="4" s="1"/>
  <c r="AD40" i="4" a="1"/>
  <c r="AD40" i="4" s="1"/>
  <c r="BC40" i="4" s="1"/>
  <c r="AE40" i="4" a="1"/>
  <c r="AE40" i="4" s="1"/>
  <c r="BD40" i="4" s="1"/>
  <c r="AF40" i="4" a="1"/>
  <c r="AF40" i="4" s="1"/>
  <c r="BE40" i="4" s="1"/>
  <c r="AG40" i="4" a="1"/>
  <c r="AG40" i="4" s="1"/>
  <c r="BF40" i="4" s="1"/>
  <c r="AH40" i="4" a="1"/>
  <c r="AH40" i="4" s="1"/>
  <c r="BG40" i="4" s="1"/>
  <c r="J41" i="4" a="1"/>
  <c r="J41" i="4" s="1"/>
  <c r="AI41" i="4" s="1"/>
  <c r="K41" i="4" a="1"/>
  <c r="K41" i="4" s="1"/>
  <c r="AJ41" i="4" s="1"/>
  <c r="L41" i="4" a="1"/>
  <c r="L41" i="4" s="1"/>
  <c r="AK41" i="4" s="1"/>
  <c r="M41" i="4" a="1"/>
  <c r="M41" i="4" s="1"/>
  <c r="AL41" i="4" s="1"/>
  <c r="N41" i="4" a="1"/>
  <c r="N41" i="4" s="1"/>
  <c r="AM41" i="4" s="1"/>
  <c r="O41" i="4" a="1"/>
  <c r="O41" i="4" s="1"/>
  <c r="AN41" i="4" s="1"/>
  <c r="P41" i="4" a="1"/>
  <c r="P41" i="4" s="1"/>
  <c r="AO41" i="4" s="1"/>
  <c r="Q41" i="4" a="1"/>
  <c r="Q41" i="4" s="1"/>
  <c r="AP41" i="4" s="1"/>
  <c r="R41" i="4" a="1"/>
  <c r="R41" i="4" s="1"/>
  <c r="AQ41" i="4" s="1"/>
  <c r="S41" i="4" a="1"/>
  <c r="S41" i="4" s="1"/>
  <c r="AR41" i="4" s="1"/>
  <c r="T41" i="4" a="1"/>
  <c r="T41" i="4" s="1"/>
  <c r="AS41" i="4" s="1"/>
  <c r="U41" i="4" a="1"/>
  <c r="U41" i="4" s="1"/>
  <c r="AT41" i="4" s="1"/>
  <c r="V41" i="4" a="1"/>
  <c r="V41" i="4" s="1"/>
  <c r="AU41" i="4" s="1"/>
  <c r="W41" i="4" a="1"/>
  <c r="W41" i="4" s="1"/>
  <c r="AV41" i="4" s="1"/>
  <c r="X41" i="4" a="1"/>
  <c r="X41" i="4" s="1"/>
  <c r="AW41" i="4" s="1"/>
  <c r="Y41" i="4" a="1"/>
  <c r="Y41" i="4" s="1"/>
  <c r="AX41" i="4" s="1"/>
  <c r="Z41" i="4" a="1"/>
  <c r="Z41" i="4" s="1"/>
  <c r="AY41" i="4" s="1"/>
  <c r="AA41" i="4" a="1"/>
  <c r="AA41" i="4" s="1"/>
  <c r="AZ41" i="4" s="1"/>
  <c r="AB41" i="4" a="1"/>
  <c r="AB41" i="4" s="1"/>
  <c r="BA41" i="4" s="1"/>
  <c r="AC41" i="4" a="1"/>
  <c r="AC41" i="4" s="1"/>
  <c r="BB41" i="4" s="1"/>
  <c r="AD41" i="4" a="1"/>
  <c r="AD41" i="4" s="1"/>
  <c r="BC41" i="4" s="1"/>
  <c r="AE41" i="4" a="1"/>
  <c r="AE41" i="4" s="1"/>
  <c r="BD41" i="4" s="1"/>
  <c r="AF41" i="4" a="1"/>
  <c r="AF41" i="4" s="1"/>
  <c r="BE41" i="4" s="1"/>
  <c r="AG41" i="4" a="1"/>
  <c r="AG41" i="4" s="1"/>
  <c r="BF41" i="4" s="1"/>
  <c r="AH41" i="4" a="1"/>
  <c r="AH41" i="4" s="1"/>
  <c r="BG41" i="4" s="1"/>
  <c r="J42" i="4" a="1"/>
  <c r="J42" i="4" s="1"/>
  <c r="AI42" i="4" s="1"/>
  <c r="K42" i="4" a="1"/>
  <c r="K42" i="4" s="1"/>
  <c r="AJ42" i="4" s="1"/>
  <c r="L42" i="4" a="1"/>
  <c r="L42" i="4" s="1"/>
  <c r="AK42" i="4" s="1"/>
  <c r="M42" i="4" a="1"/>
  <c r="M42" i="4" s="1"/>
  <c r="AL42" i="4" s="1"/>
  <c r="N42" i="4" a="1"/>
  <c r="N42" i="4" s="1"/>
  <c r="AM42" i="4" s="1"/>
  <c r="O42" i="4" a="1"/>
  <c r="O42" i="4" s="1"/>
  <c r="AN42" i="4" s="1"/>
  <c r="P42" i="4" a="1"/>
  <c r="P42" i="4" s="1"/>
  <c r="AO42" i="4" s="1"/>
  <c r="Q42" i="4" a="1"/>
  <c r="Q42" i="4" s="1"/>
  <c r="AP42" i="4" s="1"/>
  <c r="R42" i="4" a="1"/>
  <c r="R42" i="4" s="1"/>
  <c r="AQ42" i="4" s="1"/>
  <c r="S42" i="4" a="1"/>
  <c r="S42" i="4" s="1"/>
  <c r="AR42" i="4" s="1"/>
  <c r="T42" i="4" a="1"/>
  <c r="T42" i="4" s="1"/>
  <c r="AS42" i="4" s="1"/>
  <c r="U42" i="4" a="1"/>
  <c r="U42" i="4" s="1"/>
  <c r="AT42" i="4" s="1"/>
  <c r="V42" i="4" a="1"/>
  <c r="V42" i="4" s="1"/>
  <c r="AU42" i="4" s="1"/>
  <c r="W42" i="4" a="1"/>
  <c r="W42" i="4" s="1"/>
  <c r="AV42" i="4" s="1"/>
  <c r="X42" i="4" a="1"/>
  <c r="X42" i="4" s="1"/>
  <c r="AW42" i="4" s="1"/>
  <c r="Y42" i="4" a="1"/>
  <c r="Y42" i="4" s="1"/>
  <c r="AX42" i="4" s="1"/>
  <c r="Z42" i="4" a="1"/>
  <c r="Z42" i="4" s="1"/>
  <c r="AY42" i="4" s="1"/>
  <c r="AA42" i="4" a="1"/>
  <c r="AA42" i="4" s="1"/>
  <c r="AZ42" i="4" s="1"/>
  <c r="AB42" i="4" a="1"/>
  <c r="AB42" i="4" s="1"/>
  <c r="BA42" i="4" s="1"/>
  <c r="AC42" i="4" a="1"/>
  <c r="AC42" i="4" s="1"/>
  <c r="BB42" i="4" s="1"/>
  <c r="AD42" i="4" a="1"/>
  <c r="AD42" i="4" s="1"/>
  <c r="BC42" i="4" s="1"/>
  <c r="AE42" i="4" a="1"/>
  <c r="AE42" i="4" s="1"/>
  <c r="BD42" i="4" s="1"/>
  <c r="AF42" i="4" a="1"/>
  <c r="AF42" i="4" s="1"/>
  <c r="BE42" i="4" s="1"/>
  <c r="AG42" i="4" a="1"/>
  <c r="AG42" i="4" s="1"/>
  <c r="BF42" i="4" s="1"/>
  <c r="AH42" i="4" a="1"/>
  <c r="AH42" i="4" s="1"/>
  <c r="BG42" i="4" s="1"/>
  <c r="J43" i="4" a="1"/>
  <c r="J43" i="4" s="1"/>
  <c r="AI43" i="4" s="1"/>
  <c r="K43" i="4" a="1"/>
  <c r="K43" i="4" s="1"/>
  <c r="AJ43" i="4" s="1"/>
  <c r="L43" i="4" a="1"/>
  <c r="L43" i="4" s="1"/>
  <c r="AK43" i="4" s="1"/>
  <c r="M43" i="4" a="1"/>
  <c r="M43" i="4" s="1"/>
  <c r="AL43" i="4" s="1"/>
  <c r="N43" i="4" a="1"/>
  <c r="N43" i="4" s="1"/>
  <c r="AM43" i="4" s="1"/>
  <c r="O43" i="4" a="1"/>
  <c r="O43" i="4" s="1"/>
  <c r="AN43" i="4" s="1"/>
  <c r="P43" i="4" a="1"/>
  <c r="P43" i="4" s="1"/>
  <c r="AO43" i="4" s="1"/>
  <c r="Q43" i="4" a="1"/>
  <c r="Q43" i="4" s="1"/>
  <c r="AP43" i="4" s="1"/>
  <c r="R43" i="4" a="1"/>
  <c r="R43" i="4" s="1"/>
  <c r="AQ43" i="4" s="1"/>
  <c r="S43" i="4" a="1"/>
  <c r="S43" i="4" s="1"/>
  <c r="AR43" i="4" s="1"/>
  <c r="T43" i="4" a="1"/>
  <c r="T43" i="4" s="1"/>
  <c r="AS43" i="4" s="1"/>
  <c r="U43" i="4" a="1"/>
  <c r="U43" i="4" s="1"/>
  <c r="AT43" i="4" s="1"/>
  <c r="V43" i="4" a="1"/>
  <c r="V43" i="4" s="1"/>
  <c r="AU43" i="4" s="1"/>
  <c r="W43" i="4" a="1"/>
  <c r="W43" i="4" s="1"/>
  <c r="AV43" i="4" s="1"/>
  <c r="X43" i="4" a="1"/>
  <c r="X43" i="4" s="1"/>
  <c r="AW43" i="4" s="1"/>
  <c r="Y43" i="4" a="1"/>
  <c r="Y43" i="4" s="1"/>
  <c r="AX43" i="4" s="1"/>
  <c r="Z43" i="4" a="1"/>
  <c r="Z43" i="4" s="1"/>
  <c r="AY43" i="4" s="1"/>
  <c r="AA43" i="4" a="1"/>
  <c r="AA43" i="4" s="1"/>
  <c r="AZ43" i="4" s="1"/>
  <c r="AB43" i="4" a="1"/>
  <c r="AB43" i="4" s="1"/>
  <c r="BA43" i="4" s="1"/>
  <c r="AC43" i="4" a="1"/>
  <c r="AC43" i="4" s="1"/>
  <c r="BB43" i="4" s="1"/>
  <c r="AD43" i="4" a="1"/>
  <c r="AD43" i="4" s="1"/>
  <c r="BC43" i="4" s="1"/>
  <c r="AE43" i="4" a="1"/>
  <c r="AE43" i="4" s="1"/>
  <c r="BD43" i="4" s="1"/>
  <c r="AF43" i="4" a="1"/>
  <c r="AF43" i="4" s="1"/>
  <c r="BE43" i="4" s="1"/>
  <c r="AG43" i="4" a="1"/>
  <c r="AG43" i="4" s="1"/>
  <c r="BF43" i="4" s="1"/>
  <c r="AH43" i="4" a="1"/>
  <c r="AH43" i="4" s="1"/>
  <c r="BG43" i="4" s="1"/>
  <c r="J44" i="4" a="1"/>
  <c r="J44" i="4" s="1"/>
  <c r="AI44" i="4" s="1"/>
  <c r="K44" i="4" a="1"/>
  <c r="K44" i="4" s="1"/>
  <c r="AJ44" i="4" s="1"/>
  <c r="L44" i="4" a="1"/>
  <c r="L44" i="4" s="1"/>
  <c r="AK44" i="4" s="1"/>
  <c r="M44" i="4" a="1"/>
  <c r="M44" i="4" s="1"/>
  <c r="AL44" i="4" s="1"/>
  <c r="N44" i="4" a="1"/>
  <c r="N44" i="4" s="1"/>
  <c r="AM44" i="4" s="1"/>
  <c r="O44" i="4" a="1"/>
  <c r="O44" i="4" s="1"/>
  <c r="AN44" i="4" s="1"/>
  <c r="P44" i="4" a="1"/>
  <c r="P44" i="4" s="1"/>
  <c r="AO44" i="4" s="1"/>
  <c r="Q44" i="4" a="1"/>
  <c r="Q44" i="4" s="1"/>
  <c r="AP44" i="4" s="1"/>
  <c r="R44" i="4" a="1"/>
  <c r="R44" i="4" s="1"/>
  <c r="AQ44" i="4" s="1"/>
  <c r="S44" i="4" a="1"/>
  <c r="S44" i="4" s="1"/>
  <c r="AR44" i="4" s="1"/>
  <c r="T44" i="4" a="1"/>
  <c r="T44" i="4" s="1"/>
  <c r="AS44" i="4" s="1"/>
  <c r="U44" i="4" a="1"/>
  <c r="U44" i="4" s="1"/>
  <c r="AT44" i="4" s="1"/>
  <c r="V44" i="4" a="1"/>
  <c r="V44" i="4" s="1"/>
  <c r="AU44" i="4" s="1"/>
  <c r="W44" i="4" a="1"/>
  <c r="W44" i="4" s="1"/>
  <c r="AV44" i="4" s="1"/>
  <c r="X44" i="4" a="1"/>
  <c r="X44" i="4" s="1"/>
  <c r="AW44" i="4" s="1"/>
  <c r="Y44" i="4" a="1"/>
  <c r="Y44" i="4" s="1"/>
  <c r="AX44" i="4" s="1"/>
  <c r="Z44" i="4" a="1"/>
  <c r="Z44" i="4" s="1"/>
  <c r="AY44" i="4" s="1"/>
  <c r="AA44" i="4" a="1"/>
  <c r="AA44" i="4" s="1"/>
  <c r="AZ44" i="4" s="1"/>
  <c r="AB44" i="4" a="1"/>
  <c r="AB44" i="4" s="1"/>
  <c r="BA44" i="4" s="1"/>
  <c r="AC44" i="4" a="1"/>
  <c r="AC44" i="4" s="1"/>
  <c r="BB44" i="4" s="1"/>
  <c r="AD44" i="4" a="1"/>
  <c r="AD44" i="4" s="1"/>
  <c r="BC44" i="4" s="1"/>
  <c r="AE44" i="4" a="1"/>
  <c r="AE44" i="4" s="1"/>
  <c r="BD44" i="4" s="1"/>
  <c r="AF44" i="4" a="1"/>
  <c r="AF44" i="4" s="1"/>
  <c r="BE44" i="4" s="1"/>
  <c r="AG44" i="4" a="1"/>
  <c r="AG44" i="4" s="1"/>
  <c r="BF44" i="4" s="1"/>
  <c r="AH44" i="4" a="1"/>
  <c r="AH44" i="4" s="1"/>
  <c r="BG44" i="4" s="1"/>
  <c r="J45" i="4" a="1"/>
  <c r="J45" i="4" s="1"/>
  <c r="AI45" i="4" s="1"/>
  <c r="K45" i="4" a="1"/>
  <c r="K45" i="4" s="1"/>
  <c r="AJ45" i="4" s="1"/>
  <c r="L45" i="4" a="1"/>
  <c r="L45" i="4" s="1"/>
  <c r="AK45" i="4" s="1"/>
  <c r="M45" i="4" a="1"/>
  <c r="M45" i="4" s="1"/>
  <c r="AL45" i="4" s="1"/>
  <c r="N45" i="4" a="1"/>
  <c r="N45" i="4" s="1"/>
  <c r="AM45" i="4" s="1"/>
  <c r="O45" i="4" a="1"/>
  <c r="O45" i="4" s="1"/>
  <c r="AN45" i="4" s="1"/>
  <c r="P45" i="4" a="1"/>
  <c r="P45" i="4" s="1"/>
  <c r="AO45" i="4" s="1"/>
  <c r="Q45" i="4" a="1"/>
  <c r="Q45" i="4" s="1"/>
  <c r="AP45" i="4" s="1"/>
  <c r="R45" i="4" a="1"/>
  <c r="R45" i="4" s="1"/>
  <c r="AQ45" i="4" s="1"/>
  <c r="S45" i="4" a="1"/>
  <c r="S45" i="4" s="1"/>
  <c r="AR45" i="4" s="1"/>
  <c r="T45" i="4" a="1"/>
  <c r="T45" i="4" s="1"/>
  <c r="AS45" i="4" s="1"/>
  <c r="U45" i="4" a="1"/>
  <c r="U45" i="4" s="1"/>
  <c r="AT45" i="4" s="1"/>
  <c r="V45" i="4" a="1"/>
  <c r="V45" i="4" s="1"/>
  <c r="AU45" i="4" s="1"/>
  <c r="W45" i="4" a="1"/>
  <c r="W45" i="4" s="1"/>
  <c r="AV45" i="4" s="1"/>
  <c r="X45" i="4" a="1"/>
  <c r="X45" i="4" s="1"/>
  <c r="AW45" i="4" s="1"/>
  <c r="Y45" i="4" a="1"/>
  <c r="Y45" i="4" s="1"/>
  <c r="AX45" i="4" s="1"/>
  <c r="Z45" i="4" a="1"/>
  <c r="Z45" i="4" s="1"/>
  <c r="AY45" i="4" s="1"/>
  <c r="AA45" i="4" a="1"/>
  <c r="AA45" i="4" s="1"/>
  <c r="AZ45" i="4" s="1"/>
  <c r="AB45" i="4" a="1"/>
  <c r="AB45" i="4" s="1"/>
  <c r="BA45" i="4" s="1"/>
  <c r="AC45" i="4" a="1"/>
  <c r="AC45" i="4" s="1"/>
  <c r="BB45" i="4" s="1"/>
  <c r="AD45" i="4" a="1"/>
  <c r="AD45" i="4" s="1"/>
  <c r="BC45" i="4" s="1"/>
  <c r="AE45" i="4" a="1"/>
  <c r="AE45" i="4" s="1"/>
  <c r="BD45" i="4" s="1"/>
  <c r="AF45" i="4" a="1"/>
  <c r="AF45" i="4" s="1"/>
  <c r="BE45" i="4" s="1"/>
  <c r="AG45" i="4" a="1"/>
  <c r="AG45" i="4" s="1"/>
  <c r="BF45" i="4" s="1"/>
  <c r="AH45" i="4" a="1"/>
  <c r="AH45" i="4" s="1"/>
  <c r="BG45" i="4" s="1"/>
  <c r="J46" i="4" a="1"/>
  <c r="J46" i="4" s="1"/>
  <c r="AI46" i="4" s="1"/>
  <c r="K46" i="4" a="1"/>
  <c r="K46" i="4" s="1"/>
  <c r="AJ46" i="4" s="1"/>
  <c r="L46" i="4" a="1"/>
  <c r="L46" i="4" s="1"/>
  <c r="AK46" i="4" s="1"/>
  <c r="M46" i="4" a="1"/>
  <c r="M46" i="4" s="1"/>
  <c r="AL46" i="4" s="1"/>
  <c r="N46" i="4" a="1"/>
  <c r="N46" i="4" s="1"/>
  <c r="AM46" i="4" s="1"/>
  <c r="O46" i="4" a="1"/>
  <c r="O46" i="4" s="1"/>
  <c r="AN46" i="4" s="1"/>
  <c r="P46" i="4" a="1"/>
  <c r="P46" i="4" s="1"/>
  <c r="AO46" i="4" s="1"/>
  <c r="Q46" i="4" a="1"/>
  <c r="Q46" i="4" s="1"/>
  <c r="AP46" i="4" s="1"/>
  <c r="R46" i="4" a="1"/>
  <c r="R46" i="4" s="1"/>
  <c r="AQ46" i="4" s="1"/>
  <c r="S46" i="4" a="1"/>
  <c r="S46" i="4" s="1"/>
  <c r="AR46" i="4" s="1"/>
  <c r="T46" i="4" a="1"/>
  <c r="T46" i="4" s="1"/>
  <c r="AS46" i="4" s="1"/>
  <c r="U46" i="4" a="1"/>
  <c r="U46" i="4" s="1"/>
  <c r="AT46" i="4" s="1"/>
  <c r="V46" i="4" a="1"/>
  <c r="V46" i="4" s="1"/>
  <c r="AU46" i="4" s="1"/>
  <c r="W46" i="4" a="1"/>
  <c r="W46" i="4" s="1"/>
  <c r="AV46" i="4" s="1"/>
  <c r="X46" i="4" a="1"/>
  <c r="X46" i="4" s="1"/>
  <c r="AW46" i="4" s="1"/>
  <c r="Y46" i="4" a="1"/>
  <c r="Y46" i="4" s="1"/>
  <c r="AX46" i="4" s="1"/>
  <c r="Z46" i="4" a="1"/>
  <c r="Z46" i="4" s="1"/>
  <c r="AY46" i="4" s="1"/>
  <c r="AA46" i="4" a="1"/>
  <c r="AA46" i="4" s="1"/>
  <c r="AZ46" i="4" s="1"/>
  <c r="AB46" i="4" a="1"/>
  <c r="AB46" i="4" s="1"/>
  <c r="BA46" i="4" s="1"/>
  <c r="AC46" i="4" a="1"/>
  <c r="AC46" i="4" s="1"/>
  <c r="BB46" i="4" s="1"/>
  <c r="AD46" i="4" a="1"/>
  <c r="AD46" i="4" s="1"/>
  <c r="BC46" i="4" s="1"/>
  <c r="AE46" i="4" a="1"/>
  <c r="AE46" i="4" s="1"/>
  <c r="BD46" i="4" s="1"/>
  <c r="AF46" i="4" a="1"/>
  <c r="AF46" i="4" s="1"/>
  <c r="BE46" i="4" s="1"/>
  <c r="AG46" i="4" a="1"/>
  <c r="AG46" i="4" s="1"/>
  <c r="BF46" i="4" s="1"/>
  <c r="AH46" i="4" a="1"/>
  <c r="AH46" i="4" s="1"/>
  <c r="BG46" i="4" s="1"/>
  <c r="J47" i="4" a="1"/>
  <c r="J47" i="4" s="1"/>
  <c r="AI47" i="4" s="1"/>
  <c r="K47" i="4" a="1"/>
  <c r="K47" i="4" s="1"/>
  <c r="AJ47" i="4" s="1"/>
  <c r="L47" i="4" a="1"/>
  <c r="L47" i="4" s="1"/>
  <c r="AK47" i="4" s="1"/>
  <c r="M47" i="4" a="1"/>
  <c r="M47" i="4" s="1"/>
  <c r="AL47" i="4" s="1"/>
  <c r="N47" i="4" a="1"/>
  <c r="N47" i="4" s="1"/>
  <c r="AM47" i="4" s="1"/>
  <c r="O47" i="4" a="1"/>
  <c r="O47" i="4" s="1"/>
  <c r="AN47" i="4" s="1"/>
  <c r="P47" i="4" a="1"/>
  <c r="P47" i="4" s="1"/>
  <c r="AO47" i="4" s="1"/>
  <c r="Q47" i="4" a="1"/>
  <c r="Q47" i="4" s="1"/>
  <c r="AP47" i="4" s="1"/>
  <c r="R47" i="4" a="1"/>
  <c r="R47" i="4" s="1"/>
  <c r="AQ47" i="4" s="1"/>
  <c r="S47" i="4" a="1"/>
  <c r="S47" i="4" s="1"/>
  <c r="AR47" i="4" s="1"/>
  <c r="T47" i="4" a="1"/>
  <c r="T47" i="4" s="1"/>
  <c r="AS47" i="4" s="1"/>
  <c r="U47" i="4" a="1"/>
  <c r="U47" i="4" s="1"/>
  <c r="AT47" i="4" s="1"/>
  <c r="V47" i="4" a="1"/>
  <c r="V47" i="4" s="1"/>
  <c r="AU47" i="4" s="1"/>
  <c r="W47" i="4" a="1"/>
  <c r="W47" i="4" s="1"/>
  <c r="AV47" i="4" s="1"/>
  <c r="X47" i="4" a="1"/>
  <c r="X47" i="4" s="1"/>
  <c r="AW47" i="4" s="1"/>
  <c r="Y47" i="4" a="1"/>
  <c r="Y47" i="4" s="1"/>
  <c r="AX47" i="4" s="1"/>
  <c r="Z47" i="4" a="1"/>
  <c r="Z47" i="4" s="1"/>
  <c r="AY47" i="4" s="1"/>
  <c r="AA47" i="4" a="1"/>
  <c r="AA47" i="4" s="1"/>
  <c r="AZ47" i="4" s="1"/>
  <c r="AB47" i="4" a="1"/>
  <c r="AB47" i="4" s="1"/>
  <c r="BA47" i="4" s="1"/>
  <c r="AC47" i="4" a="1"/>
  <c r="AC47" i="4" s="1"/>
  <c r="BB47" i="4" s="1"/>
  <c r="AD47" i="4" a="1"/>
  <c r="AD47" i="4" s="1"/>
  <c r="BC47" i="4" s="1"/>
  <c r="AE47" i="4" a="1"/>
  <c r="AE47" i="4" s="1"/>
  <c r="BD47" i="4" s="1"/>
  <c r="AF47" i="4" a="1"/>
  <c r="AF47" i="4" s="1"/>
  <c r="BE47" i="4" s="1"/>
  <c r="AG47" i="4" a="1"/>
  <c r="AG47" i="4" s="1"/>
  <c r="BF47" i="4" s="1"/>
  <c r="AH47" i="4" a="1"/>
  <c r="AH47" i="4" s="1"/>
  <c r="BG47" i="4" s="1"/>
  <c r="J48" i="4" a="1"/>
  <c r="J48" i="4" s="1"/>
  <c r="AI48" i="4" s="1"/>
  <c r="K48" i="4" a="1"/>
  <c r="K48" i="4" s="1"/>
  <c r="AJ48" i="4" s="1"/>
  <c r="L48" i="4" a="1"/>
  <c r="L48" i="4" s="1"/>
  <c r="AK48" i="4" s="1"/>
  <c r="M48" i="4" a="1"/>
  <c r="M48" i="4" s="1"/>
  <c r="AL48" i="4" s="1"/>
  <c r="N48" i="4" a="1"/>
  <c r="N48" i="4" s="1"/>
  <c r="AM48" i="4" s="1"/>
  <c r="O48" i="4" a="1"/>
  <c r="O48" i="4" s="1"/>
  <c r="AN48" i="4" s="1"/>
  <c r="P48" i="4" a="1"/>
  <c r="P48" i="4" s="1"/>
  <c r="AO48" i="4" s="1"/>
  <c r="Q48" i="4" a="1"/>
  <c r="Q48" i="4" s="1"/>
  <c r="AP48" i="4" s="1"/>
  <c r="R48" i="4" a="1"/>
  <c r="R48" i="4" s="1"/>
  <c r="AQ48" i="4" s="1"/>
  <c r="S48" i="4" a="1"/>
  <c r="S48" i="4" s="1"/>
  <c r="AR48" i="4" s="1"/>
  <c r="T48" i="4" a="1"/>
  <c r="T48" i="4" s="1"/>
  <c r="AS48" i="4" s="1"/>
  <c r="U48" i="4" a="1"/>
  <c r="U48" i="4" s="1"/>
  <c r="AT48" i="4" s="1"/>
  <c r="V48" i="4" a="1"/>
  <c r="V48" i="4" s="1"/>
  <c r="AU48" i="4" s="1"/>
  <c r="W48" i="4" a="1"/>
  <c r="W48" i="4" s="1"/>
  <c r="AV48" i="4" s="1"/>
  <c r="X48" i="4" a="1"/>
  <c r="X48" i="4" s="1"/>
  <c r="AW48" i="4" s="1"/>
  <c r="Y48" i="4" a="1"/>
  <c r="Y48" i="4" s="1"/>
  <c r="AX48" i="4" s="1"/>
  <c r="Z48" i="4" a="1"/>
  <c r="Z48" i="4" s="1"/>
  <c r="AY48" i="4" s="1"/>
  <c r="AA48" i="4" a="1"/>
  <c r="AA48" i="4" s="1"/>
  <c r="AZ48" i="4" s="1"/>
  <c r="AB48" i="4" a="1"/>
  <c r="AB48" i="4" s="1"/>
  <c r="BA48" i="4" s="1"/>
  <c r="AC48" i="4" a="1"/>
  <c r="AC48" i="4" s="1"/>
  <c r="BB48" i="4" s="1"/>
  <c r="AD48" i="4" a="1"/>
  <c r="AD48" i="4" s="1"/>
  <c r="BC48" i="4" s="1"/>
  <c r="AE48" i="4" a="1"/>
  <c r="AE48" i="4" s="1"/>
  <c r="BD48" i="4" s="1"/>
  <c r="AF48" i="4" a="1"/>
  <c r="AF48" i="4" s="1"/>
  <c r="BE48" i="4" s="1"/>
  <c r="AG48" i="4" a="1"/>
  <c r="AG48" i="4" s="1"/>
  <c r="BF48" i="4" s="1"/>
  <c r="AH48" i="4" a="1"/>
  <c r="AH48" i="4" s="1"/>
  <c r="BG48" i="4" s="1"/>
  <c r="J49" i="4" a="1"/>
  <c r="J49" i="4" s="1"/>
  <c r="AI49" i="4" s="1"/>
  <c r="K49" i="4" a="1"/>
  <c r="K49" i="4" s="1"/>
  <c r="AJ49" i="4" s="1"/>
  <c r="L49" i="4" a="1"/>
  <c r="L49" i="4" s="1"/>
  <c r="AK49" i="4" s="1"/>
  <c r="M49" i="4" a="1"/>
  <c r="M49" i="4" s="1"/>
  <c r="AL49" i="4" s="1"/>
  <c r="N49" i="4" a="1"/>
  <c r="N49" i="4" s="1"/>
  <c r="AM49" i="4" s="1"/>
  <c r="O49" i="4" a="1"/>
  <c r="O49" i="4" s="1"/>
  <c r="AN49" i="4" s="1"/>
  <c r="P49" i="4" a="1"/>
  <c r="P49" i="4" s="1"/>
  <c r="AO49" i="4" s="1"/>
  <c r="Q49" i="4" a="1"/>
  <c r="Q49" i="4" s="1"/>
  <c r="AP49" i="4" s="1"/>
  <c r="R49" i="4" a="1"/>
  <c r="R49" i="4" s="1"/>
  <c r="AQ49" i="4" s="1"/>
  <c r="S49" i="4" a="1"/>
  <c r="S49" i="4" s="1"/>
  <c r="AR49" i="4" s="1"/>
  <c r="T49" i="4" a="1"/>
  <c r="T49" i="4" s="1"/>
  <c r="AS49" i="4" s="1"/>
  <c r="U49" i="4" a="1"/>
  <c r="U49" i="4" s="1"/>
  <c r="AT49" i="4" s="1"/>
  <c r="V49" i="4" a="1"/>
  <c r="V49" i="4" s="1"/>
  <c r="AU49" i="4" s="1"/>
  <c r="W49" i="4" a="1"/>
  <c r="W49" i="4" s="1"/>
  <c r="AV49" i="4" s="1"/>
  <c r="X49" i="4" a="1"/>
  <c r="X49" i="4" s="1"/>
  <c r="AW49" i="4" s="1"/>
  <c r="Y49" i="4" a="1"/>
  <c r="Y49" i="4" s="1"/>
  <c r="AX49" i="4" s="1"/>
  <c r="Z49" i="4" a="1"/>
  <c r="Z49" i="4" s="1"/>
  <c r="AY49" i="4" s="1"/>
  <c r="AA49" i="4" a="1"/>
  <c r="AA49" i="4" s="1"/>
  <c r="AZ49" i="4" s="1"/>
  <c r="AB49" i="4" a="1"/>
  <c r="AB49" i="4" s="1"/>
  <c r="BA49" i="4" s="1"/>
  <c r="AC49" i="4" a="1"/>
  <c r="AC49" i="4" s="1"/>
  <c r="BB49" i="4" s="1"/>
  <c r="AD49" i="4" a="1"/>
  <c r="AD49" i="4" s="1"/>
  <c r="BC49" i="4" s="1"/>
  <c r="AE49" i="4" a="1"/>
  <c r="AE49" i="4" s="1"/>
  <c r="BD49" i="4" s="1"/>
  <c r="AF49" i="4" a="1"/>
  <c r="AF49" i="4" s="1"/>
  <c r="BE49" i="4" s="1"/>
  <c r="AG49" i="4" a="1"/>
  <c r="AG49" i="4" s="1"/>
  <c r="BF49" i="4" s="1"/>
  <c r="AH49" i="4" a="1"/>
  <c r="AH49" i="4" s="1"/>
  <c r="BG49" i="4" s="1"/>
  <c r="J50" i="4" a="1"/>
  <c r="J50" i="4" s="1"/>
  <c r="AI50" i="4" s="1"/>
  <c r="K50" i="4" a="1"/>
  <c r="K50" i="4" s="1"/>
  <c r="AJ50" i="4" s="1"/>
  <c r="L50" i="4" a="1"/>
  <c r="L50" i="4" s="1"/>
  <c r="AK50" i="4" s="1"/>
  <c r="M50" i="4" a="1"/>
  <c r="M50" i="4" s="1"/>
  <c r="AL50" i="4" s="1"/>
  <c r="N50" i="4" a="1"/>
  <c r="N50" i="4" s="1"/>
  <c r="AM50" i="4" s="1"/>
  <c r="O50" i="4" a="1"/>
  <c r="O50" i="4" s="1"/>
  <c r="AN50" i="4" s="1"/>
  <c r="P50" i="4" a="1"/>
  <c r="P50" i="4" s="1"/>
  <c r="AO50" i="4" s="1"/>
  <c r="Q50" i="4" a="1"/>
  <c r="Q50" i="4" s="1"/>
  <c r="AP50" i="4" s="1"/>
  <c r="R50" i="4" a="1"/>
  <c r="R50" i="4" s="1"/>
  <c r="AQ50" i="4" s="1"/>
  <c r="S50" i="4" a="1"/>
  <c r="S50" i="4" s="1"/>
  <c r="AR50" i="4" s="1"/>
  <c r="T50" i="4" a="1"/>
  <c r="T50" i="4" s="1"/>
  <c r="AS50" i="4" s="1"/>
  <c r="U50" i="4" a="1"/>
  <c r="U50" i="4" s="1"/>
  <c r="AT50" i="4" s="1"/>
  <c r="V50" i="4" a="1"/>
  <c r="V50" i="4" s="1"/>
  <c r="AU50" i="4" s="1"/>
  <c r="W50" i="4" a="1"/>
  <c r="W50" i="4" s="1"/>
  <c r="AV50" i="4" s="1"/>
  <c r="X50" i="4" a="1"/>
  <c r="X50" i="4" s="1"/>
  <c r="AW50" i="4" s="1"/>
  <c r="Y50" i="4" a="1"/>
  <c r="Y50" i="4" s="1"/>
  <c r="AX50" i="4" s="1"/>
  <c r="Z50" i="4" a="1"/>
  <c r="Z50" i="4" s="1"/>
  <c r="AY50" i="4" s="1"/>
  <c r="AA50" i="4" a="1"/>
  <c r="AA50" i="4" s="1"/>
  <c r="AZ50" i="4" s="1"/>
  <c r="AB50" i="4" a="1"/>
  <c r="AB50" i="4" s="1"/>
  <c r="BA50" i="4" s="1"/>
  <c r="AC50" i="4" a="1"/>
  <c r="AC50" i="4" s="1"/>
  <c r="BB50" i="4" s="1"/>
  <c r="AD50" i="4" a="1"/>
  <c r="AD50" i="4" s="1"/>
  <c r="BC50" i="4" s="1"/>
  <c r="AE50" i="4" a="1"/>
  <c r="AE50" i="4" s="1"/>
  <c r="BD50" i="4" s="1"/>
  <c r="AF50" i="4" a="1"/>
  <c r="AF50" i="4" s="1"/>
  <c r="BE50" i="4" s="1"/>
  <c r="AG50" i="4" a="1"/>
  <c r="AG50" i="4" s="1"/>
  <c r="BF50" i="4" s="1"/>
  <c r="AH50" i="4" a="1"/>
  <c r="AH50" i="4" s="1"/>
  <c r="BG50" i="4" s="1"/>
  <c r="J51" i="4" a="1"/>
  <c r="J51" i="4" s="1"/>
  <c r="AI51" i="4" s="1"/>
  <c r="K51" i="4" a="1"/>
  <c r="K51" i="4" s="1"/>
  <c r="AJ51" i="4" s="1"/>
  <c r="L51" i="4" a="1"/>
  <c r="L51" i="4" s="1"/>
  <c r="AK51" i="4" s="1"/>
  <c r="M51" i="4" a="1"/>
  <c r="M51" i="4" s="1"/>
  <c r="AL51" i="4" s="1"/>
  <c r="N51" i="4" a="1"/>
  <c r="N51" i="4" s="1"/>
  <c r="AM51" i="4" s="1"/>
  <c r="O51" i="4" a="1"/>
  <c r="O51" i="4" s="1"/>
  <c r="AN51" i="4" s="1"/>
  <c r="P51" i="4" a="1"/>
  <c r="P51" i="4" s="1"/>
  <c r="AO51" i="4" s="1"/>
  <c r="Q51" i="4" a="1"/>
  <c r="Q51" i="4" s="1"/>
  <c r="AP51" i="4" s="1"/>
  <c r="R51" i="4" a="1"/>
  <c r="R51" i="4" s="1"/>
  <c r="AQ51" i="4" s="1"/>
  <c r="S51" i="4" a="1"/>
  <c r="S51" i="4" s="1"/>
  <c r="AR51" i="4" s="1"/>
  <c r="T51" i="4" a="1"/>
  <c r="T51" i="4" s="1"/>
  <c r="AS51" i="4" s="1"/>
  <c r="U51" i="4" a="1"/>
  <c r="U51" i="4" s="1"/>
  <c r="AT51" i="4" s="1"/>
  <c r="V51" i="4" a="1"/>
  <c r="V51" i="4" s="1"/>
  <c r="AU51" i="4" s="1"/>
  <c r="W51" i="4" a="1"/>
  <c r="W51" i="4" s="1"/>
  <c r="AV51" i="4" s="1"/>
  <c r="X51" i="4" a="1"/>
  <c r="X51" i="4" s="1"/>
  <c r="AW51" i="4" s="1"/>
  <c r="Y51" i="4" a="1"/>
  <c r="Y51" i="4" s="1"/>
  <c r="AX51" i="4" s="1"/>
  <c r="Z51" i="4" a="1"/>
  <c r="Z51" i="4" s="1"/>
  <c r="AY51" i="4" s="1"/>
  <c r="AA51" i="4" a="1"/>
  <c r="AA51" i="4" s="1"/>
  <c r="AZ51" i="4" s="1"/>
  <c r="AB51" i="4" a="1"/>
  <c r="AB51" i="4" s="1"/>
  <c r="BA51" i="4" s="1"/>
  <c r="AC51" i="4" a="1"/>
  <c r="AC51" i="4" s="1"/>
  <c r="BB51" i="4" s="1"/>
  <c r="AD51" i="4" a="1"/>
  <c r="AD51" i="4" s="1"/>
  <c r="BC51" i="4" s="1"/>
  <c r="AE51" i="4" a="1"/>
  <c r="AE51" i="4" s="1"/>
  <c r="BD51" i="4" s="1"/>
  <c r="AF51" i="4" a="1"/>
  <c r="AF51" i="4" s="1"/>
  <c r="BE51" i="4" s="1"/>
  <c r="AG51" i="4" a="1"/>
  <c r="AG51" i="4" s="1"/>
  <c r="BF51" i="4" s="1"/>
  <c r="AH51" i="4" a="1"/>
  <c r="AH51" i="4" s="1"/>
  <c r="BG51" i="4" s="1"/>
  <c r="J52" i="4" a="1"/>
  <c r="J52" i="4" s="1"/>
  <c r="AI52" i="4" s="1"/>
  <c r="K52" i="4" a="1"/>
  <c r="K52" i="4" s="1"/>
  <c r="AJ52" i="4" s="1"/>
  <c r="L52" i="4" a="1"/>
  <c r="L52" i="4" s="1"/>
  <c r="AK52" i="4" s="1"/>
  <c r="M52" i="4" a="1"/>
  <c r="M52" i="4" s="1"/>
  <c r="AL52" i="4" s="1"/>
  <c r="N52" i="4" a="1"/>
  <c r="N52" i="4" s="1"/>
  <c r="AM52" i="4" s="1"/>
  <c r="O52" i="4" a="1"/>
  <c r="O52" i="4" s="1"/>
  <c r="AN52" i="4" s="1"/>
  <c r="P52" i="4" a="1"/>
  <c r="P52" i="4" s="1"/>
  <c r="AO52" i="4" s="1"/>
  <c r="Q52" i="4" a="1"/>
  <c r="Q52" i="4" s="1"/>
  <c r="AP52" i="4" s="1"/>
  <c r="R52" i="4" a="1"/>
  <c r="R52" i="4" s="1"/>
  <c r="AQ52" i="4" s="1"/>
  <c r="S52" i="4" a="1"/>
  <c r="S52" i="4" s="1"/>
  <c r="AR52" i="4" s="1"/>
  <c r="T52" i="4" a="1"/>
  <c r="T52" i="4" s="1"/>
  <c r="AS52" i="4" s="1"/>
  <c r="U52" i="4" a="1"/>
  <c r="U52" i="4" s="1"/>
  <c r="AT52" i="4" s="1"/>
  <c r="V52" i="4" a="1"/>
  <c r="V52" i="4" s="1"/>
  <c r="AU52" i="4" s="1"/>
  <c r="W52" i="4" a="1"/>
  <c r="W52" i="4" s="1"/>
  <c r="AV52" i="4" s="1"/>
  <c r="X52" i="4" a="1"/>
  <c r="X52" i="4" s="1"/>
  <c r="AW52" i="4" s="1"/>
  <c r="Y52" i="4" a="1"/>
  <c r="Y52" i="4" s="1"/>
  <c r="AX52" i="4" s="1"/>
  <c r="Z52" i="4" a="1"/>
  <c r="Z52" i="4" s="1"/>
  <c r="AY52" i="4" s="1"/>
  <c r="AA52" i="4" a="1"/>
  <c r="AA52" i="4" s="1"/>
  <c r="AZ52" i="4" s="1"/>
  <c r="AB52" i="4" a="1"/>
  <c r="AB52" i="4" s="1"/>
  <c r="BA52" i="4" s="1"/>
  <c r="AC52" i="4" a="1"/>
  <c r="AC52" i="4" s="1"/>
  <c r="BB52" i="4" s="1"/>
  <c r="AD52" i="4" a="1"/>
  <c r="AD52" i="4" s="1"/>
  <c r="BC52" i="4" s="1"/>
  <c r="AE52" i="4" a="1"/>
  <c r="AE52" i="4" s="1"/>
  <c r="BD52" i="4" s="1"/>
  <c r="AF52" i="4" a="1"/>
  <c r="AF52" i="4" s="1"/>
  <c r="BE52" i="4" s="1"/>
  <c r="AG52" i="4" a="1"/>
  <c r="AG52" i="4" s="1"/>
  <c r="BF52" i="4" s="1"/>
  <c r="AH52" i="4" a="1"/>
  <c r="AH52" i="4" s="1"/>
  <c r="BG52" i="4" s="1"/>
  <c r="M6" i="4" a="1"/>
  <c r="M6" i="4" s="1"/>
  <c r="AL6" i="4" s="1"/>
  <c r="N6" i="4" a="1"/>
  <c r="N6" i="4" s="1"/>
  <c r="AM6" i="4" s="1"/>
  <c r="O6" i="4" a="1"/>
  <c r="O6" i="4" s="1"/>
  <c r="AN6" i="4" s="1"/>
  <c r="P6" i="4" a="1"/>
  <c r="P6" i="4" s="1"/>
  <c r="AO6" i="4" s="1"/>
  <c r="Q6" i="4" a="1"/>
  <c r="Q6" i="4" s="1"/>
  <c r="AP6" i="4" s="1"/>
  <c r="R6" i="4" a="1"/>
  <c r="R6" i="4" s="1"/>
  <c r="AQ6" i="4" s="1"/>
  <c r="S6" i="4" a="1"/>
  <c r="S6" i="4" s="1"/>
  <c r="AR6" i="4" s="1"/>
  <c r="T6" i="4" a="1"/>
  <c r="T6" i="4" s="1"/>
  <c r="AS6" i="4" s="1"/>
  <c r="U6" i="4" a="1"/>
  <c r="U6" i="4" s="1"/>
  <c r="AT6" i="4" s="1"/>
  <c r="V6" i="4" a="1"/>
  <c r="V6" i="4" s="1"/>
  <c r="AU6" i="4" s="1"/>
  <c r="W6" i="4" a="1"/>
  <c r="W6" i="4" s="1"/>
  <c r="AV6" i="4" s="1"/>
  <c r="X6" i="4" a="1"/>
  <c r="X6" i="4" s="1"/>
  <c r="AW6" i="4" s="1"/>
  <c r="Y6" i="4" a="1"/>
  <c r="Y6" i="4" s="1"/>
  <c r="AX6" i="4" s="1"/>
  <c r="Z6" i="4" a="1"/>
  <c r="Z6" i="4" s="1"/>
  <c r="AY6" i="4" s="1"/>
  <c r="AA6" i="4" a="1"/>
  <c r="AA6" i="4" s="1"/>
  <c r="AZ6" i="4" s="1"/>
  <c r="AB6" i="4" a="1"/>
  <c r="AB6" i="4" s="1"/>
  <c r="BA6" i="4" s="1"/>
  <c r="AC6" i="4" a="1"/>
  <c r="AC6" i="4" s="1"/>
  <c r="BB6" i="4" s="1"/>
  <c r="AD6" i="4" a="1"/>
  <c r="AD6" i="4" s="1"/>
  <c r="BC6" i="4" s="1"/>
  <c r="AE6" i="4" a="1"/>
  <c r="AE6" i="4" s="1"/>
  <c r="BD6" i="4" s="1"/>
  <c r="AF6" i="4" a="1"/>
  <c r="AF6" i="4" s="1"/>
  <c r="BE6" i="4" s="1"/>
  <c r="AG6" i="4" a="1"/>
  <c r="AG6" i="4" s="1"/>
  <c r="BF6" i="4" s="1"/>
  <c r="AH6" i="4" a="1"/>
  <c r="AH6" i="4" s="1"/>
  <c r="BG6" i="4" s="1"/>
  <c r="L6" i="4" a="1"/>
  <c r="L6" i="4" s="1"/>
  <c r="AK6" i="4" s="1"/>
  <c r="K6" i="4" a="1"/>
  <c r="K6" i="4" s="1"/>
  <c r="AJ6" i="4" s="1"/>
  <c r="J6" i="4" a="1"/>
  <c r="J6" i="4" s="1"/>
  <c r="AI6" i="4" s="1"/>
  <c r="BH52" i="4"/>
  <c r="BH16" i="4"/>
  <c r="BH17" i="4"/>
  <c r="BH18" i="4"/>
  <c r="BH19" i="4"/>
  <c r="BH20" i="4"/>
  <c r="BH21" i="4"/>
  <c r="BH22" i="4"/>
  <c r="BH23" i="4"/>
  <c r="BH24" i="4"/>
  <c r="BH25" i="4"/>
  <c r="BH26" i="4"/>
  <c r="BH27" i="4"/>
  <c r="BH28" i="4"/>
  <c r="BH29" i="4"/>
  <c r="BH30" i="4"/>
  <c r="BH31" i="4"/>
  <c r="BH32" i="4"/>
  <c r="BH33" i="4"/>
  <c r="BH34" i="4"/>
  <c r="BH35" i="4"/>
  <c r="BH36" i="4"/>
  <c r="BH37" i="4"/>
  <c r="BH38" i="4"/>
  <c r="BH39" i="4"/>
  <c r="BH40" i="4"/>
  <c r="BH41" i="4"/>
  <c r="BH42" i="4"/>
  <c r="BH43" i="4"/>
  <c r="BH44" i="4"/>
  <c r="BH45" i="4"/>
  <c r="BH46" i="4"/>
  <c r="BH47" i="4"/>
  <c r="BH48" i="4"/>
  <c r="BH49" i="4"/>
  <c r="BH50" i="4"/>
  <c r="BH51" i="4"/>
  <c r="BH15" i="4"/>
  <c r="BH13" i="4"/>
  <c r="BH14" i="4"/>
  <c r="BH12" i="4"/>
  <c r="BH7" i="4"/>
  <c r="BH8" i="4"/>
  <c r="BH9" i="4"/>
  <c r="BH10" i="4"/>
  <c r="BH11" i="4"/>
  <c r="BH6" i="4"/>
  <c r="R72" i="7"/>
  <c r="R73" i="7"/>
  <c r="R74" i="7"/>
  <c r="R75" i="7"/>
  <c r="R76" i="7"/>
  <c r="R77" i="7"/>
  <c r="R78" i="7"/>
  <c r="R79" i="7"/>
  <c r="R71" i="7"/>
  <c r="R70" i="7"/>
  <c r="R69" i="7"/>
  <c r="R66" i="7"/>
  <c r="R67" i="7"/>
  <c r="R68" i="7"/>
  <c r="R65" i="7"/>
  <c r="B5" i="3"/>
  <c r="B4" i="3"/>
  <c r="BQ47" i="4" l="1"/>
  <c r="CF44" i="4"/>
  <c r="BL44" i="4"/>
  <c r="BQ43" i="4"/>
  <c r="BV42" i="4"/>
  <c r="CA41" i="4"/>
  <c r="CA37" i="4"/>
  <c r="CF36" i="4"/>
  <c r="BL36" i="4"/>
  <c r="BQ27" i="4"/>
  <c r="CF24" i="4"/>
  <c r="BL24" i="4"/>
  <c r="BQ23" i="4"/>
  <c r="BV22" i="4"/>
  <c r="CA21" i="4"/>
  <c r="CA17" i="4"/>
  <c r="CF16" i="4"/>
  <c r="BL16" i="4"/>
  <c r="BQ7" i="4"/>
  <c r="BP47" i="4"/>
  <c r="CE44" i="4"/>
  <c r="BK44" i="4"/>
  <c r="BP43" i="4"/>
  <c r="BU42" i="4"/>
  <c r="BZ41" i="4"/>
  <c r="BZ37" i="4"/>
  <c r="CE36" i="4"/>
  <c r="BK36" i="4"/>
  <c r="BP27" i="4"/>
  <c r="CE24" i="4"/>
  <c r="BK24" i="4"/>
  <c r="BP23" i="4"/>
  <c r="BU22" i="4"/>
  <c r="BZ21" i="4"/>
  <c r="BZ17" i="4"/>
  <c r="CE16" i="4"/>
  <c r="BK16" i="4"/>
  <c r="BP7" i="4"/>
  <c r="BO43" i="4"/>
  <c r="BT42" i="4"/>
  <c r="BY41" i="4"/>
  <c r="BO23" i="4"/>
  <c r="BT22" i="4"/>
  <c r="BY21" i="4"/>
  <c r="CG43" i="4"/>
  <c r="BL43" i="4"/>
  <c r="CE47" i="4"/>
  <c r="BK47" i="4"/>
  <c r="BZ44" i="4"/>
  <c r="CE43" i="4"/>
  <c r="BK43" i="4"/>
  <c r="BP42" i="4"/>
  <c r="BU41" i="4"/>
  <c r="BU37" i="4"/>
  <c r="BZ36" i="4"/>
  <c r="CE27" i="4"/>
  <c r="BK27" i="4"/>
  <c r="BZ24" i="4"/>
  <c r="CE23" i="4"/>
  <c r="BK23" i="4"/>
  <c r="BP22" i="4"/>
  <c r="BU21" i="4"/>
  <c r="BU17" i="4"/>
  <c r="BZ16" i="4"/>
  <c r="CE7" i="4"/>
  <c r="BK7" i="4"/>
  <c r="BM43" i="4"/>
  <c r="CG23" i="4"/>
  <c r="BQ42" i="4"/>
  <c r="CF23" i="4"/>
  <c r="BQ22" i="4"/>
  <c r="CD47" i="4"/>
  <c r="BJ47" i="4"/>
  <c r="BY44" i="4"/>
  <c r="CD43" i="4"/>
  <c r="BJ43" i="4"/>
  <c r="BO42" i="4"/>
  <c r="BT41" i="4"/>
  <c r="BT37" i="4"/>
  <c r="BY36" i="4"/>
  <c r="CD27" i="4"/>
  <c r="BJ27" i="4"/>
  <c r="BY24" i="4"/>
  <c r="CD23" i="4"/>
  <c r="BJ23" i="4"/>
  <c r="BO22" i="4"/>
  <c r="BT21" i="4"/>
  <c r="BT17" i="4"/>
  <c r="BY16" i="4"/>
  <c r="CD7" i="4"/>
  <c r="BJ7" i="4"/>
  <c r="BM23" i="4"/>
  <c r="CF43" i="4"/>
  <c r="BL23" i="4"/>
  <c r="CC47" i="4"/>
  <c r="BI47" i="4"/>
  <c r="BX44" i="4"/>
  <c r="CC43" i="4"/>
  <c r="BI43" i="4"/>
  <c r="BN42" i="4"/>
  <c r="BS41" i="4"/>
  <c r="BS37" i="4"/>
  <c r="BX36" i="4"/>
  <c r="CC27" i="4"/>
  <c r="BI27" i="4"/>
  <c r="BX24" i="4"/>
  <c r="CC23" i="4"/>
  <c r="BI23" i="4"/>
  <c r="BN22" i="4"/>
  <c r="BS21" i="4"/>
  <c r="CC19" i="4"/>
  <c r="BI19" i="4"/>
  <c r="BS17" i="4"/>
  <c r="BX16" i="4"/>
  <c r="CC7" i="4"/>
  <c r="BI7" i="4"/>
  <c r="CB43" i="4"/>
  <c r="CG42" i="4"/>
  <c r="BM42" i="4"/>
  <c r="BR41" i="4"/>
  <c r="CB23" i="4"/>
  <c r="CG22" i="4"/>
  <c r="BM22" i="4"/>
  <c r="BR21" i="4"/>
  <c r="BV44" i="4"/>
  <c r="CA43" i="4"/>
  <c r="CF42" i="4"/>
  <c r="BL42" i="4"/>
  <c r="BQ41" i="4"/>
  <c r="BQ37" i="4"/>
  <c r="BV24" i="4"/>
  <c r="CA23" i="4"/>
  <c r="CF22" i="4"/>
  <c r="BL22" i="4"/>
  <c r="BQ21" i="4"/>
  <c r="BQ17" i="4"/>
  <c r="BZ47" i="4"/>
  <c r="BU44" i="4"/>
  <c r="BZ43" i="4"/>
  <c r="CE42" i="4"/>
  <c r="BK42" i="4"/>
  <c r="BP41" i="4"/>
  <c r="BZ39" i="4"/>
  <c r="BP37" i="4"/>
  <c r="BU36" i="4"/>
  <c r="BZ27" i="4"/>
  <c r="CE26" i="4"/>
  <c r="BK26" i="4"/>
  <c r="BP25" i="4"/>
  <c r="BU24" i="4"/>
  <c r="BZ23" i="4"/>
  <c r="CE22" i="4"/>
  <c r="BK22" i="4"/>
  <c r="BP21" i="4"/>
  <c r="BU20" i="4"/>
  <c r="BZ19" i="4"/>
  <c r="BP17" i="4"/>
  <c r="BU16" i="4"/>
  <c r="BZ7" i="4"/>
  <c r="BY47" i="4"/>
  <c r="CD46" i="4"/>
  <c r="BJ46" i="4"/>
  <c r="BO45" i="4"/>
  <c r="BT44" i="4"/>
  <c r="BY43" i="4"/>
  <c r="CD42" i="4"/>
  <c r="BJ42" i="4"/>
  <c r="BO41" i="4"/>
  <c r="BT40" i="4"/>
  <c r="BY39" i="4"/>
  <c r="BO37" i="4"/>
  <c r="BT36" i="4"/>
  <c r="BY27" i="4"/>
  <c r="CD26" i="4"/>
  <c r="BJ26" i="4"/>
  <c r="BO25" i="4"/>
  <c r="BT24" i="4"/>
  <c r="BY23" i="4"/>
  <c r="CD22" i="4"/>
  <c r="BJ22" i="4"/>
  <c r="BO21" i="4"/>
  <c r="BT20" i="4"/>
  <c r="BY19" i="4"/>
  <c r="CD18" i="4"/>
  <c r="BJ18" i="4"/>
  <c r="BO17" i="4"/>
  <c r="BT16" i="4"/>
  <c r="BY7" i="4"/>
  <c r="BX47" i="4"/>
  <c r="CC46" i="4"/>
  <c r="BI46" i="4"/>
  <c r="BN45" i="4"/>
  <c r="BS44" i="4"/>
  <c r="BX43" i="4"/>
  <c r="CC42" i="4"/>
  <c r="BI42" i="4"/>
  <c r="BN41" i="4"/>
  <c r="BS40" i="4"/>
  <c r="BX39" i="4"/>
  <c r="CC38" i="4"/>
  <c r="BN37" i="4"/>
  <c r="BS36" i="4"/>
  <c r="CC34" i="4"/>
  <c r="BX27" i="4"/>
  <c r="CC26" i="4"/>
  <c r="BI26" i="4"/>
  <c r="BN25" i="4"/>
  <c r="BS24" i="4"/>
  <c r="BX23" i="4"/>
  <c r="CC22" i="4"/>
  <c r="BI22" i="4"/>
  <c r="BN21" i="4"/>
  <c r="BS20" i="4"/>
  <c r="BX19" i="4"/>
  <c r="CC18" i="4"/>
  <c r="BI18" i="4"/>
  <c r="BN17" i="4"/>
  <c r="BS16" i="4"/>
  <c r="BX15" i="4"/>
  <c r="CC14" i="4"/>
  <c r="BI14" i="4"/>
  <c r="BS12" i="4"/>
  <c r="CC10" i="4"/>
  <c r="BN9" i="4"/>
  <c r="BX7" i="4"/>
  <c r="BW47" i="4"/>
  <c r="BR44" i="4"/>
  <c r="BW43" i="4"/>
  <c r="CB42" i="4"/>
  <c r="CG41" i="4"/>
  <c r="BM41" i="4"/>
  <c r="BW39" i="4"/>
  <c r="CG37" i="4"/>
  <c r="BM37" i="4"/>
  <c r="BR36" i="4"/>
  <c r="BW27" i="4"/>
  <c r="CB26" i="4"/>
  <c r="CG25" i="4"/>
  <c r="BM25" i="4"/>
  <c r="BR24" i="4"/>
  <c r="BW23" i="4"/>
  <c r="CB22" i="4"/>
  <c r="CG21" i="4"/>
  <c r="BM21" i="4"/>
  <c r="BR20" i="4"/>
  <c r="BW19" i="4"/>
  <c r="CG17" i="4"/>
  <c r="BM17" i="4"/>
  <c r="BR16" i="4"/>
  <c r="BW7" i="4"/>
  <c r="BV47" i="4"/>
  <c r="CA46" i="4"/>
  <c r="CF45" i="4"/>
  <c r="BL45" i="4"/>
  <c r="BQ44" i="4"/>
  <c r="BV43" i="4"/>
  <c r="CA42" i="4"/>
  <c r="CF41" i="4"/>
  <c r="BL41" i="4"/>
  <c r="BQ40" i="4"/>
  <c r="BV39" i="4"/>
  <c r="CF37" i="4"/>
  <c r="BL37" i="4"/>
  <c r="BQ36" i="4"/>
  <c r="BV27" i="4"/>
  <c r="CA26" i="4"/>
  <c r="CF25" i="4"/>
  <c r="BL25" i="4"/>
  <c r="BQ24" i="4"/>
  <c r="BV23" i="4"/>
  <c r="CA22" i="4"/>
  <c r="CF21" i="4"/>
  <c r="BL21" i="4"/>
  <c r="BQ20" i="4"/>
  <c r="BV19" i="4"/>
  <c r="CA18" i="4"/>
  <c r="CF17" i="4"/>
  <c r="BL17" i="4"/>
  <c r="BQ16" i="4"/>
  <c r="BV15" i="4"/>
  <c r="CA14" i="4"/>
  <c r="BQ12" i="4"/>
  <c r="CF9" i="4"/>
  <c r="BL9" i="4"/>
  <c r="BV7" i="4"/>
  <c r="BU47" i="4"/>
  <c r="BZ46" i="4"/>
  <c r="CE45" i="4"/>
  <c r="BK45" i="4"/>
  <c r="BP44" i="4"/>
  <c r="BU43" i="4"/>
  <c r="BZ42" i="4"/>
  <c r="CE41" i="4"/>
  <c r="BK41" i="4"/>
  <c r="BP40" i="4"/>
  <c r="BU39" i="4"/>
  <c r="CE37" i="4"/>
  <c r="BK37" i="4"/>
  <c r="BP36" i="4"/>
  <c r="BU27" i="4"/>
  <c r="BZ26" i="4"/>
  <c r="CE25" i="4"/>
  <c r="BK25" i="4"/>
  <c r="BP24" i="4"/>
  <c r="BU23" i="4"/>
  <c r="BZ22" i="4"/>
  <c r="CE21" i="4"/>
  <c r="BK21" i="4"/>
  <c r="BP20" i="4"/>
  <c r="BU19" i="4"/>
  <c r="BZ18" i="4"/>
  <c r="CE17" i="4"/>
  <c r="BK17" i="4"/>
  <c r="BP16" i="4"/>
  <c r="BU15" i="4"/>
  <c r="BZ14" i="4"/>
  <c r="BP12" i="4"/>
  <c r="CE9" i="4"/>
  <c r="BK9" i="4"/>
  <c r="BU7" i="4"/>
  <c r="BT47" i="4"/>
  <c r="BO44" i="4"/>
  <c r="BT43" i="4"/>
  <c r="BY42" i="4"/>
  <c r="CD41" i="4"/>
  <c r="BJ41" i="4"/>
  <c r="BT39" i="4"/>
  <c r="CD37" i="4"/>
  <c r="BJ37" i="4"/>
  <c r="BO36" i="4"/>
  <c r="BT27" i="4"/>
  <c r="BY26" i="4"/>
  <c r="CD25" i="4"/>
  <c r="BJ25" i="4"/>
  <c r="BO24" i="4"/>
  <c r="BT23" i="4"/>
  <c r="BY22" i="4"/>
  <c r="CD21" i="4"/>
  <c r="BJ21" i="4"/>
  <c r="BO20" i="4"/>
  <c r="BT19" i="4"/>
  <c r="BY18" i="4"/>
  <c r="CD17" i="4"/>
  <c r="BJ17" i="4"/>
  <c r="BO16" i="4"/>
  <c r="BT7" i="4"/>
  <c r="CC45" i="4"/>
  <c r="BN44" i="4"/>
  <c r="BS43" i="4"/>
  <c r="BX42" i="4"/>
  <c r="CC41" i="4"/>
  <c r="BI41" i="4"/>
  <c r="CC37" i="4"/>
  <c r="BI37" i="4"/>
  <c r="CC25" i="4"/>
  <c r="BN24" i="4"/>
  <c r="BS23" i="4"/>
  <c r="BX22" i="4"/>
  <c r="CC21" i="4"/>
  <c r="BI21" i="4"/>
  <c r="CC17" i="4"/>
  <c r="BI17" i="4"/>
  <c r="CC9" i="4"/>
  <c r="CG44" i="4"/>
  <c r="CG24" i="4"/>
  <c r="BQ9" i="3"/>
  <c r="BV11" i="3"/>
  <c r="BP9" i="3"/>
  <c r="CC11" i="3"/>
  <c r="CN10" i="3"/>
  <c r="BU10" i="3"/>
  <c r="BT10" i="3"/>
  <c r="CN9" i="3"/>
  <c r="CJ9" i="3"/>
  <c r="CI9" i="3"/>
  <c r="CE9" i="3"/>
  <c r="CD9" i="3"/>
  <c r="BT9" i="3"/>
  <c r="BO9" i="3"/>
  <c r="BK9" i="3"/>
  <c r="BJ9" i="3"/>
  <c r="CF11" i="3"/>
  <c r="CB11" i="3"/>
  <c r="CA11" i="3"/>
  <c r="BI10" i="3"/>
  <c r="BW11" i="3"/>
  <c r="CD10" i="3"/>
  <c r="BL11" i="3"/>
  <c r="BZ10" i="3"/>
  <c r="BY10" i="3"/>
  <c r="BX10" i="3"/>
  <c r="CH9" i="3"/>
  <c r="BN9" i="3"/>
  <c r="BZ11" i="3"/>
  <c r="BW10" i="3"/>
  <c r="CG9" i="3"/>
  <c r="BM9" i="3"/>
  <c r="BY11" i="3"/>
  <c r="BJ10" i="3"/>
  <c r="BV10" i="3"/>
  <c r="CF9" i="3"/>
  <c r="BL9" i="3"/>
  <c r="BX11" i="3"/>
  <c r="CM10" i="3"/>
  <c r="BS10" i="3"/>
  <c r="CC9" i="3"/>
  <c r="BU11" i="3"/>
  <c r="BI9" i="3"/>
  <c r="CL10" i="3"/>
  <c r="BR10" i="3"/>
  <c r="CB9" i="3"/>
  <c r="CN11" i="3"/>
  <c r="BT11" i="3"/>
  <c r="BS11" i="3"/>
  <c r="CJ10" i="3"/>
  <c r="BP10" i="3"/>
  <c r="BZ9" i="3"/>
  <c r="CL11" i="3"/>
  <c r="BR11" i="3"/>
  <c r="BO10" i="3"/>
  <c r="CM11" i="3"/>
  <c r="CI10" i="3"/>
  <c r="CK11" i="3"/>
  <c r="CH10" i="3"/>
  <c r="BN10" i="3"/>
  <c r="BX9" i="3"/>
  <c r="CJ11" i="3"/>
  <c r="BP11" i="3"/>
  <c r="CA9" i="3"/>
  <c r="BQ11" i="3"/>
  <c r="CG10" i="3"/>
  <c r="BM10" i="3"/>
  <c r="BW9" i="3"/>
  <c r="CI11" i="3"/>
  <c r="BO11" i="3"/>
  <c r="CK10" i="3"/>
  <c r="BY9" i="3"/>
  <c r="CF10" i="3"/>
  <c r="BL10" i="3"/>
  <c r="BV9" i="3"/>
  <c r="CH11" i="3"/>
  <c r="BN11" i="3"/>
  <c r="BQ10" i="3"/>
  <c r="CE10" i="3"/>
  <c r="BK10" i="3"/>
  <c r="BU9" i="3"/>
  <c r="CG11" i="3"/>
  <c r="BM11" i="3"/>
  <c r="CC10" i="3"/>
  <c r="CM9" i="3"/>
  <c r="BS9" i="3"/>
  <c r="CE11" i="3"/>
  <c r="BK11" i="3"/>
  <c r="CB10" i="3"/>
  <c r="CL9" i="3"/>
  <c r="BR9" i="3"/>
  <c r="CD11" i="3"/>
  <c r="CA10" i="3"/>
  <c r="CK9" i="3"/>
  <c r="L9" i="3"/>
  <c r="L11" i="3"/>
  <c r="BB10" i="3"/>
  <c r="J11" i="3"/>
  <c r="BA10" i="3"/>
  <c r="I11" i="3"/>
  <c r="AZ10" i="3"/>
  <c r="AB11" i="3"/>
  <c r="K10" i="3"/>
  <c r="G11" i="3"/>
  <c r="AD10" i="3"/>
  <c r="AW10" i="3"/>
  <c r="AM9" i="3"/>
  <c r="AA10" i="3"/>
  <c r="C11" i="3"/>
  <c r="AQ11" i="3"/>
  <c r="W11" i="3"/>
  <c r="BF9" i="3"/>
  <c r="AL9" i="3"/>
  <c r="R9" i="3"/>
  <c r="F10" i="3"/>
  <c r="AT10" i="3"/>
  <c r="Z10" i="3"/>
  <c r="BJ11" i="3"/>
  <c r="AP11" i="3"/>
  <c r="V11" i="3"/>
  <c r="S10" i="3"/>
  <c r="O11" i="3"/>
  <c r="J9" i="3"/>
  <c r="R10" i="3"/>
  <c r="AH11" i="3"/>
  <c r="I9" i="3"/>
  <c r="BE10" i="3"/>
  <c r="BD10" i="3"/>
  <c r="AZ11" i="3"/>
  <c r="AI10" i="3"/>
  <c r="AY11" i="3"/>
  <c r="AH10" i="3"/>
  <c r="B9" i="3"/>
  <c r="C9" i="3"/>
  <c r="AY10" i="3"/>
  <c r="AU11" i="3"/>
  <c r="AP9" i="3"/>
  <c r="AT11" i="3"/>
  <c r="AO9" i="3"/>
  <c r="I10" i="3"/>
  <c r="T9" i="3"/>
  <c r="AR11" i="3"/>
  <c r="S9" i="3"/>
  <c r="BE9" i="3"/>
  <c r="AS10" i="3"/>
  <c r="BI11" i="3"/>
  <c r="BD9" i="3"/>
  <c r="AJ9" i="3"/>
  <c r="P9" i="3"/>
  <c r="D10" i="3"/>
  <c r="AR10" i="3"/>
  <c r="X10" i="3"/>
  <c r="BH11" i="3"/>
  <c r="AN11" i="3"/>
  <c r="T11" i="3"/>
  <c r="AY9" i="3"/>
  <c r="AM10" i="3"/>
  <c r="BB11" i="3"/>
  <c r="Q10" i="3"/>
  <c r="M11" i="3"/>
  <c r="H9" i="3"/>
  <c r="K11" i="3"/>
  <c r="Z9" i="3"/>
  <c r="N10" i="3"/>
  <c r="AS9" i="3"/>
  <c r="AC11" i="3"/>
  <c r="B10" i="3"/>
  <c r="AV11" i="3"/>
  <c r="B11" i="3"/>
  <c r="AC10" i="3"/>
  <c r="BH9" i="3"/>
  <c r="D11" i="3"/>
  <c r="E10" i="3"/>
  <c r="AO11" i="3"/>
  <c r="BC9" i="3"/>
  <c r="AI9" i="3"/>
  <c r="O9" i="3"/>
  <c r="C10" i="3"/>
  <c r="AQ10" i="3"/>
  <c r="W10" i="3"/>
  <c r="BG11" i="3"/>
  <c r="AM11" i="3"/>
  <c r="S11" i="3"/>
  <c r="AE9" i="3"/>
  <c r="AI11" i="3"/>
  <c r="AD9" i="3"/>
  <c r="AL10" i="3"/>
  <c r="N11" i="3"/>
  <c r="AC9" i="3"/>
  <c r="AK10" i="3"/>
  <c r="AG11" i="3"/>
  <c r="AB9" i="3"/>
  <c r="P10" i="3"/>
  <c r="AA9" i="3"/>
  <c r="F9" i="3"/>
  <c r="AX11" i="3"/>
  <c r="Y9" i="3"/>
  <c r="AW11" i="3"/>
  <c r="X9" i="3"/>
  <c r="L10" i="3"/>
  <c r="AQ9" i="3"/>
  <c r="AA11" i="3"/>
  <c r="J10" i="3"/>
  <c r="AX10" i="3"/>
  <c r="E11" i="3"/>
  <c r="X11" i="3"/>
  <c r="BG9" i="3"/>
  <c r="BB9" i="3"/>
  <c r="AH9" i="3"/>
  <c r="N9" i="3"/>
  <c r="AP10" i="3"/>
  <c r="V10" i="3"/>
  <c r="BF11" i="3"/>
  <c r="AL11" i="3"/>
  <c r="R11" i="3"/>
  <c r="BC10" i="3"/>
  <c r="AE11" i="3"/>
  <c r="AD11" i="3"/>
  <c r="AG10" i="3"/>
  <c r="D9" i="3"/>
  <c r="AF10" i="3"/>
  <c r="H11" i="3"/>
  <c r="W9" i="3"/>
  <c r="AE10" i="3"/>
  <c r="V9" i="3"/>
  <c r="Z11" i="3"/>
  <c r="Y11" i="3"/>
  <c r="AN9" i="3"/>
  <c r="AB10" i="3"/>
  <c r="G10" i="3"/>
  <c r="Q9" i="3"/>
  <c r="U11" i="3"/>
  <c r="BA9" i="3"/>
  <c r="AG9" i="3"/>
  <c r="M9" i="3"/>
  <c r="AO10" i="3"/>
  <c r="U10" i="3"/>
  <c r="BE11" i="3"/>
  <c r="AK11" i="3"/>
  <c r="Q11" i="3"/>
  <c r="K9" i="3"/>
  <c r="BC11" i="3"/>
  <c r="AX9" i="3"/>
  <c r="BF10" i="3"/>
  <c r="AW9" i="3"/>
  <c r="BA11" i="3"/>
  <c r="AV9" i="3"/>
  <c r="AJ10" i="3"/>
  <c r="AF11" i="3"/>
  <c r="AU9" i="3"/>
  <c r="G9" i="3"/>
  <c r="O10" i="3"/>
  <c r="AT9" i="3"/>
  <c r="E9" i="3"/>
  <c r="M10" i="3"/>
  <c r="AR9" i="3"/>
  <c r="F11" i="3"/>
  <c r="U9" i="3"/>
  <c r="AS11" i="3"/>
  <c r="H10" i="3"/>
  <c r="AV10" i="3"/>
  <c r="AU10" i="3"/>
  <c r="AK9" i="3"/>
  <c r="Y10" i="3"/>
  <c r="AZ9" i="3"/>
  <c r="AF9" i="3"/>
  <c r="BH10" i="3"/>
  <c r="AN10" i="3"/>
  <c r="T10" i="3"/>
  <c r="BD11" i="3"/>
  <c r="AJ11" i="3"/>
  <c r="P11" i="3"/>
  <c r="BG10" i="3"/>
  <c r="C6" i="3"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<sst xmlns="http://schemas.openxmlformats.org/spreadsheetml/2006/main" count="992" uniqueCount="342">
  <si>
    <t>Expected Design Life Relays</t>
  </si>
  <si>
    <t>CN</t>
  </si>
  <si>
    <t>CS</t>
  </si>
  <si>
    <t>NH</t>
  </si>
  <si>
    <t>Digital</t>
  </si>
  <si>
    <t>20 Years</t>
  </si>
  <si>
    <t>NH Relay Failure Scenarios - Do Nothing</t>
  </si>
  <si>
    <t>Consequence Duration (Min)</t>
  </si>
  <si>
    <t>Asset PoFailure (Ergon Weibull Paper)</t>
  </si>
  <si>
    <t xml:space="preserve"> Scenario (LoC - Likelihood of Consequence)</t>
  </si>
  <si>
    <t xml:space="preserve"> Item </t>
  </si>
  <si>
    <t xml:space="preserve"> Scenarios </t>
  </si>
  <si>
    <t>Asset Age @ year 2026</t>
  </si>
  <si>
    <t>Asset Type</t>
  </si>
  <si>
    <t xml:space="preserve"> Consequence </t>
  </si>
  <si>
    <t>N-# based on Consequence</t>
  </si>
  <si>
    <t>Consequence Duration (Hr)</t>
  </si>
  <si>
    <t xml:space="preserve"> Probability of Fault </t>
  </si>
  <si>
    <r>
      <t>X
(PoF</t>
    </r>
    <r>
      <rPr>
        <b/>
        <vertAlign val="superscript"/>
        <sz val="11"/>
        <color theme="0"/>
        <rFont val="Calibri"/>
        <family val="2"/>
        <scheme val="minor"/>
      </rPr>
      <t>X</t>
    </r>
    <r>
      <rPr>
        <b/>
        <sz val="11"/>
        <color theme="0"/>
        <rFont val="Calibri"/>
        <family val="2"/>
        <scheme val="minor"/>
      </rPr>
      <t>)</t>
    </r>
  </si>
  <si>
    <t>Failure (malop) of NEI/TTS PW Relay during a line fault on NH-NEL or NEL-WT or WT-TTS 66kV line</t>
  </si>
  <si>
    <t>Electromechanical</t>
  </si>
  <si>
    <t>Station Black</t>
  </si>
  <si>
    <t>Failure (malop) of NEI/TTS Dir OC Y Relay during a line fault on NH-NEL or NEL-WT or WT-TTS 66kV line</t>
  </si>
  <si>
    <t>Failure (malop for FDR Fault) of No1 22kV Bus OC Protection (R Ph)</t>
  </si>
  <si>
    <t>No1 Bus Outage</t>
  </si>
  <si>
    <t>Failure (malop for FDR Fault)) of No1 22kV Bus OC Protection (W Ph)</t>
  </si>
  <si>
    <t>Failure (malop for FDR Fault)) of No1 22kV Bus OC Protection (B Ph)</t>
  </si>
  <si>
    <t xml:space="preserve">Failure (malop for FDR Fault)) of No1 22kV Bus Diff Protection </t>
  </si>
  <si>
    <t>Failure (malop for FDR Fault) of No2 22kV Bus OC Protection (R Ph)</t>
  </si>
  <si>
    <t>No2 Bus Outage</t>
  </si>
  <si>
    <t>Failure (malop for FDR Fault)) of No2 22kV Bus OC Protection (W Ph)</t>
  </si>
  <si>
    <t>Failure (malop for FDR Fault)) of No2 22kV Bus OC Protection (B Ph)</t>
  </si>
  <si>
    <t xml:space="preserve">Failure (malop for FDR Fault)) of No2 22kV Bus Diff Protection </t>
  </si>
  <si>
    <t>Failure (malop for FDR Fault)) of No3 22kV Bus OC Protection</t>
  </si>
  <si>
    <t>No3 Bus Outage</t>
  </si>
  <si>
    <t xml:space="preserve">Failure (malop for FDR Fault)) of No3 22kV Bus Diff Protection </t>
  </si>
  <si>
    <t>Failure of NH02 feeder protection for a feeder fault</t>
  </si>
  <si>
    <t>Failure of NH03 feeder protection for a feeder fault</t>
  </si>
  <si>
    <t>Failure of NH05 feeder protection for a feeder fault</t>
  </si>
  <si>
    <t>Failure of NH08 feeder protection for a feeder fault</t>
  </si>
  <si>
    <t>Failure of NH09 feeder protection for a feeder fault</t>
  </si>
  <si>
    <t>Failure of NH12 feeder protection for a feeder fault</t>
  </si>
  <si>
    <t>Failure of NH13 feeder protection for a feeder fault</t>
  </si>
  <si>
    <t>Failure of NH16 feeder protection for a feeder fault</t>
  </si>
  <si>
    <t>Failure of NH17 feeder protection for a feeder fault</t>
  </si>
  <si>
    <t>Failure of NH20 feeder protection for a feeder fault</t>
  </si>
  <si>
    <t>Failure of No1 Cap Bank Prot (Current Balance)</t>
  </si>
  <si>
    <t>Failure of No1 Cap Bank Prot (OC &amp; EF)</t>
  </si>
  <si>
    <t>Failure of No2 Cap Bank Prot (Current Balance)</t>
  </si>
  <si>
    <t>Failure of No2 Cap Bank Prot (OC &amp; EF)</t>
  </si>
  <si>
    <t xml:space="preserve"> Failure of MEF protection for a NH02 feeder fault</t>
  </si>
  <si>
    <t>Analogue Electronic</t>
  </si>
  <si>
    <t xml:space="preserve"> Failure of MEF protection for a NH03 feeder fault</t>
  </si>
  <si>
    <t xml:space="preserve"> Failure of MEF protection for a NH05 feeder fault</t>
  </si>
  <si>
    <t xml:space="preserve"> Failure of MEF protection for a NH08 feeder fault</t>
  </si>
  <si>
    <t xml:space="preserve"> Failure of MEF protection for a NH09 feeder fault</t>
  </si>
  <si>
    <t xml:space="preserve"> Failure of MEF protection for a NH12 feeder fault</t>
  </si>
  <si>
    <t xml:space="preserve"> Failure of MEF protection for a NH13 feeder fault</t>
  </si>
  <si>
    <t xml:space="preserve"> Failure of MEF protection for a NH16 feeder fault</t>
  </si>
  <si>
    <t xml:space="preserve"> Failure of MEF protection for a NH17 feeder fault</t>
  </si>
  <si>
    <t xml:space="preserve"> Failure of MEF protection for a NH20 feeder fault</t>
  </si>
  <si>
    <t xml:space="preserve"> Failure (malop) of BUEF protection (No1 Stage 2)</t>
  </si>
  <si>
    <t xml:space="preserve"> Failure (malop) of BUEF protection (No2 Stage 2)</t>
  </si>
  <si>
    <t xml:space="preserve"> Failure (malop) of BUEF protection (No3 Stage 2)</t>
  </si>
  <si>
    <t xml:space="preserve"> Failure (malop) of BUEF protection (No1 Stage 3 &amp; No2 Stage 3 &amp; No3 Stage 3)</t>
  </si>
  <si>
    <t>Failure (malop) 1-2 66KV BUS TIE CB FAIL RELAY during a 66kV line fault</t>
  </si>
  <si>
    <t>Failure (malop) 2-3 66KV BUS TIE CB FAIL RELAY during a 66kV line fault</t>
  </si>
  <si>
    <t>Failure (malop) 1-2 22KV BUS TIE CB FAIL RELAY</t>
  </si>
  <si>
    <t>No1 and No2 Bus Outage</t>
  </si>
  <si>
    <t>Failure (malop) 2-3 22KV BUS TIE CB FAIL RELAY</t>
  </si>
  <si>
    <t>No2 and No3 Bus Outage</t>
  </si>
  <si>
    <t>Failure (malop) No1 TRANSFORMER 22KV CB FAIL RELAY</t>
  </si>
  <si>
    <t>Failure (malop) No2 TRANSFORMER 22KV CB FAIL RELAY</t>
  </si>
  <si>
    <t>Failure (malop) No3 TRANSFORMER 22KV CB FAIL RELAY</t>
  </si>
  <si>
    <t>Total</t>
  </si>
  <si>
    <t>CS Relay Failure Scenarios - Do Nothing</t>
  </si>
  <si>
    <t xml:space="preserve">Failure (malop) of No1 and No2 Transformer DIFF Prot </t>
  </si>
  <si>
    <t>Failure (malop) of No1 and No2 Transformer HTOC Prot (R PH)</t>
  </si>
  <si>
    <t>Failure (malop) of No1 and No2 Transformer HTOC Prot (W PH)</t>
  </si>
  <si>
    <t>Failure (malop) of No1 and No2 Transformer HTOC Prot (B PH)</t>
  </si>
  <si>
    <t>Failure (malop for FDR Fault) of No1 22kV Bus Protection (R Ph)</t>
  </si>
  <si>
    <t>Failure (malop for FDR Fault)) of No1 22kV Bus Protection (W Ph)</t>
  </si>
  <si>
    <t>Failure (malop for FDR Fault)) of No1 22kV Bus Protection (B Ph)</t>
  </si>
  <si>
    <t>Failure (malop for FDR Fault)) of No1 22kV Bus Overload Protection (R Ph)</t>
  </si>
  <si>
    <t>Failure (malop for FDR Fault)) of No1 22kV Bus Overload Protection (W Ph)</t>
  </si>
  <si>
    <t>Failure (malop for FDR Fault)) of No1 22kV Bus Overload Protection (B Ph)</t>
  </si>
  <si>
    <t>Failure (malop for FDR Fault) of No2 22kV Bus Protection (R Ph)</t>
  </si>
  <si>
    <t>Failure (malop for FDR Fault)) of No2 22kV Bus Protection (W Ph)</t>
  </si>
  <si>
    <t>Failure (malop for FDR Fault)) of No2 22kV Bus Protection (B Ph)</t>
  </si>
  <si>
    <t>Failure (malop for FDR Fault)) of No2 22kV Bus Overload Protection (R Ph)</t>
  </si>
  <si>
    <t>Failure (malop for FDR Fault)) of No2 22kV Bus Overload Protection (W Ph)</t>
  </si>
  <si>
    <t>Failure (malop for FDR Fault)) of No2 22kV Bus Overload Protection (B Ph)</t>
  </si>
  <si>
    <t>Failure of CS02 feeder protection for a feeder fault</t>
  </si>
  <si>
    <t>Failure of CS03 feeder protection for a feeder fault</t>
  </si>
  <si>
    <t>Failure of CS05 feeder protection for a feeder fault</t>
  </si>
  <si>
    <t>Failure of CS08 feeder protection for a feeder fault</t>
  </si>
  <si>
    <t>Failure of CS09 feeder protection for a feeder fault</t>
  </si>
  <si>
    <t>Failure of CS12 feeder protection for a feeder fault</t>
  </si>
  <si>
    <t>Failure of CS13 feeder protection for a feeder fault</t>
  </si>
  <si>
    <t>Failure of No2 Cap Bank Prot (Current Balance R PH)</t>
  </si>
  <si>
    <t>Failure of No2 Cap Bank Prot (Current Balance W PH)</t>
  </si>
  <si>
    <t>Failure of No2 Cap Bank Prot (Current Balance B PH)</t>
  </si>
  <si>
    <t>Failure of No2 Cap Bank Prot (OC &amp; OV)</t>
  </si>
  <si>
    <t xml:space="preserve"> Failure of MEF protection for a CS02 feeder fault</t>
  </si>
  <si>
    <t xml:space="preserve"> Failure of MEF protection for a CS03 feeder fault</t>
  </si>
  <si>
    <t xml:space="preserve"> Failure of MEF protection for a CS05 feeder fault</t>
  </si>
  <si>
    <t xml:space="preserve"> Failure of MEF protection for a CS08 feeder fault</t>
  </si>
  <si>
    <t xml:space="preserve"> Failure of MEF protection for a CS09 feeder fault</t>
  </si>
  <si>
    <t xml:space="preserve"> Failure of MEF protection for a CS12 feeder fault</t>
  </si>
  <si>
    <t xml:space="preserve"> Failure of MEF protection for a CS13 feeder fault</t>
  </si>
  <si>
    <t xml:space="preserve"> Failure (malop) of BUEF protection (No1 Stage 3 &amp; No2 Stage 3)</t>
  </si>
  <si>
    <t>CN Relay Failure Scenarios - Do Nothing</t>
  </si>
  <si>
    <t>Failure (malop) of No1 Transformer DIFF Prot (R PH)</t>
  </si>
  <si>
    <t>Failure (malop) of No1 Transformer DIFF Prot (W PH)</t>
  </si>
  <si>
    <t>Failure (malop) of No1 Transformer DIFF Prot (B PH)</t>
  </si>
  <si>
    <t>Failure (malop) of No1 Transformer HTOC Prot (R PH)</t>
  </si>
  <si>
    <t>Failure (malop) of No1 Transformer HTOC Prot (W PH)</t>
  </si>
  <si>
    <t>Failure (malop) of No1 Transformer HTOC Prot (B PH)</t>
  </si>
  <si>
    <t>Failure (malop) of No2 and No3 Transformer HTOC Prot (R PH)</t>
  </si>
  <si>
    <t>Failure (malop) of No2 and No3 Transformer HTOC Prot (W PH)</t>
  </si>
  <si>
    <t>Failure (malop) of No2 and No3 Transformer HTOC Prot (B PH)</t>
  </si>
  <si>
    <t>Failure (malop) of No1 22kV Bus Protection (R Ph)</t>
  </si>
  <si>
    <t>Failure (malop) of No1 22kV Bus Protection (W Ph)</t>
  </si>
  <si>
    <t>Failure (malop) of No1 22kV Bus Protection (B Ph)</t>
  </si>
  <si>
    <t>Failure (malop) of No1 22kV Bus Overload Protection (R Ph)</t>
  </si>
  <si>
    <t>Failure (malop) of No1 22kV Bus Overload Protection (W Ph)</t>
  </si>
  <si>
    <t>Failure (malop) of No1 22kV Bus Overload Protection (B Ph)</t>
  </si>
  <si>
    <t>Failure (malop for FDR faut) of No2 22kV Bus Protection (R Ph)</t>
  </si>
  <si>
    <t>Failure (malop for FDR faut) of No2 22kV Bus Protection (W Ph)</t>
  </si>
  <si>
    <t>Failure (malop for FDR faut) of No2 22kV Bus Protection (B Ph)</t>
  </si>
  <si>
    <t>Failure (malop for FDR faut) of No2 22kV Bus Overload Protection (R Ph)</t>
  </si>
  <si>
    <t>Failure (malop for FDR fau) of No2 22kV Bus Overload Protection (W Ph)</t>
  </si>
  <si>
    <t>Failure (malop for FDR fau) of No2 22kV Bus Overload Protection (B Ph)</t>
  </si>
  <si>
    <t>Failure (malop for FDR fau) of No3 22kV Bus Overload Protection (R Ph)</t>
  </si>
  <si>
    <t>Failure (malop for FDR fau) of No3 22kV Bus Overload Protection (W Ph)</t>
  </si>
  <si>
    <t>Failure (malop for FDR fau) of No3 22kV Bus Overload Protection (B Ph)</t>
  </si>
  <si>
    <t xml:space="preserve"> Failure of CN01 feeder protection for a feeder fault</t>
  </si>
  <si>
    <t xml:space="preserve"> Failure of CN02 feeder protection for a feeder fault</t>
  </si>
  <si>
    <t xml:space="preserve"> Failure of CN03 feeder protection for a feeder fault</t>
  </si>
  <si>
    <t xml:space="preserve"> Failure of CN04 feeder protection for a feeder fault</t>
  </si>
  <si>
    <t xml:space="preserve"> Failure of CN05 feeder protection for a feeder fault</t>
  </si>
  <si>
    <t xml:space="preserve"> Failure of CN06 feeder protection for a feeder fault</t>
  </si>
  <si>
    <t xml:space="preserve"> Failure of CN07 feeder protection for a feeder fault</t>
  </si>
  <si>
    <t xml:space="preserve"> Failure of CN08 feeder protection for a feeder fault</t>
  </si>
  <si>
    <t xml:space="preserve"> Failure of CN09 feeder protection for a feeder fault</t>
  </si>
  <si>
    <t xml:space="preserve"> Failure of CN10 feeder protection for a feeder fault</t>
  </si>
  <si>
    <t xml:space="preserve"> Failure of CN11 feeder protection for a feeder fault</t>
  </si>
  <si>
    <t xml:space="preserve"> Failure of MEF protection for a CN01 feeder fault</t>
  </si>
  <si>
    <t xml:space="preserve"> Failure of MEF protection for a CN02 feeder fault</t>
  </si>
  <si>
    <t xml:space="preserve"> Failure of MEF protection for a CN03 feeder fault</t>
  </si>
  <si>
    <t xml:space="preserve"> Failure of MEF protection for a CN04 feeder fault</t>
  </si>
  <si>
    <t xml:space="preserve"> Failure of MEF protection for a CN05 feeder fault</t>
  </si>
  <si>
    <t xml:space="preserve"> Failure of MEF protection for a CN06 feeder fault</t>
  </si>
  <si>
    <t xml:space="preserve"> Failure of MEF protection for a CN07 feeder fault</t>
  </si>
  <si>
    <t xml:space="preserve"> Failure of MEF protection for a CN08 feeder fault</t>
  </si>
  <si>
    <t xml:space="preserve"> Failure of MEF protection for a CN09 feeder fault</t>
  </si>
  <si>
    <t xml:space="preserve"> Failure of MEF protection for a CN10 feeder fault</t>
  </si>
  <si>
    <t xml:space="preserve"> Failure of MEF protection for a CN11 feeder fault</t>
  </si>
  <si>
    <t xml:space="preserve"> Failure (malop) of BUEF protection</t>
  </si>
  <si>
    <t>Outage CASE Number</t>
  </si>
  <si>
    <t>Customer SubGroup</t>
  </si>
  <si>
    <t>ZSS</t>
  </si>
  <si>
    <t>Feeder</t>
  </si>
  <si>
    <t>Bus</t>
  </si>
  <si>
    <t>Date Out</t>
  </si>
  <si>
    <t>Time Out</t>
  </si>
  <si>
    <t>Date On</t>
  </si>
  <si>
    <t>Time On</t>
  </si>
  <si>
    <t>Duration</t>
  </si>
  <si>
    <t>Customers Effected</t>
  </si>
  <si>
    <t>J.25.0121485</t>
  </si>
  <si>
    <t>CS No2 TRANSFORMER</t>
  </si>
  <si>
    <t>14:46:17</t>
  </si>
  <si>
    <t>14:51:42</t>
  </si>
  <si>
    <t>14:52:59</t>
  </si>
  <si>
    <t>J.24.0098206</t>
  </si>
  <si>
    <t>NH 02</t>
  </si>
  <si>
    <t>No1 Bus</t>
  </si>
  <si>
    <t>J.24.0097978</t>
  </si>
  <si>
    <t>J.21.0036628</t>
  </si>
  <si>
    <t>NH 03</t>
  </si>
  <si>
    <t>NH 05</t>
  </si>
  <si>
    <t>NH 08</t>
  </si>
  <si>
    <t>No2 Bus</t>
  </si>
  <si>
    <t>NH 09</t>
  </si>
  <si>
    <t>NH 12</t>
  </si>
  <si>
    <t>NH 13</t>
  </si>
  <si>
    <t>NH 16</t>
  </si>
  <si>
    <t>No3 Bus</t>
  </si>
  <si>
    <t>J.24.0094260</t>
  </si>
  <si>
    <t>CN 09</t>
  </si>
  <si>
    <t>CN 10</t>
  </si>
  <si>
    <t>CN 11</t>
  </si>
  <si>
    <t>J.23.0085582</t>
  </si>
  <si>
    <t>CN 06</t>
  </si>
  <si>
    <t>CN 07</t>
  </si>
  <si>
    <t>CN 08</t>
  </si>
  <si>
    <t>J.23.0085580</t>
  </si>
  <si>
    <t>CN 05</t>
  </si>
  <si>
    <t>J.21.0047703</t>
  </si>
  <si>
    <t>CS 03</t>
  </si>
  <si>
    <t>CS 02</t>
  </si>
  <si>
    <t>CS 08</t>
  </si>
  <si>
    <t>CS 05</t>
  </si>
  <si>
    <t>CS 09</t>
  </si>
  <si>
    <t>CS 12</t>
  </si>
  <si>
    <t>CS 13</t>
  </si>
  <si>
    <t>J.21.0047704</t>
  </si>
  <si>
    <t>CN 01</t>
  </si>
  <si>
    <t>CN 02</t>
  </si>
  <si>
    <t>CN 03</t>
  </si>
  <si>
    <t>CN 04</t>
  </si>
  <si>
    <t>NH 17</t>
  </si>
  <si>
    <t>NH 20</t>
  </si>
  <si>
    <t>No of FDRs</t>
  </si>
  <si>
    <t>Number of Year</t>
  </si>
  <si>
    <t>Number of Fault</t>
  </si>
  <si>
    <t>Prob of Fault / Year</t>
  </si>
  <si>
    <t>CN Bus 1</t>
  </si>
  <si>
    <t>CN Bus 2</t>
  </si>
  <si>
    <t>CN Bus 3</t>
  </si>
  <si>
    <t>CN1</t>
  </si>
  <si>
    <t>CN2</t>
  </si>
  <si>
    <t>CN3</t>
  </si>
  <si>
    <t>CN4</t>
  </si>
  <si>
    <t>CN5</t>
  </si>
  <si>
    <t>CN6</t>
  </si>
  <si>
    <t>CN7</t>
  </si>
  <si>
    <t>CN8</t>
  </si>
  <si>
    <t>CN9</t>
  </si>
  <si>
    <t>CN10</t>
  </si>
  <si>
    <t>CN11</t>
  </si>
  <si>
    <t>CS Bus 1</t>
  </si>
  <si>
    <t>CS Bus 2</t>
  </si>
  <si>
    <t>CS2</t>
  </si>
  <si>
    <t>CS3</t>
  </si>
  <si>
    <t>CS5</t>
  </si>
  <si>
    <t>CS8</t>
  </si>
  <si>
    <t>CS9</t>
  </si>
  <si>
    <t>CS12</t>
  </si>
  <si>
    <t>CS13</t>
  </si>
  <si>
    <t>NH Bus 1</t>
  </si>
  <si>
    <t>NH Bus 2</t>
  </si>
  <si>
    <t>NH Bus 3</t>
  </si>
  <si>
    <t>NH2</t>
  </si>
  <si>
    <t>NH3</t>
  </si>
  <si>
    <t>NH5</t>
  </si>
  <si>
    <t>NH8</t>
  </si>
  <si>
    <t>NH9</t>
  </si>
  <si>
    <t>NH12</t>
  </si>
  <si>
    <t>NH13</t>
  </si>
  <si>
    <t>NH16</t>
  </si>
  <si>
    <t>NH17</t>
  </si>
  <si>
    <t>NH20</t>
  </si>
  <si>
    <t>NMI Count</t>
  </si>
  <si>
    <t>HV Feeder|Premise Type</t>
  </si>
  <si>
    <t>Commercial</t>
  </si>
  <si>
    <t>Industrial</t>
  </si>
  <si>
    <t>Residential</t>
  </si>
  <si>
    <t>NCONUML</t>
  </si>
  <si>
    <t>Residential2</t>
  </si>
  <si>
    <t>Not assigned</t>
  </si>
  <si>
    <t>CN0-001</t>
  </si>
  <si>
    <t>CN0-002</t>
  </si>
  <si>
    <t>CN0-003</t>
  </si>
  <si>
    <t>CN0-004</t>
  </si>
  <si>
    <t>CN0-005</t>
  </si>
  <si>
    <t>CN0-006</t>
  </si>
  <si>
    <t>CN0-007</t>
  </si>
  <si>
    <t>CN0-008</t>
  </si>
  <si>
    <t>CN0-009</t>
  </si>
  <si>
    <t>CN0-010</t>
  </si>
  <si>
    <t>CN0-011</t>
  </si>
  <si>
    <t>CS0-002</t>
  </si>
  <si>
    <t>CS0-003</t>
  </si>
  <si>
    <t>CS0-005</t>
  </si>
  <si>
    <t>CS0-008</t>
  </si>
  <si>
    <t>CS0-009</t>
  </si>
  <si>
    <t>CS0-012</t>
  </si>
  <si>
    <t>CS0-013</t>
  </si>
  <si>
    <t>NH0-002</t>
  </si>
  <si>
    <t>NH0-003</t>
  </si>
  <si>
    <t>NH0-005</t>
  </si>
  <si>
    <t>NH0-008</t>
  </si>
  <si>
    <t>NH0-009</t>
  </si>
  <si>
    <t>NH0-012</t>
  </si>
  <si>
    <t>NH0-013</t>
  </si>
  <si>
    <t>NH0-016</t>
  </si>
  <si>
    <t>NH0-017</t>
  </si>
  <si>
    <t>NH0-020</t>
  </si>
  <si>
    <t>http://www.eaes-seari.com/Jwk_dqynxgljs/EN/10.16628/j.cnki.2095-8188.2022.11.011</t>
  </si>
  <si>
    <t>Failure Scenario</t>
  </si>
  <si>
    <t>Average Duration</t>
  </si>
  <si>
    <t>Comments</t>
  </si>
  <si>
    <t>Primary</t>
  </si>
  <si>
    <t>CB failure leading to bus failure (only applicable to switchgear)</t>
  </si>
  <si>
    <t>1.5 hrs</t>
  </si>
  <si>
    <t>Approximately 1 hr to restore supply to most customers (i.e 70%).</t>
  </si>
  <si>
    <t>Days/Weeks</t>
  </si>
  <si>
    <t>Remaining ~x% may experience prolonged outage (days or weeks) due to limited transfer capacity from adjacent ZSS.</t>
  </si>
  <si>
    <t>CB failure causing a bus outage</t>
  </si>
  <si>
    <t>Average 30 min response time for HV Operator/Tester.</t>
  </si>
  <si>
    <t>Restoration delayed by condition assessment of ageing equipment and old drawings.</t>
  </si>
  <si>
    <t>Isolation of failed circuit required before restoration can begin.</t>
  </si>
  <si>
    <t>Secondary</t>
  </si>
  <si>
    <t>Bus outage due to protection maloperation</t>
  </si>
  <si>
    <t>Condition assessment and isolation of failed circuit required.</t>
  </si>
  <si>
    <t>Feeder patrol to confirm fault location outside ZSS using Fault indicators.</t>
  </si>
  <si>
    <t>Tester to interrogate feeder and bus protection to confirm maloperation prior to restoration.</t>
  </si>
  <si>
    <t>User Input Cell</t>
  </si>
  <si>
    <t>Weibull Curve Profile</t>
  </si>
  <si>
    <t>ErgonE-AN</t>
  </si>
  <si>
    <t>Vendor</t>
  </si>
  <si>
    <t>Original</t>
  </si>
  <si>
    <t>ErgonE-DI</t>
  </si>
  <si>
    <t>ErgonE-ElecM</t>
  </si>
  <si>
    <t>VenX-ModA</t>
  </si>
  <si>
    <t>VenX-ModB</t>
  </si>
  <si>
    <t>VenX-ModC</t>
  </si>
  <si>
    <t>VenX-ModD</t>
  </si>
  <si>
    <t>VenX-ModE</t>
  </si>
  <si>
    <t>VenY-ModC</t>
  </si>
  <si>
    <t>VenZ-ModA</t>
  </si>
  <si>
    <t>VenZ-ModB</t>
  </si>
  <si>
    <t>VenZ-ModC</t>
  </si>
  <si>
    <t>Beta (β)</t>
  </si>
  <si>
    <t>Eta (η)</t>
  </si>
  <si>
    <t>Relay Average Age</t>
  </si>
  <si>
    <t>Time (years)</t>
  </si>
  <si>
    <t>Probability Density Function (PDF)</t>
  </si>
  <si>
    <t>Cumulative Failure Probability (CDF)</t>
  </si>
  <si>
    <t>Reliability Function  R(t)</t>
  </si>
  <si>
    <t>CN Relay Failure Scenarios</t>
  </si>
  <si>
    <t>VCR</t>
  </si>
  <si>
    <t>($k/MWh)</t>
  </si>
  <si>
    <t>Energy At Risk</t>
  </si>
  <si>
    <t>To keep the calculation simple, energy at risk is assumed to be constant for the 20 year period using 2026 Energy from 2024 DAPR Also PF is assumed to be unity (1).</t>
  </si>
  <si>
    <t>Asset PoF (Ergon Weibull Paper)</t>
  </si>
  <si>
    <t>Annual Asset Risk Cost   ($k) - Reliability &amp; Security { Annual Asset Risk = PoF * Asset No * Loc * CoC} OLD</t>
  </si>
  <si>
    <t xml:space="preserve"> Asset Type Failure </t>
  </si>
  <si>
    <t>Power of  Factor</t>
  </si>
  <si>
    <t>Energy at Risk @ 2026 (MVA)
CoC - Consequence of Cost of Failure Event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</si>
</sst>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164" formatCode="0.0000"/>
    <numFmt numFmtId="165" formatCode="0.0"/>
    <numFmt numFmtId="166" formatCode="0.00000"/>
    <numFmt numFmtId="167" formatCode="0.000"/>
    <numFmt numFmtId="168" formatCode="_-&quot;$&quot;* #,##0_-;\-&quot;$&quot;* #,##0_-;_-&quot;$&quot;* &quot;-&quot;??_-;_-@_-"/>
  </numFmts>
  <fonts count="16" x14ac:knownFonts="1">
    <font>
      <sz val="11"/>
      <color theme="1"/>
      <name val="Calibri"/>
      <family val="2"/>
      <scheme val="minor"/>
    </font>
    <font>
      <b/>
      <sz val="11"/>
      <color theme="0"/>
      <name val="Calibri"/>
      <family val="2"/>
      <scheme val="minor"/>
    </font>
    <font>
      <b/>
      <sz val="11"/>
      <color theme="1"/>
      <name val="Calibri"/>
      <family val="2"/>
      <scheme val="minor"/>
    </font>
    <font>
      <b/>
      <sz val="11"/>
      <color theme="0"/>
      <name val="Calibri"/>
      <family val="2"/>
    </font>
    <font>
      <u/>
      <sz val="11"/>
      <color theme="10"/>
      <name val="Calibri"/>
      <family val="2"/>
      <scheme val="minor"/>
    </font>
    <font>
      <sz val="11"/>
      <name val="Calibri"/>
      <family val="2"/>
      <scheme val="minor"/>
    </font>
    <font>
      <sz val="11"/>
      <color rgb="FFFF0000"/>
      <name val="Calibri"/>
      <family val="2"/>
      <scheme val="minor"/>
    </font>
    <font>
      <sz val="8"/>
      <name val="Calibri"/>
      <family val="2"/>
      <scheme val="minor"/>
    </font>
    <font>
      <b/>
      <sz val="22"/>
      <color theme="1"/>
      <name val="Calibri"/>
      <family val="2"/>
      <scheme val="minor"/>
    </font>
    <font>
      <sz val="10"/>
      <color indexed="8"/>
      <name val="Arial"/>
      <family val="2"/>
    </font>
    <font>
      <sz val="11"/>
      <color indexed="8"/>
      <name val="Calibri"/>
      <family val="2"/>
    </font>
    <font>
      <sz val="11"/>
      <color theme="0"/>
      <name val="Calibri"/>
      <family val="2"/>
      <scheme val="minor"/>
    </font>
    <font>
      <sz val="11"/>
      <color theme="1"/>
      <name val="Calibri"/>
      <family val="2"/>
      <scheme val="minor"/>
    </font>
    <font>
      <sz val="11"/>
      <color rgb="FF00B050"/>
      <name val="Calibri"/>
      <family val="2"/>
      <scheme val="minor"/>
    </font>
    <font>
      <sz val="11"/>
      <color theme="5" tint="-0.249977111117893"/>
      <name val="Calibri"/>
      <family val="2"/>
      <scheme val="minor"/>
    </font>
    <font>
      <b/>
      <vertAlign val="superscript"/>
      <sz val="11"/>
      <color theme="0"/>
      <name val="Calibri"/>
      <family val="2"/>
      <scheme val="minor"/>
    </font>
  </fonts>
  <fills count="13">
    <fill>
      <patternFill patternType="none"/>
    </fill>
    <fill>
      <patternFill patternType="gray125"/>
    </fill>
    <fill>
      <patternFill patternType="solid">
        <fgColor theme="3" tint="0.39997558519241921"/>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theme="3"/>
        <bgColor indexed="64"/>
      </patternFill>
    </fill>
    <fill>
      <patternFill patternType="solid">
        <fgColor theme="1" tint="0.14999847407452621"/>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theme="5" tint="0.79998168889431442"/>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0" fontId="4" fillId="0" borderId="0" applyNumberFormat="0" applyFill="0" applyBorder="0" applyAlignment="0" applyProtection="0"/>
    <xf numFmtId="0" fontId="9" fillId="0" borderId="0"/>
    <xf numFmtId="44" fontId="12" fillId="0" borderId="0" applyFont="0" applyFill="0" applyBorder="0" applyAlignment="0" applyProtection="0"/>
  </cellStyleXfs>
  <cellXfs count="60">
    <xf numFmtId="0" fontId="0" fillId="0" borderId="0" xfId="0"/>
    <xf numFmtId="0" fontId="4" fillId="0" borderId="0" xfId="1"/>
    <xf numFmtId="0" fontId="0" fillId="0" borderId="0" xfId="0" applyAlignment="1">
      <alignment horizontal="left"/>
    </xf>
    <xf numFmtId="0" fontId="0" fillId="0" borderId="0" xfId="0" applyAlignment="1">
      <alignment horizontal="left" wrapText="1"/>
    </xf>
    <xf numFmtId="0" fontId="1" fillId="4" borderId="1" xfId="0" applyFont="1" applyFill="1" applyBorder="1" applyAlignment="1">
      <alignment horizontal="left"/>
    </xf>
    <xf numFmtId="0" fontId="2" fillId="2" borderId="0" xfId="0" applyFont="1" applyFill="1" applyAlignment="1">
      <alignment horizontal="left"/>
    </xf>
    <xf numFmtId="0" fontId="0" fillId="3" borderId="0" xfId="0" applyFill="1" applyAlignment="1">
      <alignment horizontal="left" wrapText="1"/>
    </xf>
    <xf numFmtId="0" fontId="2" fillId="2" borderId="1" xfId="0" applyFont="1" applyFill="1" applyBorder="1" applyAlignment="1">
      <alignment horizontal="left"/>
    </xf>
    <xf numFmtId="0" fontId="3" fillId="4" borderId="1" xfId="0" applyFont="1" applyFill="1" applyBorder="1" applyAlignment="1">
      <alignment horizontal="left" vertical="top"/>
    </xf>
    <xf numFmtId="165" fontId="0" fillId="0" borderId="0" xfId="0" applyNumberFormat="1" applyAlignment="1">
      <alignment horizontal="left"/>
    </xf>
    <xf numFmtId="0" fontId="3" fillId="4" borderId="1" xfId="0" applyFont="1" applyFill="1" applyBorder="1" applyAlignment="1">
      <alignment horizontal="left" vertical="top" wrapText="1"/>
    </xf>
    <xf numFmtId="164" fontId="0" fillId="0" borderId="0" xfId="0" applyNumberFormat="1" applyAlignment="1">
      <alignment horizontal="left" wrapText="1"/>
    </xf>
    <xf numFmtId="164" fontId="0" fillId="0" borderId="1" xfId="0" applyNumberFormat="1" applyBorder="1" applyAlignment="1">
      <alignment horizontal="left"/>
    </xf>
    <xf numFmtId="1" fontId="0" fillId="5" borderId="0" xfId="0" applyNumberFormat="1" applyFill="1" applyAlignment="1">
      <alignment horizontal="left"/>
    </xf>
    <xf numFmtId="165" fontId="0" fillId="3" borderId="0" xfId="0" applyNumberFormat="1" applyFill="1" applyAlignment="1">
      <alignment horizontal="left" wrapText="1"/>
    </xf>
    <xf numFmtId="165" fontId="2" fillId="3" borderId="0" xfId="0" applyNumberFormat="1" applyFont="1" applyFill="1" applyAlignment="1">
      <alignment horizontal="left" wrapText="1"/>
    </xf>
    <xf numFmtId="164" fontId="5" fillId="0" borderId="0" xfId="0" applyNumberFormat="1" applyFont="1" applyAlignment="1">
      <alignment horizontal="left" wrapText="1"/>
    </xf>
    <xf numFmtId="166" fontId="0" fillId="0" borderId="0" xfId="0" applyNumberFormat="1" applyAlignment="1">
      <alignment horizontal="left" wrapText="1"/>
    </xf>
    <xf numFmtId="0" fontId="6" fillId="0" borderId="0" xfId="0" applyFont="1"/>
    <xf numFmtId="164" fontId="0" fillId="0" borderId="1" xfId="0" applyNumberFormat="1" applyBorder="1" applyAlignment="1">
      <alignment horizontal="left" wrapText="1"/>
    </xf>
    <xf numFmtId="164" fontId="0" fillId="6" borderId="1" xfId="0" applyNumberFormat="1" applyFill="1" applyBorder="1" applyAlignment="1">
      <alignment horizontal="left"/>
    </xf>
    <xf numFmtId="0" fontId="8" fillId="0" borderId="0" xfId="0" applyFont="1"/>
    <xf numFmtId="0" fontId="0" fillId="0" borderId="0" xfId="0" applyAlignment="1">
      <alignment horizontal="right"/>
    </xf>
    <xf numFmtId="14" fontId="10" fillId="0" borderId="0" xfId="2" applyNumberFormat="1" applyFont="1" applyAlignment="1">
      <alignment horizontal="right" wrapText="1"/>
    </xf>
    <xf numFmtId="20" fontId="10" fillId="0" borderId="0" xfId="2" applyNumberFormat="1" applyFont="1" applyAlignment="1">
      <alignment horizontal="right" wrapText="1"/>
    </xf>
    <xf numFmtId="2" fontId="10" fillId="0" borderId="0" xfId="2" applyNumberFormat="1" applyFont="1" applyAlignment="1">
      <alignment horizontal="right" wrapText="1"/>
    </xf>
    <xf numFmtId="167" fontId="0" fillId="0" borderId="0" xfId="0" applyNumberFormat="1"/>
    <xf numFmtId="0" fontId="11" fillId="7" borderId="0" xfId="0" applyFont="1" applyFill="1"/>
    <xf numFmtId="167" fontId="5" fillId="0" borderId="0" xfId="0" applyNumberFormat="1" applyFont="1"/>
    <xf numFmtId="0" fontId="5" fillId="0" borderId="0" xfId="0" applyFont="1"/>
    <xf numFmtId="3" fontId="0" fillId="0" borderId="0" xfId="0" applyNumberFormat="1"/>
    <xf numFmtId="0" fontId="1" fillId="9" borderId="0" xfId="0" applyFont="1" applyFill="1" applyAlignment="1">
      <alignment wrapText="1"/>
    </xf>
    <xf numFmtId="168" fontId="0" fillId="0" borderId="0" xfId="3" applyNumberFormat="1" applyFont="1"/>
    <xf numFmtId="0" fontId="1" fillId="5" borderId="0" xfId="0" applyFont="1" applyFill="1" applyAlignment="1">
      <alignment wrapText="1"/>
    </xf>
    <xf numFmtId="167" fontId="13" fillId="0" borderId="0" xfId="0" applyNumberFormat="1" applyFont="1"/>
    <xf numFmtId="165" fontId="14" fillId="0" borderId="0" xfId="0" applyNumberFormat="1" applyFont="1"/>
    <xf numFmtId="165" fontId="5" fillId="10" borderId="0" xfId="0" applyNumberFormat="1" applyFont="1" applyFill="1"/>
    <xf numFmtId="0" fontId="5" fillId="10" borderId="0" xfId="0" applyFont="1" applyFill="1"/>
    <xf numFmtId="168" fontId="0" fillId="3" borderId="0" xfId="3" applyNumberFormat="1" applyFont="1" applyFill="1" applyAlignment="1">
      <alignment horizontal="left" wrapText="1"/>
    </xf>
    <xf numFmtId="0" fontId="11" fillId="11" borderId="0" xfId="0" applyFont="1" applyFill="1"/>
    <xf numFmtId="168" fontId="11" fillId="11" borderId="0" xfId="0" applyNumberFormat="1" applyFont="1" applyFill="1"/>
    <xf numFmtId="0" fontId="0" fillId="4" borderId="0" xfId="0" applyFill="1"/>
    <xf numFmtId="0" fontId="11" fillId="4" borderId="0" xfId="0" applyFont="1" applyFill="1"/>
    <xf numFmtId="0" fontId="1" fillId="4" borderId="0" xfId="0" applyFont="1" applyFill="1" applyAlignment="1">
      <alignment wrapText="1"/>
    </xf>
    <xf numFmtId="0" fontId="2" fillId="2" borderId="0" xfId="0" applyFont="1" applyFill="1" applyAlignment="1">
      <alignment horizontal="left" wrapText="1"/>
    </xf>
    <xf numFmtId="165" fontId="14" fillId="4" borderId="0" xfId="0" applyNumberFormat="1" applyFont="1" applyFill="1"/>
    <xf numFmtId="0" fontId="5" fillId="12" borderId="0" xfId="0" applyFont="1" applyFill="1"/>
    <xf numFmtId="165" fontId="5" fillId="12" borderId="0" xfId="0" applyNumberFormat="1" applyFont="1" applyFill="1"/>
    <xf numFmtId="0" fontId="0" fillId="0" borderId="1" xfId="0" applyBorder="1" applyAlignment="1">
      <alignment vertical="center" wrapText="1"/>
    </xf>
    <xf numFmtId="0" fontId="0" fillId="0" borderId="1" xfId="0" applyBorder="1" applyAlignment="1">
      <alignment horizontal="left" vertical="center" wrapText="1" indent="1"/>
    </xf>
    <xf numFmtId="0" fontId="1" fillId="4" borderId="1" xfId="0" applyFont="1" applyFill="1" applyBorder="1" applyAlignment="1">
      <alignment vertical="center" wrapText="1"/>
    </xf>
    <xf numFmtId="2" fontId="5" fillId="12" borderId="0" xfId="0" applyNumberFormat="1" applyFont="1" applyFill="1"/>
    <xf numFmtId="0" fontId="0" fillId="0" borderId="1" xfId="0" applyBorder="1"/>
    <xf numFmtId="0" fontId="1" fillId="4" borderId="1" xfId="0" applyFont="1" applyFill="1" applyBorder="1"/>
    <xf numFmtId="0" fontId="1" fillId="9" borderId="1" xfId="0" applyFont="1" applyFill="1" applyBorder="1" applyAlignment="1">
      <alignment horizontal="center"/>
    </xf>
    <xf numFmtId="0" fontId="1" fillId="9" borderId="0" xfId="0" applyFont="1" applyFill="1" applyAlignment="1">
      <alignment horizontal="center" wrapText="1"/>
    </xf>
    <xf numFmtId="0" fontId="1" fillId="5" borderId="0" xfId="0" applyFont="1" applyFill="1" applyAlignment="1">
      <alignment horizontal="center"/>
    </xf>
    <xf numFmtId="0" fontId="1" fillId="8" borderId="0" xfId="0" applyFont="1" applyFill="1" applyAlignment="1">
      <alignment horizontal="center"/>
    </xf>
    <xf numFmtId="0" fontId="0" fillId="0" borderId="1" xfId="0" applyBorder="1" applyAlignment="1">
      <alignment vertical="center" wrapText="1"/>
    </xf>
    <xf numFmtId="0" fontId="1" fillId="9" borderId="0" xfId="0" applyFont="1" applyFill="1" applyAlignment="1">
      <alignment horizontal="center"/>
    </xf>
  </cellXfs>
  <cellStyles count="4">
    <cellStyle name="Currency" xfId="3" builtinId="4"/>
    <cellStyle name="Hyperlink" xfId="1" builtinId="8"/>
    <cellStyle name="Normal" xfId="0" builtinId="0"/>
    <cellStyle name="Normal_Sheet1" xfId="2" xr:uid="{95E16539-641B-4F0E-9DAA-C9F6F250EA84}"/>
  </cellStyles>
  <dxfs count="11">
    <dxf>
      <numFmt numFmtId="3" formatCode="#,##0"/>
    </dxf>
    <dxf>
      <numFmt numFmtId="3" formatCode="#,##0"/>
    </dxf>
    <dxf>
      <font>
        <b val="0"/>
        <i val="0"/>
        <strike val="0"/>
        <condense val="0"/>
        <extend val="0"/>
        <outline val="0"/>
        <shadow val="0"/>
        <u val="none"/>
        <vertAlign val="baseline"/>
        <sz val="11"/>
        <color indexed="8"/>
        <name val="Calibri"/>
        <scheme val="none"/>
      </font>
      <numFmt numFmtId="2" formatCode="0.00"/>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scheme val="none"/>
      </font>
      <numFmt numFmtId="25" formatCode="h:mm"/>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scheme val="none"/>
      </font>
      <numFmt numFmtId="169" formatCode="dd/mm/yyyy"/>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scheme val="none"/>
      </font>
      <numFmt numFmtId="25" formatCode="h:mm"/>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scheme val="none"/>
      </font>
      <numFmt numFmtId="169" formatCode="dd/mm/yyyy"/>
      <alignment horizontal="right" vertical="bottom" textRotation="0" wrapText="1" indent="0" justifyLastLine="0" shrinkToFit="0" readingOrder="0"/>
    </dxf>
    <dxf>
      <numFmt numFmtId="0" formatCode="General"/>
    </dxf>
    <dxf>
      <alignment horizontal="right" vertical="bottom" textRotation="0" wrapText="0" indent="0" justifyLastLine="0" shrinkToFit="0" readingOrder="0"/>
    </dxf>
    <dxf>
      <font>
        <b val="0"/>
        <i val="0"/>
        <strike val="0"/>
        <condense val="0"/>
        <extend val="0"/>
        <outline val="0"/>
        <shadow val="0"/>
        <u val="none"/>
        <vertAlign val="baseline"/>
        <sz val="11"/>
        <color indexed="8"/>
        <name val="Calibri"/>
        <scheme val="none"/>
      </font>
      <alignment horizontal="right" vertical="bottom" textRotation="0" wrapText="1" indent="0" justifyLastLine="0" shrinkToFit="0" readingOrder="0"/>
    </dxf>
    <dxf>
      <border diagonalUp="0" diagonalDown="0">
        <left style="thin">
          <color indexed="64"/>
        </left>
        <right style="thin">
          <color indexed="64"/>
        </right>
        <top/>
        <bottom/>
        <vertical style="thin">
          <color indexed="64"/>
        </vertical>
        <horizontal style="thin">
          <color indexed="64"/>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Weibull - Protection Relays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1"/>
          <c:order val="1"/>
          <c:tx>
            <c:strRef>
              <c:f>'Weibull Data'!$A$10</c:f>
              <c:strCache>
                <c:ptCount val="1"/>
                <c:pt idx="0">
                  <c:v>Cumulative Failure Probability (CDF)</c:v>
                </c:pt>
              </c:strCache>
            </c:strRef>
          </c:tx>
          <c:spPr>
            <a:ln w="19050" cap="rnd">
              <a:solidFill>
                <a:srgbClr val="FF0000"/>
              </a:solidFill>
              <a:round/>
            </a:ln>
            <a:effectLst/>
          </c:spPr>
          <c:marker>
            <c:symbol val="none"/>
          </c:marker>
          <c:xVal>
            <c:numRef>
              <c:f>'Weibull Data'!$B$8:$BJ$8</c:f>
              <c:numCache>
                <c:formatCode>0</c:formatCode>
                <c:ptCount val="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xVal>
          <c:yVal>
            <c:numRef>
              <c:f>'Weibull Data'!$B$10:$BJ$10</c:f>
              <c:numCache>
                <c:formatCode>0.0000</c:formatCode>
                <c:ptCount val="61"/>
                <c:pt idx="0">
                  <c:v>0</c:v>
                </c:pt>
                <c:pt idx="1">
                  <c:v>1.8060615514237099E-7</c:v>
                </c:pt>
                <c:pt idx="2">
                  <c:v>3.557630136485912E-6</c:v>
                </c:pt>
                <c:pt idx="3">
                  <c:v>2.033993520078603E-5</c:v>
                </c:pt>
                <c:pt idx="4">
                  <c:v>7.0076972628507761E-5</c:v>
                </c:pt>
                <c:pt idx="5">
                  <c:v>1.8292113241236141E-4</c:v>
                </c:pt>
                <c:pt idx="6">
                  <c:v>4.0058618014482406E-4</c:v>
                </c:pt>
                <c:pt idx="7">
                  <c:v>7.7711511387701382E-4</c:v>
                </c:pt>
                <c:pt idx="8">
                  <c:v>1.3794939652385096E-3</c:v>
                </c:pt>
                <c:pt idx="9">
                  <c:v>2.2881160351987395E-3</c:v>
                </c:pt>
                <c:pt idx="10">
                  <c:v>3.5970818233437285E-3</c:v>
                </c:pt>
                <c:pt idx="11">
                  <c:v>5.414305663986263E-3</c:v>
                </c:pt>
                <c:pt idx="12">
                  <c:v>7.8613882909553956E-3</c:v>
                </c:pt>
                <c:pt idx="13">
                  <c:v>1.1073204417898386E-2</c:v>
                </c:pt>
                <c:pt idx="14">
                  <c:v>1.5197145897473896E-2</c:v>
                </c:pt>
                <c:pt idx="15">
                  <c:v>2.0391954488113928E-2</c:v>
                </c:pt>
                <c:pt idx="16">
                  <c:v>2.6826074381322451E-2</c:v>
                </c:pt>
                <c:pt idx="17">
                  <c:v>3.4675454325387212E-2</c:v>
                </c:pt>
                <c:pt idx="18">
                  <c:v>4.4120733502347464E-2</c:v>
                </c:pt>
                <c:pt idx="19">
                  <c:v>5.5343755473299172E-2</c:v>
                </c:pt>
                <c:pt idx="20">
                  <c:v>6.8523371736569194E-2</c:v>
                </c:pt>
                <c:pt idx="21">
                  <c:v>8.3830521892677812E-2</c:v>
                </c:pt>
                <c:pt idx="22">
                  <c:v>0.10142261198198943</c:v>
                </c:pt>
                <c:pt idx="23">
                  <c:v>0.1214372567089832</c:v>
                </c:pt>
                <c:pt idx="24">
                  <c:v>0.14398550475547822</c:v>
                </c:pt>
                <c:pt idx="25">
                  <c:v>0.16914472802636926</c:v>
                </c:pt>
                <c:pt idx="26">
                  <c:v>0.196951423066277</c:v>
                </c:pt>
                <c:pt idx="27">
                  <c:v>0.22739424220414139</c:v>
                </c:pt>
                <c:pt idx="28">
                  <c:v>0.26040763783783272</c:v>
                </c:pt>
                <c:pt idx="29">
                  <c:v>0.29586655874345225</c:v>
                </c:pt>
                <c:pt idx="30">
                  <c:v>0.3335826741786091</c:v>
                </c:pt>
                <c:pt idx="31">
                  <c:v>0.37330261087615291</c:v>
                </c:pt>
                <c:pt idx="32">
                  <c:v>0.41470866090140868</c:v>
                </c:pt>
                <c:pt idx="33">
                  <c:v>0.45742234711266938</c:v>
                </c:pt>
                <c:pt idx="34">
                  <c:v>0.50101111261496789</c:v>
                </c:pt>
                <c:pt idx="35">
                  <c:v>0.54499823032567596</c:v>
                </c:pt>
                <c:pt idx="36">
                  <c:v>0.58887581344027229</c:v>
                </c:pt>
                <c:pt idx="37">
                  <c:v>0.63212055882855767</c:v>
                </c:pt>
                <c:pt idx="38">
                  <c:v>0.6742115920060604</c:v>
                </c:pt>
                <c:pt idx="39">
                  <c:v>0.71464952966240447</c:v>
                </c:pt>
                <c:pt idx="40">
                  <c:v>0.75297566380634318</c:v>
                </c:pt>
                <c:pt idx="41">
                  <c:v>0.78879003187898378</c:v>
                </c:pt>
                <c:pt idx="42">
                  <c:v>0.82176709825782468</c:v>
                </c:pt>
                <c:pt idx="43">
                  <c:v>0.8516678550591763</c:v>
                </c:pt>
                <c:pt idx="44">
                  <c:v>0.87834736185297824</c:v>
                </c:pt>
                <c:pt idx="45">
                  <c:v>0.901757076043054</c:v>
                </c:pt>
                <c:pt idx="46">
                  <c:v>0.92194175124748057</c:v>
                </c:pt>
                <c:pt idx="47">
                  <c:v>0.93903115623861622</c:v>
                </c:pt>
                <c:pt idx="48">
                  <c:v>0.95322733600885312</c:v>
                </c:pt>
                <c:pt idx="49">
                  <c:v>0.96478853916351104</c:v>
                </c:pt>
                <c:pt idx="50">
                  <c:v>0.97401121735118779</c:v>
                </c:pt>
                <c:pt idx="51">
                  <c:v>0.98121162330232869</c:v>
                </c:pt>
                <c:pt idx="52">
                  <c:v>0.98670847784709714</c:v>
                </c:pt>
                <c:pt idx="53">
                  <c:v>0.99080795369445429</c:v>
                </c:pt>
                <c:pt idx="54">
                  <c:v>0.99379187135659885</c:v>
                </c:pt>
                <c:pt idx="55">
                  <c:v>0.99590957647090472</c:v>
                </c:pt>
                <c:pt idx="56">
                  <c:v>0.99737353300668108</c:v>
                </c:pt>
                <c:pt idx="57">
                  <c:v>0.99835828533974635</c:v>
                </c:pt>
                <c:pt idx="58">
                  <c:v>0.99900216141916542</c:v>
                </c:pt>
                <c:pt idx="59">
                  <c:v>0.99941093471758224</c:v>
                </c:pt>
                <c:pt idx="60">
                  <c:v>0.99966263543283929</c:v>
                </c:pt>
              </c:numCache>
            </c:numRef>
          </c:yVal>
          <c:smooth val="1"/>
          <c:extLst>
            <c:ext xmlns:c16="http://schemas.microsoft.com/office/drawing/2014/chart" uri="{C3380CC4-5D6E-409C-BE32-E72D297353CC}">
              <c16:uniqueId val="{00000000-81E4-487C-961E-05321235DF24}"/>
            </c:ext>
          </c:extLst>
        </c:ser>
        <c:ser>
          <c:idx val="2"/>
          <c:order val="2"/>
          <c:tx>
            <c:strRef>
              <c:f>'Weibull Data'!$A$11</c:f>
              <c:strCache>
                <c:ptCount val="1"/>
                <c:pt idx="0">
                  <c:v>Reliability Function  R(t)</c:v>
                </c:pt>
              </c:strCache>
            </c:strRef>
          </c:tx>
          <c:spPr>
            <a:ln w="19050" cap="rnd">
              <a:solidFill>
                <a:srgbClr val="FF0000">
                  <a:alpha val="10000"/>
                </a:srgbClr>
              </a:solidFill>
              <a:prstDash val="sysDash"/>
              <a:round/>
            </a:ln>
            <a:effectLst/>
          </c:spPr>
          <c:marker>
            <c:symbol val="none"/>
          </c:marker>
          <c:xVal>
            <c:numRef>
              <c:f>'Weibull Data'!$B$8:$BJ$8</c:f>
              <c:numCache>
                <c:formatCode>0</c:formatCode>
                <c:ptCount val="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xVal>
          <c:yVal>
            <c:numRef>
              <c:f>'Weibull Data'!$B$11:$BJ$11</c:f>
              <c:numCache>
                <c:formatCode>0.0000</c:formatCode>
                <c:ptCount val="61"/>
                <c:pt idx="0">
                  <c:v>1</c:v>
                </c:pt>
                <c:pt idx="1">
                  <c:v>0.99999981939384486</c:v>
                </c:pt>
                <c:pt idx="2">
                  <c:v>0.99999644236986351</c:v>
                </c:pt>
                <c:pt idx="3">
                  <c:v>0.99997966006479921</c:v>
                </c:pt>
                <c:pt idx="4">
                  <c:v>0.99992992302737149</c:v>
                </c:pt>
                <c:pt idx="5">
                  <c:v>0.99981707886758764</c:v>
                </c:pt>
                <c:pt idx="6">
                  <c:v>0.99959941381985518</c:v>
                </c:pt>
                <c:pt idx="7">
                  <c:v>0.99922288488612299</c:v>
                </c:pt>
                <c:pt idx="8">
                  <c:v>0.99862050603476149</c:v>
                </c:pt>
                <c:pt idx="9">
                  <c:v>0.99771188396480126</c:v>
                </c:pt>
                <c:pt idx="10">
                  <c:v>0.99640291817665627</c:v>
                </c:pt>
                <c:pt idx="11">
                  <c:v>0.99458569433601374</c:v>
                </c:pt>
                <c:pt idx="12">
                  <c:v>0.9921386117090446</c:v>
                </c:pt>
                <c:pt idx="13">
                  <c:v>0.98892679558210161</c:v>
                </c:pt>
                <c:pt idx="14">
                  <c:v>0.9848028541025261</c:v>
                </c:pt>
                <c:pt idx="15">
                  <c:v>0.97960804551188607</c:v>
                </c:pt>
                <c:pt idx="16">
                  <c:v>0.97317392561867755</c:v>
                </c:pt>
                <c:pt idx="17">
                  <c:v>0.96532454567461279</c:v>
                </c:pt>
                <c:pt idx="18">
                  <c:v>0.95587926649765254</c:v>
                </c:pt>
                <c:pt idx="19">
                  <c:v>0.94465624452670083</c:v>
                </c:pt>
                <c:pt idx="20">
                  <c:v>0.93147662826343081</c:v>
                </c:pt>
                <c:pt idx="21">
                  <c:v>0.91616947810732219</c:v>
                </c:pt>
                <c:pt idx="22">
                  <c:v>0.89857738801801057</c:v>
                </c:pt>
                <c:pt idx="23">
                  <c:v>0.8785627432910168</c:v>
                </c:pt>
                <c:pt idx="24">
                  <c:v>0.85601449524452178</c:v>
                </c:pt>
                <c:pt idx="25">
                  <c:v>0.83085527197363074</c:v>
                </c:pt>
                <c:pt idx="26">
                  <c:v>0.803048576933723</c:v>
                </c:pt>
                <c:pt idx="27">
                  <c:v>0.77260575779585861</c:v>
                </c:pt>
                <c:pt idx="28">
                  <c:v>0.73959236216216728</c:v>
                </c:pt>
                <c:pt idx="29">
                  <c:v>0.70413344125654775</c:v>
                </c:pt>
                <c:pt idx="30">
                  <c:v>0.6664173258213909</c:v>
                </c:pt>
                <c:pt idx="31">
                  <c:v>0.62669738912384709</c:v>
                </c:pt>
                <c:pt idx="32">
                  <c:v>0.58529133909859132</c:v>
                </c:pt>
                <c:pt idx="33">
                  <c:v>0.54257765288733062</c:v>
                </c:pt>
                <c:pt idx="34">
                  <c:v>0.49898888738503211</c:v>
                </c:pt>
                <c:pt idx="35">
                  <c:v>0.45500176967432399</c:v>
                </c:pt>
                <c:pt idx="36">
                  <c:v>0.41112418655972766</c:v>
                </c:pt>
                <c:pt idx="37">
                  <c:v>0.36787944117144233</c:v>
                </c:pt>
                <c:pt idx="38">
                  <c:v>0.3257884079939396</c:v>
                </c:pt>
                <c:pt idx="39">
                  <c:v>0.28535047033759559</c:v>
                </c:pt>
                <c:pt idx="40">
                  <c:v>0.24702433619365688</c:v>
                </c:pt>
                <c:pt idx="41">
                  <c:v>0.21120996812101625</c:v>
                </c:pt>
                <c:pt idx="42">
                  <c:v>0.17823290174217535</c:v>
                </c:pt>
                <c:pt idx="43">
                  <c:v>0.14833214494082372</c:v>
                </c:pt>
                <c:pt idx="44">
                  <c:v>0.12165263814702179</c:v>
                </c:pt>
                <c:pt idx="45">
                  <c:v>9.8242923956946004E-2</c:v>
                </c:pt>
                <c:pt idx="46">
                  <c:v>7.8058248752519474E-2</c:v>
                </c:pt>
                <c:pt idx="47">
                  <c:v>6.0968843761383763E-2</c:v>
                </c:pt>
                <c:pt idx="48">
                  <c:v>4.6772663991146844E-2</c:v>
                </c:pt>
                <c:pt idx="49">
                  <c:v>3.5211460836488996E-2</c:v>
                </c:pt>
                <c:pt idx="50">
                  <c:v>2.5988782648812166E-2</c:v>
                </c:pt>
                <c:pt idx="51">
                  <c:v>1.8788376697671336E-2</c:v>
                </c:pt>
                <c:pt idx="52">
                  <c:v>1.3291522152902852E-2</c:v>
                </c:pt>
                <c:pt idx="53">
                  <c:v>9.1920463055456831E-3</c:v>
                </c:pt>
                <c:pt idx="54">
                  <c:v>6.2081286434011148E-3</c:v>
                </c:pt>
                <c:pt idx="55">
                  <c:v>4.0904235290952886E-3</c:v>
                </c:pt>
                <c:pt idx="56">
                  <c:v>2.6264669933189115E-3</c:v>
                </c:pt>
                <c:pt idx="57">
                  <c:v>1.641714660253611E-3</c:v>
                </c:pt>
                <c:pt idx="58">
                  <c:v>9.9783858083452438E-4</c:v>
                </c:pt>
                <c:pt idx="59">
                  <c:v>5.8906528241772825E-4</c:v>
                </c:pt>
                <c:pt idx="60">
                  <c:v>3.3736456716067264E-4</c:v>
                </c:pt>
              </c:numCache>
            </c:numRef>
          </c:yVal>
          <c:smooth val="1"/>
          <c:extLst>
            <c:ext xmlns:c16="http://schemas.microsoft.com/office/drawing/2014/chart" uri="{C3380CC4-5D6E-409C-BE32-E72D297353CC}">
              <c16:uniqueId val="{00000001-81E4-487C-961E-05321235DF24}"/>
            </c:ext>
          </c:extLst>
        </c:ser>
        <c:dLbls>
          <c:showLegendKey val="0"/>
          <c:showVal val="0"/>
          <c:showCatName val="0"/>
          <c:showSerName val="0"/>
          <c:showPercent val="0"/>
          <c:showBubbleSize val="0"/>
        </c:dLbls>
        <c:axId val="1257784223"/>
        <c:axId val="1257784703"/>
      </c:scatterChart>
      <c:scatterChart>
        <c:scatterStyle val="lineMarker"/>
        <c:varyColors val="0"/>
        <c:ser>
          <c:idx val="3"/>
          <c:order val="3"/>
          <c:tx>
            <c:strRef>
              <c:f>'Weibull Data'!$A$6</c:f>
              <c:strCache>
                <c:ptCount val="1"/>
                <c:pt idx="0">
                  <c:v>Relay Average Age</c:v>
                </c:pt>
              </c:strCache>
            </c:strRef>
          </c:tx>
          <c:spPr>
            <a:ln w="25400" cap="rnd">
              <a:noFill/>
              <a:round/>
            </a:ln>
            <a:effectLst/>
          </c:spPr>
          <c:marker>
            <c:symbol val="diamond"/>
            <c:size val="13"/>
            <c:spPr>
              <a:solidFill>
                <a:schemeClr val="accent4">
                  <a:lumMod val="40000"/>
                  <a:lumOff val="60000"/>
                </a:schemeClr>
              </a:solidFill>
              <a:ln w="9525">
                <a:solidFill>
                  <a:schemeClr val="accent4"/>
                </a:solidFill>
              </a:ln>
              <a:effectLst/>
            </c:spPr>
          </c:marker>
          <c:xVal>
            <c:numRef>
              <c:f>'Weibull Data'!$B$6</c:f>
              <c:numCache>
                <c:formatCode>0.0</c:formatCode>
                <c:ptCount val="1"/>
                <c:pt idx="0">
                  <c:v>20</c:v>
                </c:pt>
              </c:numCache>
            </c:numRef>
          </c:xVal>
          <c:yVal>
            <c:numRef>
              <c:f>'Weibull Data'!$C$6</c:f>
              <c:numCache>
                <c:formatCode>0.00000</c:formatCode>
                <c:ptCount val="1"/>
                <c:pt idx="0">
                  <c:v>6.8523371736569194E-2</c:v>
                </c:pt>
              </c:numCache>
            </c:numRef>
          </c:yVal>
          <c:smooth val="0"/>
          <c:extLst>
            <c:ext xmlns:c16="http://schemas.microsoft.com/office/drawing/2014/chart" uri="{C3380CC4-5D6E-409C-BE32-E72D297353CC}">
              <c16:uniqueId val="{00000001-DDD8-4439-B0C5-FE5792846A57}"/>
            </c:ext>
          </c:extLst>
        </c:ser>
        <c:dLbls>
          <c:showLegendKey val="0"/>
          <c:showVal val="0"/>
          <c:showCatName val="0"/>
          <c:showSerName val="0"/>
          <c:showPercent val="0"/>
          <c:showBubbleSize val="0"/>
        </c:dLbls>
        <c:axId val="1257784223"/>
        <c:axId val="1257784703"/>
      </c:scatterChart>
      <c:scatterChart>
        <c:scatterStyle val="smoothMarker"/>
        <c:varyColors val="0"/>
        <c:ser>
          <c:idx val="0"/>
          <c:order val="0"/>
          <c:tx>
            <c:strRef>
              <c:f>'Weibull Data'!$A$9</c:f>
              <c:strCache>
                <c:ptCount val="1"/>
                <c:pt idx="0">
                  <c:v>Probability Density Function (PDF)</c:v>
                </c:pt>
              </c:strCache>
            </c:strRef>
          </c:tx>
          <c:spPr>
            <a:ln w="19050" cap="rnd">
              <a:solidFill>
                <a:srgbClr val="7030A0">
                  <a:alpha val="20000"/>
                </a:srgbClr>
              </a:solidFill>
              <a:prstDash val="sysDash"/>
              <a:round/>
            </a:ln>
            <a:effectLst/>
          </c:spPr>
          <c:marker>
            <c:symbol val="none"/>
          </c:marker>
          <c:xVal>
            <c:numRef>
              <c:f>'Weibull Data'!$B$8:$BJ$8</c:f>
              <c:numCache>
                <c:formatCode>0</c:formatCode>
                <c:ptCount val="6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numCache>
            </c:numRef>
          </c:xVal>
          <c:yVal>
            <c:numRef>
              <c:f>'Weibull Data'!$B$9:$BJ$9</c:f>
              <c:numCache>
                <c:formatCode>0.0000</c:formatCode>
                <c:ptCount val="61"/>
                <c:pt idx="0">
                  <c:v>0</c:v>
                </c:pt>
                <c:pt idx="1">
                  <c:v>7.7660639716946209E-7</c:v>
                </c:pt>
                <c:pt idx="2">
                  <c:v>7.6488911873639955E-6</c:v>
                </c:pt>
                <c:pt idx="3">
                  <c:v>2.9153610624823027E-5</c:v>
                </c:pt>
                <c:pt idx="4">
                  <c:v>7.5330105968557956E-5</c:v>
                </c:pt>
                <c:pt idx="5">
                  <c:v>1.5729778513680481E-4</c:v>
                </c:pt>
                <c:pt idx="6">
                  <c:v>2.8702925326271278E-4</c:v>
                </c:pt>
                <c:pt idx="7">
                  <c:v>4.7718517874559312E-4</c:v>
                </c:pt>
                <c:pt idx="8">
                  <c:v>7.4096633876329641E-4</c:v>
                </c:pt>
                <c:pt idx="9">
                  <c:v>1.0919593427856633E-3</c:v>
                </c:pt>
                <c:pt idx="10">
                  <c:v>1.5439599579768681E-3</c:v>
                </c:pt>
                <c:pt idx="11">
                  <c:v>2.1107612436568638E-3</c:v>
                </c:pt>
                <c:pt idx="12">
                  <c:v>2.8058955851226687E-3</c:v>
                </c:pt>
                <c:pt idx="13">
                  <c:v>3.6423212637255896E-3</c:v>
                </c:pt>
                <c:pt idx="14">
                  <c:v>4.6320459441535951E-3</c:v>
                </c:pt>
                <c:pt idx="15">
                  <c:v>5.7856817412325363E-3</c:v>
                </c:pt>
                <c:pt idx="16">
                  <c:v>7.1119296032216327E-3</c:v>
                </c:pt>
                <c:pt idx="17">
                  <c:v>8.6169948213196124E-3</c:v>
                </c:pt>
                <c:pt idx="18">
                  <c:v>1.0303940698861751E-2</c:v>
                </c:pt>
                <c:pt idx="19">
                  <c:v>1.2171993870844772E-2</c:v>
                </c:pt>
                <c:pt idx="20">
                  <c:v>1.4215822436174376E-2</c:v>
                </c:pt>
                <c:pt idx="21">
                  <c:v>1.6424816792857684E-2</c:v>
                </c:pt>
                <c:pt idx="22">
                  <c:v>1.8782412509483853E-2</c:v>
                </c:pt>
                <c:pt idx="23">
                  <c:v>2.1265504160877288E-2</c:v>
                </c:pt>
                <c:pt idx="24">
                  <c:v>2.3844007983333346E-2</c:v>
                </c:pt>
                <c:pt idx="25">
                  <c:v>2.6480638380384822E-2</c:v>
                </c:pt>
                <c:pt idx="26">
                  <c:v>2.9130967401790515E-2</c:v>
                </c:pt>
                <c:pt idx="27">
                  <c:v>3.1743835812148714E-2</c:v>
                </c:pt>
                <c:pt idx="28">
                  <c:v>3.4262177685737506E-2</c:v>
                </c:pt>
                <c:pt idx="29">
                  <c:v>3.6624306159979532E-2</c:v>
                </c:pt>
                <c:pt idx="30">
                  <c:v>3.8765684975458792E-2</c:v>
                </c:pt>
                <c:pt idx="31">
                  <c:v>4.0621178327327534E-2</c:v>
                </c:pt>
                <c:pt idx="32">
                  <c:v>4.2127730955902144E-2</c:v>
                </c:pt>
                <c:pt idx="33">
                  <c:v>4.3227383221324175E-2</c:v>
                </c:pt>
                <c:pt idx="34">
                  <c:v>4.3870475558581881E-2</c:v>
                </c:pt>
                <c:pt idx="35">
                  <c:v>4.4018848165018179E-2</c:v>
                </c:pt>
                <c:pt idx="36">
                  <c:v>4.3648801338767251E-2</c:v>
                </c:pt>
                <c:pt idx="37">
                  <c:v>4.2753556676681133E-2</c:v>
                </c:pt>
                <c:pt idx="38">
                  <c:v>4.1344956408259297E-2</c:v>
                </c:pt>
                <c:pt idx="39">
                  <c:v>3.9454163320171494E-2</c:v>
                </c:pt>
                <c:pt idx="40">
                  <c:v>3.7131180292001145E-2</c:v>
                </c:pt>
                <c:pt idx="41">
                  <c:v>3.4443095852757066E-2</c:v>
                </c:pt>
                <c:pt idx="42">
                  <c:v>3.1471075013942827E-2</c:v>
                </c:pt>
                <c:pt idx="43">
                  <c:v>2.8306242459976347E-2</c:v>
                </c:pt>
                <c:pt idx="44">
                  <c:v>2.5044732992053353E-2</c:v>
                </c:pt>
                <c:pt idx="45">
                  <c:v>2.1782294086849199E-2</c:v>
                </c:pt>
                <c:pt idx="46">
                  <c:v>1.860889949216394E-2</c:v>
                </c:pt>
                <c:pt idx="47">
                  <c:v>1.5603855944693617E-2</c:v>
                </c:pt>
                <c:pt idx="48">
                  <c:v>1.2831848746477159E-2</c:v>
                </c:pt>
                <c:pt idx="49">
                  <c:v>1.0340276439152569E-2</c:v>
                </c:pt>
                <c:pt idx="50">
                  <c:v>8.1580806315305621E-3</c:v>
                </c:pt>
                <c:pt idx="51">
                  <c:v>6.2961038412645068E-3</c:v>
                </c:pt>
                <c:pt idx="52">
                  <c:v>4.7488318881381214E-3</c:v>
                </c:pt>
                <c:pt idx="53">
                  <c:v>3.4972253297955724E-3</c:v>
                </c:pt>
                <c:pt idx="54">
                  <c:v>2.5122401794030339E-3</c:v>
                </c:pt>
                <c:pt idx="55">
                  <c:v>1.7585964628844461E-3</c:v>
                </c:pt>
                <c:pt idx="56">
                  <c:v>1.1983770370960416E-3</c:v>
                </c:pt>
                <c:pt idx="57">
                  <c:v>7.9411928373385773E-4</c:v>
                </c:pt>
                <c:pt idx="58">
                  <c:v>5.1117983388910377E-4</c:v>
                </c:pt>
                <c:pt idx="59">
                  <c:v>3.1928322985625953E-4</c:v>
                </c:pt>
                <c:pt idx="60">
                  <c:v>1.9328566052081371E-4</c:v>
                </c:pt>
              </c:numCache>
            </c:numRef>
          </c:yVal>
          <c:smooth val="1"/>
          <c:extLst>
            <c:ext xmlns:c16="http://schemas.microsoft.com/office/drawing/2014/chart" uri="{C3380CC4-5D6E-409C-BE32-E72D297353CC}">
              <c16:uniqueId val="{00000002-81E4-487C-961E-05321235DF24}"/>
            </c:ext>
          </c:extLst>
        </c:ser>
        <c:dLbls>
          <c:showLegendKey val="0"/>
          <c:showVal val="0"/>
          <c:showCatName val="0"/>
          <c:showSerName val="0"/>
          <c:showPercent val="0"/>
          <c:showBubbleSize val="0"/>
        </c:dLbls>
        <c:axId val="1415743711"/>
        <c:axId val="1415743231"/>
      </c:scatterChart>
      <c:valAx>
        <c:axId val="1257784223"/>
        <c:scaling>
          <c:orientation val="minMax"/>
          <c:max val="60"/>
        </c:scaling>
        <c:delete val="0"/>
        <c:axPos val="b"/>
        <c:majorGridlines>
          <c:spPr>
            <a:ln w="9525" cap="flat" cmpd="sng" algn="ctr">
              <a:solidFill>
                <a:schemeClr val="tx1">
                  <a:lumMod val="15000"/>
                  <a:lumOff val="85000"/>
                  <a:alpha val="40000"/>
                </a:schemeClr>
              </a:solidFill>
              <a:prstDash val="dash"/>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7784703"/>
        <c:crosses val="autoZero"/>
        <c:crossBetween val="midCat"/>
      </c:valAx>
      <c:valAx>
        <c:axId val="1257784703"/>
        <c:scaling>
          <c:orientation val="minMax"/>
          <c:min val="0"/>
        </c:scaling>
        <c:delete val="0"/>
        <c:axPos val="l"/>
        <c:majorGridlines>
          <c:spPr>
            <a:ln w="9525" cap="flat" cmpd="sng" algn="ctr">
              <a:solidFill>
                <a:schemeClr val="tx1">
                  <a:lumMod val="15000"/>
                  <a:lumOff val="85000"/>
                  <a:alpha val="40000"/>
                </a:schemeClr>
              </a:solidFill>
              <a:prstDash val="dash"/>
              <a:round/>
            </a:ln>
            <a:effectLst/>
          </c:spPr>
        </c:majorGridlines>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en-US"/>
          </a:p>
        </c:txPr>
        <c:crossAx val="1257784223"/>
        <c:crosses val="autoZero"/>
        <c:crossBetween val="midCat"/>
      </c:valAx>
      <c:valAx>
        <c:axId val="1415743231"/>
        <c:scaling>
          <c:orientation val="minMax"/>
          <c:min val="0"/>
        </c:scaling>
        <c:delete val="0"/>
        <c:axPos val="r"/>
        <c:numFmt formatCode="0.0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rgbClr val="7030A0"/>
                </a:solidFill>
                <a:latin typeface="+mn-lt"/>
                <a:ea typeface="+mn-ea"/>
                <a:cs typeface="+mn-cs"/>
              </a:defRPr>
            </a:pPr>
            <a:endParaRPr lang="en-US"/>
          </a:p>
        </c:txPr>
        <c:crossAx val="1415743711"/>
        <c:crosses val="max"/>
        <c:crossBetween val="midCat"/>
      </c:valAx>
      <c:valAx>
        <c:axId val="1415743711"/>
        <c:scaling>
          <c:orientation val="minMax"/>
        </c:scaling>
        <c:delete val="1"/>
        <c:axPos val="b"/>
        <c:numFmt formatCode="0" sourceLinked="1"/>
        <c:majorTickMark val="out"/>
        <c:minorTickMark val="none"/>
        <c:tickLblPos val="nextTo"/>
        <c:crossAx val="141574323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852356725709413E-2"/>
          <c:y val="0.11460727929635446"/>
          <c:w val="0.89963773794680513"/>
          <c:h val="0.81860135635383657"/>
        </c:manualLayout>
      </c:layout>
      <c:scatterChart>
        <c:scatterStyle val="lineMarker"/>
        <c:varyColors val="0"/>
        <c:ser>
          <c:idx val="0"/>
          <c:order val="0"/>
          <c:tx>
            <c:strRef>
              <c:f>'CN Relay Failure Scenarios-Old'!$BI$4:$CG$4</c:f>
              <c:strCache>
                <c:ptCount val="25"/>
                <c:pt idx="0">
                  <c:v>Annual Asset Risk Cost   ($k) - Reliability &amp; Security { Annual Asset Risk = PoF * Asset No * Loc * CoC} OLD</c:v>
                </c:pt>
              </c:strCache>
            </c:strRef>
          </c:tx>
          <c:spPr>
            <a:ln w="28575" cap="rnd">
              <a:noFill/>
              <a:round/>
            </a:ln>
            <a:effectLst/>
          </c:spPr>
          <c:marker>
            <c:symbol val="circle"/>
            <c:size val="5"/>
            <c:spPr>
              <a:solidFill>
                <a:schemeClr val="accent1"/>
              </a:solidFill>
              <a:ln w="9525">
                <a:solidFill>
                  <a:schemeClr val="accent1"/>
                </a:solidFill>
              </a:ln>
              <a:effectLst/>
            </c:spPr>
          </c:marker>
          <c:xVal>
            <c:numRef>
              <c:f>'CN Relay Failure Scenarios-Old'!$BI$5:$CG$5</c:f>
              <c:numCache>
                <c:formatCode>General</c:formatCode>
                <c:ptCount val="25"/>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numCache>
            </c:numRef>
          </c:xVal>
          <c:yVal>
            <c:numRef>
              <c:f>'CN Relay Failure Scenarios-Old'!$BI$53:$CG$53</c:f>
              <c:numCache>
                <c:formatCode>_-"$"* #,##0_-;\-"$"* #,##0_-;_-"$"* "-"??_-;_-@_-</c:formatCode>
                <c:ptCount val="25"/>
                <c:pt idx="0">
                  <c:v>3169.445480689853</c:v>
                </c:pt>
                <c:pt idx="1">
                  <c:v>3286.6882400382424</c:v>
                </c:pt>
                <c:pt idx="2">
                  <c:v>3398.5109033773351</c:v>
                </c:pt>
                <c:pt idx="3">
                  <c:v>3504.3031734850997</c:v>
                </c:pt>
                <c:pt idx="4">
                  <c:v>3603.6439662155444</c:v>
                </c:pt>
                <c:pt idx="5">
                  <c:v>3696.3223118371698</c:v>
                </c:pt>
                <c:pt idx="6">
                  <c:v>3782.3447738815667</c:v>
                </c:pt>
                <c:pt idx="7">
                  <c:v>3861.9285447650268</c:v>
                </c:pt>
                <c:pt idx="8">
                  <c:v>3935.4807093923182</c:v>
                </c:pt>
                <c:pt idx="9">
                  <c:v>4003.5654515041997</c:v>
                </c:pt>
                <c:pt idx="10">
                  <c:v>4066.8620471240738</c:v>
                </c:pt>
                <c:pt idx="11">
                  <c:v>4126.1172164309246</c:v>
                </c:pt>
                <c:pt idx="12">
                  <c:v>4182.0957190976396</c:v>
                </c:pt>
                <c:pt idx="13">
                  <c:v>4235.5329738659921</c:v>
                </c:pt>
                <c:pt idx="14">
                  <c:v>4287.0930160578901</c:v>
                </c:pt>
                <c:pt idx="15">
                  <c:v>4337.3343750037366</c:v>
                </c:pt>
                <c:pt idx="16">
                  <c:v>4386.6855756808091</c:v>
                </c:pt>
                <c:pt idx="17">
                  <c:v>4435.4310621132263</c:v>
                </c:pt>
                <c:pt idx="18">
                  <c:v>4483.707501776129</c:v>
                </c:pt>
                <c:pt idx="19">
                  <c:v>4531.5097277613222</c:v>
                </c:pt>
                <c:pt idx="20">
                  <c:v>4578.7050428461689</c:v>
                </c:pt>
                <c:pt idx="21">
                  <c:v>4625.0542507573891</c:v>
                </c:pt>
                <c:pt idx="22">
                  <c:v>4670.2375764839999</c:v>
                </c:pt>
                <c:pt idx="23">
                  <c:v>4713.8835593054137</c:v>
                </c:pt>
                <c:pt idx="24">
                  <c:v>4755.5990179170603</c:v>
                </c:pt>
              </c:numCache>
            </c:numRef>
          </c:yVal>
          <c:smooth val="0"/>
          <c:extLst>
            <c:ext xmlns:c16="http://schemas.microsoft.com/office/drawing/2014/chart" uri="{C3380CC4-5D6E-409C-BE32-E72D297353CC}">
              <c16:uniqueId val="{00000000-1C5A-46EA-9990-EEF1B335CCF0}"/>
            </c:ext>
          </c:extLst>
        </c:ser>
        <c:dLbls>
          <c:showLegendKey val="0"/>
          <c:showVal val="0"/>
          <c:showCatName val="0"/>
          <c:showSerName val="0"/>
          <c:showPercent val="0"/>
          <c:showBubbleSize val="0"/>
        </c:dLbls>
        <c:axId val="1052463616"/>
        <c:axId val="251502816"/>
      </c:scatterChart>
      <c:valAx>
        <c:axId val="1052463616"/>
        <c:scaling>
          <c:orientation val="minMax"/>
          <c:max val="2050"/>
          <c:min val="202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1502816"/>
        <c:crosses val="autoZero"/>
        <c:crossBetween val="midCat"/>
      </c:valAx>
      <c:valAx>
        <c:axId val="251502816"/>
        <c:scaling>
          <c:orientation val="minMax"/>
          <c:min val="2500"/>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246361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42</xdr:col>
      <xdr:colOff>228600</xdr:colOff>
      <xdr:row>47</xdr:row>
      <xdr:rowOff>137160</xdr:rowOff>
    </xdr:from>
    <xdr:to>
      <xdr:col>61</xdr:col>
      <xdr:colOff>152400</xdr:colOff>
      <xdr:row>104</xdr:row>
      <xdr:rowOff>91440</xdr:rowOff>
    </xdr:to>
    <xdr:sp macro="" textlink="">
      <xdr:nvSpPr>
        <xdr:cNvPr id="3" name="TextBox 2">
          <a:extLst>
            <a:ext uri="{FF2B5EF4-FFF2-40B4-BE49-F238E27FC236}">
              <a16:creationId xmlns:a16="http://schemas.microsoft.com/office/drawing/2014/main" id="{2F0BC823-784C-CD8E-7D15-C8E883F1B25F}"/>
            </a:ext>
          </a:extLst>
        </xdr:cNvPr>
        <xdr:cNvSpPr txBox="1"/>
      </xdr:nvSpPr>
      <xdr:spPr>
        <a:xfrm>
          <a:off x="31851600" y="9464040"/>
          <a:ext cx="15560040" cy="1037844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42</xdr:col>
      <xdr:colOff>304800</xdr:colOff>
      <xdr:row>55</xdr:row>
      <xdr:rowOff>152400</xdr:rowOff>
    </xdr:from>
    <xdr:to>
      <xdr:col>61</xdr:col>
      <xdr:colOff>228600</xdr:colOff>
      <xdr:row>112</xdr:row>
      <xdr:rowOff>106680</xdr:rowOff>
    </xdr:to>
    <xdr:sp macro="" textlink="">
      <xdr:nvSpPr>
        <xdr:cNvPr id="3" name="TextBox 2">
          <a:extLst>
            <a:ext uri="{FF2B5EF4-FFF2-40B4-BE49-F238E27FC236}">
              <a16:creationId xmlns:a16="http://schemas.microsoft.com/office/drawing/2014/main" id="{A5C2B3EC-A0B6-434C-899D-D76878F5E001}"/>
            </a:ext>
          </a:extLst>
        </xdr:cNvPr>
        <xdr:cNvSpPr txBox="1"/>
      </xdr:nvSpPr>
      <xdr:spPr>
        <a:xfrm>
          <a:off x="31927800" y="10942320"/>
          <a:ext cx="15560040" cy="1037844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12</xdr:col>
      <xdr:colOff>277285</xdr:colOff>
      <xdr:row>119</xdr:row>
      <xdr:rowOff>110947</xdr:rowOff>
    </xdr:to>
    <xdr:pic>
      <xdr:nvPicPr>
        <xdr:cNvPr id="2" name="Picture 1">
          <a:extLst>
            <a:ext uri="{FF2B5EF4-FFF2-40B4-BE49-F238E27FC236}">
              <a16:creationId xmlns:a16="http://schemas.microsoft.com/office/drawing/2014/main" id="{E6FBA445-F47C-3B52-CD11-B78F658EA817}"/>
            </a:ext>
          </a:extLst>
        </xdr:cNvPr>
        <xdr:cNvPicPr>
          <a:picLocks noChangeAspect="1"/>
        </xdr:cNvPicPr>
      </xdr:nvPicPr>
      <xdr:blipFill>
        <a:blip xmlns:r="http://schemas.openxmlformats.org/officeDocument/2006/relationships" r:embed="rId1"/>
        <a:stretch>
          <a:fillRect/>
        </a:stretch>
      </xdr:blipFill>
      <xdr:spPr>
        <a:xfrm>
          <a:off x="0" y="552450"/>
          <a:ext cx="7592485" cy="21472347"/>
        </a:xfrm>
        <a:prstGeom prst="rect">
          <a:avLst/>
        </a:prstGeom>
      </xdr:spPr>
    </xdr:pic>
    <xdr:clientData/>
  </xdr:twoCellAnchor>
  <xdr:twoCellAnchor editAs="oneCell">
    <xdr:from>
      <xdr:col>14</xdr:col>
      <xdr:colOff>25400</xdr:colOff>
      <xdr:row>4</xdr:row>
      <xdr:rowOff>25401</xdr:rowOff>
    </xdr:from>
    <xdr:to>
      <xdr:col>30</xdr:col>
      <xdr:colOff>369709</xdr:colOff>
      <xdr:row>15</xdr:row>
      <xdr:rowOff>12701</xdr:rowOff>
    </xdr:to>
    <xdr:pic>
      <xdr:nvPicPr>
        <xdr:cNvPr id="3" name="Picture 2">
          <a:extLst>
            <a:ext uri="{FF2B5EF4-FFF2-40B4-BE49-F238E27FC236}">
              <a16:creationId xmlns:a16="http://schemas.microsoft.com/office/drawing/2014/main" id="{B0BAE0CE-4211-90DB-A746-39301003DDB3}"/>
            </a:ext>
          </a:extLst>
        </xdr:cNvPr>
        <xdr:cNvPicPr>
          <a:picLocks noChangeAspect="1"/>
        </xdr:cNvPicPr>
      </xdr:nvPicPr>
      <xdr:blipFill rotWithShape="1">
        <a:blip xmlns:r="http://schemas.openxmlformats.org/officeDocument/2006/relationships" r:embed="rId2"/>
        <a:srcRect b="2174"/>
        <a:stretch>
          <a:fillRect/>
        </a:stretch>
      </xdr:blipFill>
      <xdr:spPr>
        <a:xfrm>
          <a:off x="8559800" y="762001"/>
          <a:ext cx="10097909" cy="2012950"/>
        </a:xfrm>
        <a:prstGeom prst="rect">
          <a:avLst/>
        </a:prstGeom>
      </xdr:spPr>
    </xdr:pic>
    <xdr:clientData/>
  </xdr:twoCellAnchor>
  <xdr:twoCellAnchor editAs="oneCell">
    <xdr:from>
      <xdr:col>14</xdr:col>
      <xdr:colOff>0</xdr:colOff>
      <xdr:row>17</xdr:row>
      <xdr:rowOff>0</xdr:rowOff>
    </xdr:from>
    <xdr:to>
      <xdr:col>27</xdr:col>
      <xdr:colOff>391686</xdr:colOff>
      <xdr:row>69</xdr:row>
      <xdr:rowOff>36266</xdr:rowOff>
    </xdr:to>
    <xdr:pic>
      <xdr:nvPicPr>
        <xdr:cNvPr id="4" name="Picture 3">
          <a:extLst>
            <a:ext uri="{FF2B5EF4-FFF2-40B4-BE49-F238E27FC236}">
              <a16:creationId xmlns:a16="http://schemas.microsoft.com/office/drawing/2014/main" id="{0152AB9A-9966-BAF4-BE9E-C510A3C1CC5C}"/>
            </a:ext>
          </a:extLst>
        </xdr:cNvPr>
        <xdr:cNvPicPr>
          <a:picLocks noChangeAspect="1"/>
        </xdr:cNvPicPr>
      </xdr:nvPicPr>
      <xdr:blipFill>
        <a:blip xmlns:r="http://schemas.openxmlformats.org/officeDocument/2006/relationships" r:embed="rId3"/>
        <a:stretch>
          <a:fillRect/>
        </a:stretch>
      </xdr:blipFill>
      <xdr:spPr>
        <a:xfrm>
          <a:off x="8534400" y="3130550"/>
          <a:ext cx="8316486" cy="96120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245092</xdr:colOff>
      <xdr:row>12</xdr:row>
      <xdr:rowOff>99786</xdr:rowOff>
    </xdr:from>
    <xdr:to>
      <xdr:col>22</xdr:col>
      <xdr:colOff>179294</xdr:colOff>
      <xdr:row>56</xdr:row>
      <xdr:rowOff>90715</xdr:rowOff>
    </xdr:to>
    <xdr:graphicFrame macro="">
      <xdr:nvGraphicFramePr>
        <xdr:cNvPr id="2" name="Chart 1">
          <a:extLst>
            <a:ext uri="{FF2B5EF4-FFF2-40B4-BE49-F238E27FC236}">
              <a16:creationId xmlns:a16="http://schemas.microsoft.com/office/drawing/2014/main" id="{89201BF2-C597-4FEC-B251-5CC436F41A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61</xdr:col>
      <xdr:colOff>209177</xdr:colOff>
      <xdr:row>70</xdr:row>
      <xdr:rowOff>98475</xdr:rowOff>
    </xdr:from>
    <xdr:to>
      <xdr:col>85</xdr:col>
      <xdr:colOff>392606</xdr:colOff>
      <xdr:row>110</xdr:row>
      <xdr:rowOff>15543</xdr:rowOff>
    </xdr:to>
    <xdr:pic>
      <xdr:nvPicPr>
        <xdr:cNvPr id="2" name="Picture 1">
          <a:extLst>
            <a:ext uri="{FF2B5EF4-FFF2-40B4-BE49-F238E27FC236}">
              <a16:creationId xmlns:a16="http://schemas.microsoft.com/office/drawing/2014/main" id="{A41AA85D-5C1F-2896-0D5C-D582CAE2DC0F}"/>
            </a:ext>
          </a:extLst>
        </xdr:cNvPr>
        <xdr:cNvPicPr>
          <a:picLocks noChangeAspect="1"/>
        </xdr:cNvPicPr>
      </xdr:nvPicPr>
      <xdr:blipFill>
        <a:blip xmlns:r="http://schemas.openxmlformats.org/officeDocument/2006/relationships" r:embed="rId1"/>
        <a:stretch>
          <a:fillRect/>
        </a:stretch>
      </xdr:blipFill>
      <xdr:spPr>
        <a:xfrm>
          <a:off x="13252824" y="14075946"/>
          <a:ext cx="13809782" cy="7387656"/>
        </a:xfrm>
        <a:prstGeom prst="rect">
          <a:avLst/>
        </a:prstGeom>
      </xdr:spPr>
    </xdr:pic>
    <xdr:clientData/>
  </xdr:twoCellAnchor>
  <xdr:twoCellAnchor editAs="oneCell">
    <xdr:from>
      <xdr:col>65</xdr:col>
      <xdr:colOff>480786</xdr:colOff>
      <xdr:row>0</xdr:row>
      <xdr:rowOff>0</xdr:rowOff>
    </xdr:from>
    <xdr:to>
      <xdr:col>74</xdr:col>
      <xdr:colOff>99786</xdr:colOff>
      <xdr:row>2</xdr:row>
      <xdr:rowOff>524633</xdr:rowOff>
    </xdr:to>
    <xdr:pic>
      <xdr:nvPicPr>
        <xdr:cNvPr id="8" name="Picture 7">
          <a:extLst>
            <a:ext uri="{FF2B5EF4-FFF2-40B4-BE49-F238E27FC236}">
              <a16:creationId xmlns:a16="http://schemas.microsoft.com/office/drawing/2014/main" id="{321648A4-543D-48A2-9746-CABAA20CAAA9}"/>
            </a:ext>
          </a:extLst>
        </xdr:cNvPr>
        <xdr:cNvPicPr>
          <a:picLocks noChangeAspect="1"/>
        </xdr:cNvPicPr>
      </xdr:nvPicPr>
      <xdr:blipFill>
        <a:blip xmlns:r="http://schemas.openxmlformats.org/officeDocument/2006/relationships" r:embed="rId2"/>
        <a:stretch>
          <a:fillRect/>
        </a:stretch>
      </xdr:blipFill>
      <xdr:spPr>
        <a:xfrm>
          <a:off x="52496357" y="0"/>
          <a:ext cx="4680858" cy="1068919"/>
        </a:xfrm>
        <a:prstGeom prst="rect">
          <a:avLst/>
        </a:prstGeom>
      </xdr:spPr>
    </xdr:pic>
    <xdr:clientData/>
  </xdr:twoCellAnchor>
  <xdr:twoCellAnchor>
    <xdr:from>
      <xdr:col>60</xdr:col>
      <xdr:colOff>217713</xdr:colOff>
      <xdr:row>18</xdr:row>
      <xdr:rowOff>65642</xdr:rowOff>
    </xdr:from>
    <xdr:to>
      <xdr:col>81</xdr:col>
      <xdr:colOff>390070</xdr:colOff>
      <xdr:row>47</xdr:row>
      <xdr:rowOff>45357</xdr:rowOff>
    </xdr:to>
    <xdr:graphicFrame macro="">
      <xdr:nvGraphicFramePr>
        <xdr:cNvPr id="9" name="Chart 8">
          <a:extLst>
            <a:ext uri="{FF2B5EF4-FFF2-40B4-BE49-F238E27FC236}">
              <a16:creationId xmlns:a16="http://schemas.microsoft.com/office/drawing/2014/main" id="{6E0DF26A-A5B3-D952-681A-844437EC47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44C6EDB-9567-4716-9F95-6121929B2DC6}" name="Table3" displayName="Table3" ref="A1:K51" totalsRowShown="0" headerRowDxfId="10" dataDxfId="9" dataCellStyle="Normal_Sheet1">
  <autoFilter ref="A1:K51" xr:uid="{D44C6EDB-9567-4716-9F95-6121929B2DC6}"/>
  <sortState xmlns:xlrd2="http://schemas.microsoft.com/office/spreadsheetml/2017/richdata2" ref="A4:K51">
    <sortCondition ref="D1:D51"/>
  </sortState>
  <tableColumns count="11">
    <tableColumn id="1" xr3:uid="{15BDF711-46B2-4DE3-8799-F641C6A6244C}" name="Outage CASE Number" dataDxfId="8"/>
    <tableColumn id="2" xr3:uid="{9B67E1F9-AB26-4119-80EA-B663CA43D208}" name="Customer SubGroup"/>
    <tableColumn id="10" xr3:uid="{37C1907D-AEEB-4D21-A4DA-F18F73175EA5}" name="ZSS" dataDxfId="7"/>
    <tableColumn id="3" xr3:uid="{E756B83F-B2AD-4D92-8CBB-E33B2B252C81}" name="Feeder"/>
    <tableColumn id="11" xr3:uid="{BD4DC5C1-386F-4F92-B3F3-1BA970CA93DF}" name="Bus"/>
    <tableColumn id="4" xr3:uid="{35D08CF6-D2F4-4D30-B16C-E58F4108083B}" name="Date Out" dataDxfId="6" dataCellStyle="Normal_Sheet1"/>
    <tableColumn id="5" xr3:uid="{C319E0BD-6160-46FE-8AC6-0DF9B543F111}" name="Time Out" dataDxfId="5" dataCellStyle="Normal_Sheet1"/>
    <tableColumn id="6" xr3:uid="{7792CFBE-5540-4BAF-A2DD-BCA4932CEF73}" name="Date On" dataDxfId="4" dataCellStyle="Normal_Sheet1"/>
    <tableColumn id="7" xr3:uid="{8B994570-5403-4E28-92FE-F218AA90B957}" name="Time On" dataDxfId="3" dataCellStyle="Normal_Sheet1"/>
    <tableColumn id="8" xr3:uid="{9E52ECB9-EEA5-488C-991F-FE5D85A23A6B}" name="Duration" dataDxfId="2" dataCellStyle="Normal_Sheet1"/>
    <tableColumn id="9" xr3:uid="{9A9D59D7-BFA1-4007-8D75-DA86C00A83EA}" name="Customers Effected"/>
  </tableColumns>
  <tableStyleInfo name="TableStyleLight9"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5883308-FC7B-476E-8887-CF478CB66EC7}" name="Table4" displayName="Table4" ref="A2:G30" totalsRowShown="0">
  <autoFilter ref="A2:G30" xr:uid="{65883308-FC7B-476E-8887-CF478CB66EC7}"/>
  <tableColumns count="7">
    <tableColumn id="1" xr3:uid="{8F024132-0CA8-48A8-9619-4EBAB3B5CD80}" name="HV Feeder|Premise Type"/>
    <tableColumn id="2" xr3:uid="{34D14C12-F844-49C9-89FE-269A755624C4}" name="Commercial"/>
    <tableColumn id="3" xr3:uid="{55FAAD55-8B4D-47AA-BAE6-525A545ED909}" name="Industrial"/>
    <tableColumn id="4" xr3:uid="{3B30E448-C6F3-42EB-9A7C-4C263C483156}" name="Residential" dataDxfId="1"/>
    <tableColumn id="5" xr3:uid="{F1E0D955-F78C-47F7-8864-AA98AA834089}" name="NCONUML"/>
    <tableColumn id="6" xr3:uid="{D2BB967C-4354-4C71-819E-C723AE64C928}" name="Residential2" dataDxfId="0"/>
    <tableColumn id="7" xr3:uid="{95077E7A-4DCB-4BAF-92D0-90E4A4C2885A}" name="Not assigned"/>
  </tableColumns>
  <tableStyleInfo name="TableStyleLight9"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eaes-seari.com/Jwk_dqynxgljs/EN/10.16628/j.cnki.2095-8188.2022.11.011"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ED5F4-4CF5-4C89-831E-71A84133D3E8}">
  <sheetPr>
    <tabColor rgb="FF00B050"/>
  </sheetPr>
  <dimension ref="A2:D4"/>
  <sheetViews>
    <sheetView showGridLines="0" zoomScale="210" zoomScaleNormal="210" workbookViewId="0"/>
  </sheetViews>
  <sheetFormatPr defaultRowHeight="14.4" x14ac:dyDescent="0.3"/>
  <cols>
    <col min="1" max="1" width="6" bestFit="1" customWidth="1"/>
  </cols>
  <sheetData>
    <row r="2" spans="1:4" x14ac:dyDescent="0.3">
      <c r="A2" s="54" t="s">
        <v>0</v>
      </c>
      <c r="B2" s="54"/>
      <c r="C2" s="54"/>
      <c r="D2" s="54"/>
    </row>
    <row r="3" spans="1:4" x14ac:dyDescent="0.3">
      <c r="A3" s="53"/>
      <c r="B3" s="53" t="s">
        <v>1</v>
      </c>
      <c r="C3" s="53" t="s">
        <v>2</v>
      </c>
      <c r="D3" s="53" t="s">
        <v>3</v>
      </c>
    </row>
    <row r="4" spans="1:4" x14ac:dyDescent="0.3">
      <c r="A4" s="52" t="s">
        <v>4</v>
      </c>
      <c r="B4" s="52" t="s">
        <v>5</v>
      </c>
      <c r="C4" s="52" t="s">
        <v>5</v>
      </c>
      <c r="D4" s="52" t="s">
        <v>5</v>
      </c>
    </row>
  </sheetData>
  <mergeCells count="1">
    <mergeCell ref="A2:D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3E0A7-7413-49AC-A8BF-BA925A54F4C0}">
  <sheetPr>
    <tabColor rgb="FF00B050"/>
  </sheetPr>
  <dimension ref="A1:CG53"/>
  <sheetViews>
    <sheetView zoomScale="85" zoomScaleNormal="85" workbookViewId="0">
      <pane xSplit="2" ySplit="5" topLeftCell="BB6" activePane="bottomRight" state="frozen"/>
      <selection pane="topRight" activeCell="O63" sqref="O63"/>
      <selection pane="bottomLeft" activeCell="O63" sqref="O63"/>
      <selection pane="bottomRight" activeCell="BB55" sqref="BB55"/>
    </sheetView>
  </sheetViews>
  <sheetFormatPr defaultRowHeight="14.4" outlineLevelCol="1" x14ac:dyDescent="0.3"/>
  <cols>
    <col min="1" max="1" width="6.44140625" customWidth="1"/>
    <col min="2" max="2" width="61.44140625" bestFit="1" customWidth="1"/>
    <col min="3" max="3" width="10.5546875" customWidth="1"/>
    <col min="4" max="4" width="18.88671875" bestFit="1" customWidth="1"/>
    <col min="5" max="5" width="13.33203125" bestFit="1" customWidth="1"/>
    <col min="6" max="6" width="23.6640625" bestFit="1" customWidth="1"/>
    <col min="7" max="7" width="12.5546875" customWidth="1"/>
    <col min="8" max="8" width="11" customWidth="1" collapsed="1"/>
    <col min="9" max="9" width="8" bestFit="1" customWidth="1"/>
    <col min="10" max="10" width="7.6640625" customWidth="1" outlineLevel="1"/>
    <col min="11" max="34" width="8" customWidth="1" outlineLevel="1"/>
    <col min="35" max="59" width="12" customWidth="1" outlineLevel="1"/>
    <col min="60" max="60" width="38.88671875" customWidth="1"/>
    <col min="61" max="85" width="8" bestFit="1" customWidth="1"/>
  </cols>
  <sheetData>
    <row r="1" spans="1:85" ht="28.8" x14ac:dyDescent="0.55000000000000004">
      <c r="A1" s="21" t="s">
        <v>332</v>
      </c>
    </row>
    <row r="2" spans="1:85" x14ac:dyDescent="0.3">
      <c r="A2" s="5" t="s">
        <v>333</v>
      </c>
      <c r="B2" s="38">
        <v>44.96</v>
      </c>
      <c r="C2" t="s">
        <v>334</v>
      </c>
    </row>
    <row r="3" spans="1:85" ht="43.2" x14ac:dyDescent="0.3">
      <c r="A3" s="5" t="s">
        <v>335</v>
      </c>
      <c r="B3" s="14" t="s">
        <v>336</v>
      </c>
    </row>
    <row r="4" spans="1:85" x14ac:dyDescent="0.3">
      <c r="H4" s="18"/>
      <c r="J4" s="55" t="s">
        <v>337</v>
      </c>
      <c r="K4" s="55"/>
      <c r="L4" s="55"/>
      <c r="M4" s="55"/>
      <c r="N4" s="55"/>
      <c r="O4" s="55"/>
      <c r="P4" s="55"/>
      <c r="Q4" s="55"/>
      <c r="R4" s="55"/>
      <c r="S4" s="55"/>
      <c r="T4" s="55"/>
      <c r="U4" s="55"/>
      <c r="V4" s="55"/>
      <c r="W4" s="55"/>
      <c r="X4" s="55"/>
      <c r="Y4" s="55"/>
      <c r="Z4" s="55"/>
      <c r="AA4" s="55"/>
      <c r="AB4" s="55"/>
      <c r="AC4" s="55"/>
      <c r="AD4" s="55"/>
      <c r="AE4" s="55"/>
      <c r="AF4" s="55"/>
      <c r="AG4" s="55"/>
      <c r="AH4" s="55"/>
      <c r="AI4" s="56" t="s">
        <v>9</v>
      </c>
      <c r="AJ4" s="56"/>
      <c r="AK4" s="56"/>
      <c r="AL4" s="56"/>
      <c r="AM4" s="56"/>
      <c r="AN4" s="56"/>
      <c r="AO4" s="56"/>
      <c r="AP4" s="56"/>
      <c r="AQ4" s="56"/>
      <c r="AR4" s="56"/>
      <c r="AS4" s="56"/>
      <c r="AT4" s="56"/>
      <c r="AU4" s="56"/>
      <c r="AV4" s="56"/>
      <c r="AW4" s="56"/>
      <c r="AX4" s="56"/>
      <c r="AY4" s="56"/>
      <c r="AZ4" s="56"/>
      <c r="BA4" s="56"/>
      <c r="BB4" s="56"/>
      <c r="BC4" s="56"/>
      <c r="BD4" s="56"/>
      <c r="BE4" s="56"/>
      <c r="BF4" s="56"/>
      <c r="BG4" s="56"/>
      <c r="BI4" s="59" t="s">
        <v>338</v>
      </c>
      <c r="BJ4" s="59"/>
      <c r="BK4" s="59"/>
      <c r="BL4" s="59"/>
      <c r="BM4" s="59"/>
      <c r="BN4" s="59"/>
      <c r="BO4" s="59"/>
      <c r="BP4" s="59"/>
      <c r="BQ4" s="59"/>
      <c r="BR4" s="59"/>
      <c r="BS4" s="59"/>
      <c r="BT4" s="59"/>
      <c r="BU4" s="59"/>
      <c r="BV4" s="59"/>
      <c r="BW4" s="59"/>
      <c r="BX4" s="59"/>
      <c r="BY4" s="59"/>
      <c r="BZ4" s="59"/>
      <c r="CA4" s="59"/>
      <c r="CB4" s="59"/>
      <c r="CC4" s="59"/>
      <c r="CD4" s="59"/>
      <c r="CE4" s="59"/>
      <c r="CF4" s="59"/>
      <c r="CG4" s="59"/>
    </row>
    <row r="5" spans="1:85" ht="43.2" x14ac:dyDescent="0.3">
      <c r="A5" s="31" t="s">
        <v>10</v>
      </c>
      <c r="B5" s="31" t="s">
        <v>11</v>
      </c>
      <c r="C5" s="31" t="s">
        <v>12</v>
      </c>
      <c r="D5" s="31" t="s">
        <v>13</v>
      </c>
      <c r="E5" s="31" t="s">
        <v>339</v>
      </c>
      <c r="F5" s="31" t="s">
        <v>14</v>
      </c>
      <c r="G5" s="31" t="s">
        <v>16</v>
      </c>
      <c r="H5" s="31" t="s">
        <v>17</v>
      </c>
      <c r="I5" s="31" t="s">
        <v>340</v>
      </c>
      <c r="J5" s="31">
        <v>2026</v>
      </c>
      <c r="K5" s="31">
        <v>2027</v>
      </c>
      <c r="L5" s="31">
        <v>2028</v>
      </c>
      <c r="M5" s="31">
        <v>2029</v>
      </c>
      <c r="N5" s="31">
        <v>2030</v>
      </c>
      <c r="O5" s="31">
        <v>2031</v>
      </c>
      <c r="P5" s="31">
        <v>2032</v>
      </c>
      <c r="Q5" s="31">
        <v>2033</v>
      </c>
      <c r="R5" s="31">
        <v>2034</v>
      </c>
      <c r="S5" s="31">
        <v>2035</v>
      </c>
      <c r="T5" s="31">
        <v>2036</v>
      </c>
      <c r="U5" s="31">
        <v>2037</v>
      </c>
      <c r="V5" s="31">
        <v>2038</v>
      </c>
      <c r="W5" s="31">
        <v>2039</v>
      </c>
      <c r="X5" s="31">
        <v>2040</v>
      </c>
      <c r="Y5" s="31">
        <v>2041</v>
      </c>
      <c r="Z5" s="31">
        <v>2042</v>
      </c>
      <c r="AA5" s="31">
        <v>2043</v>
      </c>
      <c r="AB5" s="31">
        <v>2044</v>
      </c>
      <c r="AC5" s="31">
        <v>2045</v>
      </c>
      <c r="AD5" s="31">
        <v>2046</v>
      </c>
      <c r="AE5" s="31">
        <v>2047</v>
      </c>
      <c r="AF5" s="31">
        <v>2048</v>
      </c>
      <c r="AG5" s="31">
        <v>2049</v>
      </c>
      <c r="AH5" s="31">
        <v>2050</v>
      </c>
      <c r="AI5" s="33">
        <v>2026</v>
      </c>
      <c r="AJ5" s="33">
        <v>2027</v>
      </c>
      <c r="AK5" s="33">
        <v>2028</v>
      </c>
      <c r="AL5" s="33">
        <v>2029</v>
      </c>
      <c r="AM5" s="33">
        <v>2030</v>
      </c>
      <c r="AN5" s="33">
        <v>2031</v>
      </c>
      <c r="AO5" s="33">
        <v>2032</v>
      </c>
      <c r="AP5" s="33">
        <v>2033</v>
      </c>
      <c r="AQ5" s="33">
        <v>2034</v>
      </c>
      <c r="AR5" s="33">
        <v>2035</v>
      </c>
      <c r="AS5" s="33">
        <v>2036</v>
      </c>
      <c r="AT5" s="33">
        <v>2037</v>
      </c>
      <c r="AU5" s="33">
        <v>2038</v>
      </c>
      <c r="AV5" s="33">
        <v>2039</v>
      </c>
      <c r="AW5" s="33">
        <v>2040</v>
      </c>
      <c r="AX5" s="33">
        <v>2041</v>
      </c>
      <c r="AY5" s="33">
        <v>2042</v>
      </c>
      <c r="AZ5" s="33">
        <v>2043</v>
      </c>
      <c r="BA5" s="33">
        <v>2044</v>
      </c>
      <c r="BB5" s="33">
        <v>2045</v>
      </c>
      <c r="BC5" s="33">
        <v>2046</v>
      </c>
      <c r="BD5" s="33">
        <v>2047</v>
      </c>
      <c r="BE5" s="33">
        <v>2048</v>
      </c>
      <c r="BF5" s="33">
        <v>2049</v>
      </c>
      <c r="BG5" s="33">
        <v>2050</v>
      </c>
      <c r="BH5" s="31" t="s">
        <v>341</v>
      </c>
      <c r="BI5" s="31">
        <v>2026</v>
      </c>
      <c r="BJ5" s="31">
        <v>2027</v>
      </c>
      <c r="BK5" s="31">
        <v>2028</v>
      </c>
      <c r="BL5" s="31">
        <v>2029</v>
      </c>
      <c r="BM5" s="31">
        <v>2030</v>
      </c>
      <c r="BN5" s="31">
        <v>2031</v>
      </c>
      <c r="BO5" s="31">
        <v>2032</v>
      </c>
      <c r="BP5" s="31">
        <v>2033</v>
      </c>
      <c r="BQ5" s="31">
        <v>2034</v>
      </c>
      <c r="BR5" s="31">
        <v>2035</v>
      </c>
      <c r="BS5" s="31">
        <v>2036</v>
      </c>
      <c r="BT5" s="31">
        <v>2037</v>
      </c>
      <c r="BU5" s="31">
        <v>2038</v>
      </c>
      <c r="BV5" s="31">
        <v>2039</v>
      </c>
      <c r="BW5" s="31">
        <v>2040</v>
      </c>
      <c r="BX5" s="31">
        <v>2041</v>
      </c>
      <c r="BY5" s="31">
        <v>2042</v>
      </c>
      <c r="BZ5" s="31">
        <v>2043</v>
      </c>
      <c r="CA5" s="31">
        <v>2044</v>
      </c>
      <c r="CB5" s="31">
        <v>2045</v>
      </c>
      <c r="CC5" s="31">
        <v>2046</v>
      </c>
      <c r="CD5" s="31">
        <v>2047</v>
      </c>
      <c r="CE5" s="31">
        <v>2048</v>
      </c>
      <c r="CF5" s="31">
        <v>2049</v>
      </c>
      <c r="CG5" s="31">
        <v>2050</v>
      </c>
    </row>
    <row r="6" spans="1:85" x14ac:dyDescent="0.3">
      <c r="A6" s="29">
        <v>1</v>
      </c>
      <c r="B6" s="29" t="s">
        <v>112</v>
      </c>
      <c r="C6" s="29">
        <v>59</v>
      </c>
      <c r="D6" s="29" t="s">
        <v>20</v>
      </c>
      <c r="E6" s="29" t="s">
        <v>304</v>
      </c>
      <c r="F6" s="29" t="s">
        <v>24</v>
      </c>
      <c r="G6" s="36">
        <f>20/60</f>
        <v>0.33333333333333331</v>
      </c>
      <c r="H6" s="37">
        <v>0.29499999999999998</v>
      </c>
      <c r="I6" s="37">
        <v>1</v>
      </c>
      <c r="J6" s="28" cm="1">
        <f t="array" ref="J6">1-EXP(-((($C6+(J$5-$J$5))/(INDEX('Weibull Data'!$G$4:$I$5,2,IF($D6="Electromechanical",3,IF($D6="Analogue Electronic",2,1)))))^(INDEX('Weibull Data'!$G$4:$I$5,1,IF($D6="Electromechanical",3,IF($D6="Analogue Electronic",2,1))))))</f>
        <v>0.95572095730392526</v>
      </c>
      <c r="K6" s="28" cm="1">
        <f t="array" ref="K6">1-EXP(-((($C6+(K$5-$J$5))/(INDEX('Weibull Data'!$G$4:$I$5,2,IF($D6="Electromechanical",3,IF($D6="Analogue Electronic",2,1)))))^(INDEX('Weibull Data'!$G$4:$I$5,1,IF($D6="Electromechanical",3,IF($D6="Analogue Electronic",2,1))))))</f>
        <v>0.96630901846991402</v>
      </c>
      <c r="L6" s="28" cm="1">
        <f t="array" ref="L6">1-EXP(-((($C6+(L$5-$J$5))/(INDEX('Weibull Data'!$G$4:$I$5,2,IF($D6="Electromechanical",3,IF($D6="Analogue Electronic",2,1)))))^(INDEX('Weibull Data'!$G$4:$I$5,1,IF($D6="Electromechanical",3,IF($D6="Analogue Electronic",2,1))))))</f>
        <v>0.97484365810926843</v>
      </c>
      <c r="M6" s="28" cm="1">
        <f t="array" ref="M6">1-EXP(-((($C6+(M$5-$J$5))/(INDEX('Weibull Data'!$G$4:$I$5,2,IF($D6="Electromechanical",3,IF($D6="Analogue Electronic",2,1)))))^(INDEX('Weibull Data'!$G$4:$I$5,1,IF($D6="Electromechanical",3,IF($D6="Analogue Electronic",2,1))))))</f>
        <v>0.98158448792837716</v>
      </c>
      <c r="N6" s="28" cm="1">
        <f t="array" ref="N6">1-EXP(-((($C6+(N$5-$J$5))/(INDEX('Weibull Data'!$G$4:$I$5,2,IF($D6="Electromechanical",3,IF($D6="Analogue Electronic",2,1)))))^(INDEX('Weibull Data'!$G$4:$I$5,1,IF($D6="Electromechanical",3,IF($D6="Analogue Electronic",2,1))))))</f>
        <v>0.98679638544274995</v>
      </c>
      <c r="O6" s="28" cm="1">
        <f t="array" ref="O6">1-EXP(-((($C6+(O$5-$J$5))/(INDEX('Weibull Data'!$G$4:$I$5,2,IF($D6="Electromechanical",3,IF($D6="Analogue Electronic",2,1)))))^(INDEX('Weibull Data'!$G$4:$I$5,1,IF($D6="Electromechanical",3,IF($D6="Analogue Electronic",2,1))))))</f>
        <v>0.9907374459481767</v>
      </c>
      <c r="P6" s="28" cm="1">
        <f t="array" ref="P6">1-EXP(-((($C6+(P$5-$J$5))/(INDEX('Weibull Data'!$G$4:$I$5,2,IF($D6="Electromechanical",3,IF($D6="Analogue Electronic",2,1)))))^(INDEX('Weibull Data'!$G$4:$I$5,1,IF($D6="Electromechanical",3,IF($D6="Analogue Electronic",2,1))))))</f>
        <v>0.99364903983946173</v>
      </c>
      <c r="Q6" s="28" cm="1">
        <f t="array" ref="Q6">1-EXP(-((($C6+(Q$5-$J$5))/(INDEX('Weibull Data'!$G$4:$I$5,2,IF($D6="Electromechanical",3,IF($D6="Analogue Electronic",2,1)))))^(INDEX('Weibull Data'!$G$4:$I$5,1,IF($D6="Electromechanical",3,IF($D6="Analogue Electronic",2,1))))))</f>
        <v>0.99574846234025149</v>
      </c>
      <c r="R6" s="28" cm="1">
        <f t="array" ref="R6">1-EXP(-((($C6+(R$5-$J$5))/(INDEX('Weibull Data'!$G$4:$I$5,2,IF($D6="Electromechanical",3,IF($D6="Analogue Electronic",2,1)))))^(INDEX('Weibull Data'!$G$4:$I$5,1,IF($D6="Electromechanical",3,IF($D6="Analogue Electronic",2,1))))))</f>
        <v>0.99722435957439715</v>
      </c>
      <c r="S6" s="28" cm="1">
        <f t="array" ref="S6">1-EXP(-((($C6+(S$5-$J$5))/(INDEX('Weibull Data'!$G$4:$I$5,2,IF($D6="Electromechanical",3,IF($D6="Analogue Electronic",2,1)))))^(INDEX('Weibull Data'!$G$4:$I$5,1,IF($D6="Electromechanical",3,IF($D6="Analogue Electronic",2,1))))))</f>
        <v>0.99823482228859395</v>
      </c>
      <c r="T6" s="28" cm="1">
        <f t="array" ref="T6">1-EXP(-((($C6+(T$5-$J$5))/(INDEX('Weibull Data'!$G$4:$I$5,2,IF($D6="Electromechanical",3,IF($D6="Analogue Electronic",2,1)))))^(INDEX('Weibull Data'!$G$4:$I$5,1,IF($D6="Electromechanical",3,IF($D6="Analogue Electronic",2,1))))))</f>
        <v>0.99890779534344099</v>
      </c>
      <c r="U6" s="28" cm="1">
        <f t="array" ref="U6">1-EXP(-((($C6+(U$5-$J$5))/(INDEX('Weibull Data'!$G$4:$I$5,2,IF($D6="Electromechanical",3,IF($D6="Analogue Electronic",2,1)))))^(INDEX('Weibull Data'!$G$4:$I$5,1,IF($D6="Electromechanical",3,IF($D6="Analogue Electronic",2,1))))))</f>
        <v>0.99934328517714233</v>
      </c>
      <c r="V6" s="28" cm="1">
        <f t="array" ref="V6">1-EXP(-((($C6+(V$5-$J$5))/(INDEX('Weibull Data'!$G$4:$I$5,2,IF($D6="Electromechanical",3,IF($D6="Analogue Electronic",2,1)))))^(INDEX('Weibull Data'!$G$4:$I$5,1,IF($D6="Electromechanical",3,IF($D6="Analogue Electronic",2,1))))))</f>
        <v>0.99961677133182258</v>
      </c>
      <c r="W6" s="28" cm="1">
        <f t="array" ref="W6">1-EXP(-((($C6+(W$5-$J$5))/(INDEX('Weibull Data'!$G$4:$I$5,2,IF($D6="Electromechanical",3,IF($D6="Analogue Electronic",2,1)))))^(INDEX('Weibull Data'!$G$4:$I$5,1,IF($D6="Electromechanical",3,IF($D6="Analogue Electronic",2,1))))))</f>
        <v>0.99978323817471282</v>
      </c>
      <c r="X6" s="28" cm="1">
        <f t="array" ref="X6">1-EXP(-((($C6+(X$5-$J$5))/(INDEX('Weibull Data'!$G$4:$I$5,2,IF($D6="Electromechanical",3,IF($D6="Analogue Electronic",2,1)))))^(INDEX('Weibull Data'!$G$4:$I$5,1,IF($D6="Electromechanical",3,IF($D6="Analogue Electronic",2,1))))))</f>
        <v>0.9998813219568552</v>
      </c>
      <c r="Y6" s="28" cm="1">
        <f t="array" ref="Y6">1-EXP(-((($C6+(Y$5-$J$5))/(INDEX('Weibull Data'!$G$4:$I$5,2,IF($D6="Electromechanical",3,IF($D6="Analogue Electronic",2,1)))))^(INDEX('Weibull Data'!$G$4:$I$5,1,IF($D6="Electromechanical",3,IF($D6="Analogue Electronic",2,1))))))</f>
        <v>0.99993719076700849</v>
      </c>
      <c r="Z6" s="28" cm="1">
        <f t="array" ref="Z6">1-EXP(-((($C6+(Z$5-$J$5))/(INDEX('Weibull Data'!$G$4:$I$5,2,IF($D6="Electromechanical",3,IF($D6="Analogue Electronic",2,1)))))^(INDEX('Weibull Data'!$G$4:$I$5,1,IF($D6="Electromechanical",3,IF($D6="Analogue Electronic",2,1))))))</f>
        <v>0.99996791305874977</v>
      </c>
      <c r="AA6" s="28" cm="1">
        <f t="array" ref="AA6">1-EXP(-((($C6+(AA$5-$J$5))/(INDEX('Weibull Data'!$G$4:$I$5,2,IF($D6="Electromechanical",3,IF($D6="Analogue Electronic",2,1)))))^(INDEX('Weibull Data'!$G$4:$I$5,1,IF($D6="Electromechanical",3,IF($D6="Analogue Electronic",2,1))))))</f>
        <v>0.99998420010398448</v>
      </c>
      <c r="AB6" s="28" cm="1">
        <f t="array" ref="AB6">1-EXP(-((($C6+(AB$5-$J$5))/(INDEX('Weibull Data'!$G$4:$I$5,2,IF($D6="Electromechanical",3,IF($D6="Analogue Electronic",2,1)))))^(INDEX('Weibull Data'!$G$4:$I$5,1,IF($D6="Electromechanical",3,IF($D6="Analogue Electronic",2,1))))))</f>
        <v>0.99999251221198493</v>
      </c>
      <c r="AC6" s="28" cm="1">
        <f t="array" ref="AC6">1-EXP(-((($C6+(AC$5-$J$5))/(INDEX('Weibull Data'!$G$4:$I$5,2,IF($D6="Electromechanical",3,IF($D6="Analogue Electronic",2,1)))))^(INDEX('Weibull Data'!$G$4:$I$5,1,IF($D6="Electromechanical",3,IF($D6="Analogue Electronic",2,1))))))</f>
        <v>0.99999658994560203</v>
      </c>
      <c r="AD6" s="28" cm="1">
        <f t="array" ref="AD6">1-EXP(-((($C6+(AD$5-$J$5))/(INDEX('Weibull Data'!$G$4:$I$5,2,IF($D6="Electromechanical",3,IF($D6="Analogue Electronic",2,1)))))^(INDEX('Weibull Data'!$G$4:$I$5,1,IF($D6="Electromechanical",3,IF($D6="Analogue Electronic",2,1))))))</f>
        <v>0.99999850996975981</v>
      </c>
      <c r="AE6" s="28" cm="1">
        <f t="array" ref="AE6">1-EXP(-((($C6+(AE$5-$J$5))/(INDEX('Weibull Data'!$G$4:$I$5,2,IF($D6="Electromechanical",3,IF($D6="Analogue Electronic",2,1)))))^(INDEX('Weibull Data'!$G$4:$I$5,1,IF($D6="Electromechanical",3,IF($D6="Analogue Electronic",2,1))))))</f>
        <v>0.99999937633022451</v>
      </c>
      <c r="AF6" s="28" cm="1">
        <f t="array" ref="AF6">1-EXP(-((($C6+(AF$5-$J$5))/(INDEX('Weibull Data'!$G$4:$I$5,2,IF($D6="Electromechanical",3,IF($D6="Analogue Electronic",2,1)))))^(INDEX('Weibull Data'!$G$4:$I$5,1,IF($D6="Electromechanical",3,IF($D6="Analogue Electronic",2,1))))))</f>
        <v>0.99999975035548339</v>
      </c>
      <c r="AG6" s="28" cm="1">
        <f t="array" ref="AG6">1-EXP(-((($C6+(AG$5-$J$5))/(INDEX('Weibull Data'!$G$4:$I$5,2,IF($D6="Electromechanical",3,IF($D6="Analogue Electronic",2,1)))))^(INDEX('Weibull Data'!$G$4:$I$5,1,IF($D6="Electromechanical",3,IF($D6="Analogue Electronic",2,1))))))</f>
        <v>0.99999990459727417</v>
      </c>
      <c r="AH6" s="28" cm="1">
        <f t="array" ref="AH6">1-EXP(-((($C6+(AH$5-$J$5))/(INDEX('Weibull Data'!$G$4:$I$5,2,IF($D6="Electromechanical",3,IF($D6="Analogue Electronic",2,1)))))^(INDEX('Weibull Data'!$G$4:$I$5,1,IF($D6="Electromechanical",3,IF($D6="Analogue Electronic",2,1))))))</f>
        <v>0.99999996525308532</v>
      </c>
      <c r="AI6" s="34">
        <f>(J6^$I6)*$H6</f>
        <v>0.28193768240465794</v>
      </c>
      <c r="AJ6" s="34">
        <f t="shared" ref="AJ6:BG6" si="0">(K6^$I6)*$H6</f>
        <v>0.28506116044862462</v>
      </c>
      <c r="AK6" s="34">
        <f t="shared" si="0"/>
        <v>0.28757887914223418</v>
      </c>
      <c r="AL6" s="34">
        <f t="shared" si="0"/>
        <v>0.28956742393887125</v>
      </c>
      <c r="AM6" s="34">
        <f t="shared" si="0"/>
        <v>0.29110493370561125</v>
      </c>
      <c r="AN6" s="34">
        <f t="shared" si="0"/>
        <v>0.2922675465547121</v>
      </c>
      <c r="AO6" s="34">
        <f t="shared" si="0"/>
        <v>0.2931264667526412</v>
      </c>
      <c r="AP6" s="34">
        <f t="shared" si="0"/>
        <v>0.29374579639037418</v>
      </c>
      <c r="AQ6" s="34">
        <f t="shared" si="0"/>
        <v>0.29418118607444715</v>
      </c>
      <c r="AR6" s="34">
        <f t="shared" si="0"/>
        <v>0.29447927257513518</v>
      </c>
      <c r="AS6" s="34">
        <f t="shared" si="0"/>
        <v>0.29467779962631507</v>
      </c>
      <c r="AT6" s="34">
        <f t="shared" si="0"/>
        <v>0.29480626912725699</v>
      </c>
      <c r="AU6" s="34">
        <f t="shared" si="0"/>
        <v>0.29488694754288763</v>
      </c>
      <c r="AV6" s="34">
        <f t="shared" si="0"/>
        <v>0.29493605526154026</v>
      </c>
      <c r="AW6" s="34">
        <f t="shared" si="0"/>
        <v>0.29496498997727227</v>
      </c>
      <c r="AX6" s="34">
        <f t="shared" si="0"/>
        <v>0.2949814712762675</v>
      </c>
      <c r="AY6" s="34">
        <f t="shared" si="0"/>
        <v>0.29499053435233119</v>
      </c>
      <c r="AZ6" s="34">
        <f t="shared" si="0"/>
        <v>0.29499533903067543</v>
      </c>
      <c r="BA6" s="34">
        <f t="shared" si="0"/>
        <v>0.29499779110253554</v>
      </c>
      <c r="BB6" s="34">
        <f t="shared" si="0"/>
        <v>0.29499899403395258</v>
      </c>
      <c r="BC6" s="34">
        <f t="shared" si="0"/>
        <v>0.29499956044107911</v>
      </c>
      <c r="BD6" s="34">
        <f t="shared" si="0"/>
        <v>0.29499981601741621</v>
      </c>
      <c r="BE6" s="34">
        <f t="shared" si="0"/>
        <v>0.2949999263548676</v>
      </c>
      <c r="BF6" s="34">
        <f t="shared" si="0"/>
        <v>0.29499997185619586</v>
      </c>
      <c r="BG6" s="34">
        <f t="shared" si="0"/>
        <v>0.29499998974966013</v>
      </c>
      <c r="BH6" s="35">
        <f>(62.9/3)*1</f>
        <v>20.966666666666665</v>
      </c>
      <c r="BI6" s="32">
        <f>(AI6*$BH6*$B$2*$G6)</f>
        <v>88.590583870828226</v>
      </c>
      <c r="BJ6" s="32">
        <f t="shared" ref="BJ6:CG6" si="1">(AJ6*$BH6*$B$2*$G6)</f>
        <v>89.572044530015901</v>
      </c>
      <c r="BK6" s="32">
        <f t="shared" si="1"/>
        <v>90.363163216907992</v>
      </c>
      <c r="BL6" s="32">
        <f t="shared" si="1"/>
        <v>90.988004646704965</v>
      </c>
      <c r="BM6" s="32">
        <f t="shared" si="1"/>
        <v>91.471121648947701</v>
      </c>
      <c r="BN6" s="32">
        <f t="shared" si="1"/>
        <v>91.836438375108983</v>
      </c>
      <c r="BO6" s="32">
        <f t="shared" si="1"/>
        <v>92.106328661444564</v>
      </c>
      <c r="BP6" s="32">
        <f t="shared" si="1"/>
        <v>92.300934695470644</v>
      </c>
      <c r="BQ6" s="32">
        <f t="shared" si="1"/>
        <v>92.437743035506585</v>
      </c>
      <c r="BR6" s="32">
        <f t="shared" si="1"/>
        <v>92.53140790823565</v>
      </c>
      <c r="BS6" s="32">
        <f t="shared" si="1"/>
        <v>92.593789166491661</v>
      </c>
      <c r="BT6" s="32">
        <f t="shared" si="1"/>
        <v>92.634156910175165</v>
      </c>
      <c r="BU6" s="32">
        <f t="shared" si="1"/>
        <v>92.659507717791712</v>
      </c>
      <c r="BV6" s="32">
        <f t="shared" si="1"/>
        <v>92.674938366972412</v>
      </c>
      <c r="BW6" s="32">
        <f t="shared" si="1"/>
        <v>92.684030246209574</v>
      </c>
      <c r="BX6" s="32">
        <f t="shared" si="1"/>
        <v>92.689209007304896</v>
      </c>
      <c r="BY6" s="32">
        <f t="shared" si="1"/>
        <v>92.692056811093636</v>
      </c>
      <c r="BZ6" s="32">
        <f t="shared" si="1"/>
        <v>92.693566539258384</v>
      </c>
      <c r="CA6" s="32">
        <f t="shared" si="1"/>
        <v>92.694337030368075</v>
      </c>
      <c r="CB6" s="32">
        <f t="shared" si="1"/>
        <v>92.694715016012594</v>
      </c>
      <c r="CC6" s="32">
        <f t="shared" si="1"/>
        <v>92.69489299271163</v>
      </c>
      <c r="CD6" s="32">
        <f t="shared" si="1"/>
        <v>92.694973300021843</v>
      </c>
      <c r="CE6" s="32">
        <f t="shared" si="1"/>
        <v>92.695007970304857</v>
      </c>
      <c r="CF6" s="32">
        <f t="shared" si="1"/>
        <v>92.695022267752464</v>
      </c>
      <c r="CG6" s="32">
        <f t="shared" si="1"/>
        <v>92.695027890244745</v>
      </c>
    </row>
    <row r="7" spans="1:85" x14ac:dyDescent="0.3">
      <c r="A7" s="29">
        <v>2</v>
      </c>
      <c r="B7" s="29" t="s">
        <v>113</v>
      </c>
      <c r="C7" s="29">
        <v>59</v>
      </c>
      <c r="D7" s="29" t="s">
        <v>20</v>
      </c>
      <c r="E7" s="29" t="s">
        <v>304</v>
      </c>
      <c r="F7" s="29" t="s">
        <v>24</v>
      </c>
      <c r="G7" s="36">
        <f t="shared" ref="G7:G52" si="2">20/60</f>
        <v>0.33333333333333331</v>
      </c>
      <c r="H7" s="37">
        <v>0.29499999999999998</v>
      </c>
      <c r="I7" s="37">
        <v>1</v>
      </c>
      <c r="J7" s="28" cm="1">
        <f t="array" ref="J7">1-EXP(-((($C7+(J$5-$J$5))/(INDEX('Weibull Data'!$G$4:$I$5,2,IF($D7="Electromechanical",3,IF($D7="Analogue Electronic",2,1)))))^(INDEX('Weibull Data'!$G$4:$I$5,1,IF($D7="Electromechanical",3,IF($D7="Analogue Electronic",2,1))))))</f>
        <v>0.95572095730392526</v>
      </c>
      <c r="K7" s="28" cm="1">
        <f t="array" ref="K7">1-EXP(-((($C7+(K$5-$J$5))/(INDEX('Weibull Data'!$G$4:$I$5,2,IF($D7="Electromechanical",3,IF($D7="Analogue Electronic",2,1)))))^(INDEX('Weibull Data'!$G$4:$I$5,1,IF($D7="Electromechanical",3,IF($D7="Analogue Electronic",2,1))))))</f>
        <v>0.96630901846991402</v>
      </c>
      <c r="L7" s="28" cm="1">
        <f t="array" ref="L7">1-EXP(-((($C7+(L$5-$J$5))/(INDEX('Weibull Data'!$G$4:$I$5,2,IF($D7="Electromechanical",3,IF($D7="Analogue Electronic",2,1)))))^(INDEX('Weibull Data'!$G$4:$I$5,1,IF($D7="Electromechanical",3,IF($D7="Analogue Electronic",2,1))))))</f>
        <v>0.97484365810926843</v>
      </c>
      <c r="M7" s="28" cm="1">
        <f t="array" ref="M7">1-EXP(-((($C7+(M$5-$J$5))/(INDEX('Weibull Data'!$G$4:$I$5,2,IF($D7="Electromechanical",3,IF($D7="Analogue Electronic",2,1)))))^(INDEX('Weibull Data'!$G$4:$I$5,1,IF($D7="Electromechanical",3,IF($D7="Analogue Electronic",2,1))))))</f>
        <v>0.98158448792837716</v>
      </c>
      <c r="N7" s="28" cm="1">
        <f t="array" ref="N7">1-EXP(-((($C7+(N$5-$J$5))/(INDEX('Weibull Data'!$G$4:$I$5,2,IF($D7="Electromechanical",3,IF($D7="Analogue Electronic",2,1)))))^(INDEX('Weibull Data'!$G$4:$I$5,1,IF($D7="Electromechanical",3,IF($D7="Analogue Electronic",2,1))))))</f>
        <v>0.98679638544274995</v>
      </c>
      <c r="O7" s="28" cm="1">
        <f t="array" ref="O7">1-EXP(-((($C7+(O$5-$J$5))/(INDEX('Weibull Data'!$G$4:$I$5,2,IF($D7="Electromechanical",3,IF($D7="Analogue Electronic",2,1)))))^(INDEX('Weibull Data'!$G$4:$I$5,1,IF($D7="Electromechanical",3,IF($D7="Analogue Electronic",2,1))))))</f>
        <v>0.9907374459481767</v>
      </c>
      <c r="P7" s="28" cm="1">
        <f t="array" ref="P7">1-EXP(-((($C7+(P$5-$J$5))/(INDEX('Weibull Data'!$G$4:$I$5,2,IF($D7="Electromechanical",3,IF($D7="Analogue Electronic",2,1)))))^(INDEX('Weibull Data'!$G$4:$I$5,1,IF($D7="Electromechanical",3,IF($D7="Analogue Electronic",2,1))))))</f>
        <v>0.99364903983946173</v>
      </c>
      <c r="Q7" s="28" cm="1">
        <f t="array" ref="Q7">1-EXP(-((($C7+(Q$5-$J$5))/(INDEX('Weibull Data'!$G$4:$I$5,2,IF($D7="Electromechanical",3,IF($D7="Analogue Electronic",2,1)))))^(INDEX('Weibull Data'!$G$4:$I$5,1,IF($D7="Electromechanical",3,IF($D7="Analogue Electronic",2,1))))))</f>
        <v>0.99574846234025149</v>
      </c>
      <c r="R7" s="28" cm="1">
        <f t="array" ref="R7">1-EXP(-((($C7+(R$5-$J$5))/(INDEX('Weibull Data'!$G$4:$I$5,2,IF($D7="Electromechanical",3,IF($D7="Analogue Electronic",2,1)))))^(INDEX('Weibull Data'!$G$4:$I$5,1,IF($D7="Electromechanical",3,IF($D7="Analogue Electronic",2,1))))))</f>
        <v>0.99722435957439715</v>
      </c>
      <c r="S7" s="28" cm="1">
        <f t="array" ref="S7">1-EXP(-((($C7+(S$5-$J$5))/(INDEX('Weibull Data'!$G$4:$I$5,2,IF($D7="Electromechanical",3,IF($D7="Analogue Electronic",2,1)))))^(INDEX('Weibull Data'!$G$4:$I$5,1,IF($D7="Electromechanical",3,IF($D7="Analogue Electronic",2,1))))))</f>
        <v>0.99823482228859395</v>
      </c>
      <c r="T7" s="28" cm="1">
        <f t="array" ref="T7">1-EXP(-((($C7+(T$5-$J$5))/(INDEX('Weibull Data'!$G$4:$I$5,2,IF($D7="Electromechanical",3,IF($D7="Analogue Electronic",2,1)))))^(INDEX('Weibull Data'!$G$4:$I$5,1,IF($D7="Electromechanical",3,IF($D7="Analogue Electronic",2,1))))))</f>
        <v>0.99890779534344099</v>
      </c>
      <c r="U7" s="28" cm="1">
        <f t="array" ref="U7">1-EXP(-((($C7+(U$5-$J$5))/(INDEX('Weibull Data'!$G$4:$I$5,2,IF($D7="Electromechanical",3,IF($D7="Analogue Electronic",2,1)))))^(INDEX('Weibull Data'!$G$4:$I$5,1,IF($D7="Electromechanical",3,IF($D7="Analogue Electronic",2,1))))))</f>
        <v>0.99934328517714233</v>
      </c>
      <c r="V7" s="28" cm="1">
        <f t="array" ref="V7">1-EXP(-((($C7+(V$5-$J$5))/(INDEX('Weibull Data'!$G$4:$I$5,2,IF($D7="Electromechanical",3,IF($D7="Analogue Electronic",2,1)))))^(INDEX('Weibull Data'!$G$4:$I$5,1,IF($D7="Electromechanical",3,IF($D7="Analogue Electronic",2,1))))))</f>
        <v>0.99961677133182258</v>
      </c>
      <c r="W7" s="28" cm="1">
        <f t="array" ref="W7">1-EXP(-((($C7+(W$5-$J$5))/(INDEX('Weibull Data'!$G$4:$I$5,2,IF($D7="Electromechanical",3,IF($D7="Analogue Electronic",2,1)))))^(INDEX('Weibull Data'!$G$4:$I$5,1,IF($D7="Electromechanical",3,IF($D7="Analogue Electronic",2,1))))))</f>
        <v>0.99978323817471282</v>
      </c>
      <c r="X7" s="28" cm="1">
        <f t="array" ref="X7">1-EXP(-((($C7+(X$5-$J$5))/(INDEX('Weibull Data'!$G$4:$I$5,2,IF($D7="Electromechanical",3,IF($D7="Analogue Electronic",2,1)))))^(INDEX('Weibull Data'!$G$4:$I$5,1,IF($D7="Electromechanical",3,IF($D7="Analogue Electronic",2,1))))))</f>
        <v>0.9998813219568552</v>
      </c>
      <c r="Y7" s="28" cm="1">
        <f t="array" ref="Y7">1-EXP(-((($C7+(Y$5-$J$5))/(INDEX('Weibull Data'!$G$4:$I$5,2,IF($D7="Electromechanical",3,IF($D7="Analogue Electronic",2,1)))))^(INDEX('Weibull Data'!$G$4:$I$5,1,IF($D7="Electromechanical",3,IF($D7="Analogue Electronic",2,1))))))</f>
        <v>0.99993719076700849</v>
      </c>
      <c r="Z7" s="28" cm="1">
        <f t="array" ref="Z7">1-EXP(-((($C7+(Z$5-$J$5))/(INDEX('Weibull Data'!$G$4:$I$5,2,IF($D7="Electromechanical",3,IF($D7="Analogue Electronic",2,1)))))^(INDEX('Weibull Data'!$G$4:$I$5,1,IF($D7="Electromechanical",3,IF($D7="Analogue Electronic",2,1))))))</f>
        <v>0.99996791305874977</v>
      </c>
      <c r="AA7" s="28" cm="1">
        <f t="array" ref="AA7">1-EXP(-((($C7+(AA$5-$J$5))/(INDEX('Weibull Data'!$G$4:$I$5,2,IF($D7="Electromechanical",3,IF($D7="Analogue Electronic",2,1)))))^(INDEX('Weibull Data'!$G$4:$I$5,1,IF($D7="Electromechanical",3,IF($D7="Analogue Electronic",2,1))))))</f>
        <v>0.99998420010398448</v>
      </c>
      <c r="AB7" s="28" cm="1">
        <f t="array" ref="AB7">1-EXP(-((($C7+(AB$5-$J$5))/(INDEX('Weibull Data'!$G$4:$I$5,2,IF($D7="Electromechanical",3,IF($D7="Analogue Electronic",2,1)))))^(INDEX('Weibull Data'!$G$4:$I$5,1,IF($D7="Electromechanical",3,IF($D7="Analogue Electronic",2,1))))))</f>
        <v>0.99999251221198493</v>
      </c>
      <c r="AC7" s="28" cm="1">
        <f t="array" ref="AC7">1-EXP(-((($C7+(AC$5-$J$5))/(INDEX('Weibull Data'!$G$4:$I$5,2,IF($D7="Electromechanical",3,IF($D7="Analogue Electronic",2,1)))))^(INDEX('Weibull Data'!$G$4:$I$5,1,IF($D7="Electromechanical",3,IF($D7="Analogue Electronic",2,1))))))</f>
        <v>0.99999658994560203</v>
      </c>
      <c r="AD7" s="28" cm="1">
        <f t="array" ref="AD7">1-EXP(-((($C7+(AD$5-$J$5))/(INDEX('Weibull Data'!$G$4:$I$5,2,IF($D7="Electromechanical",3,IF($D7="Analogue Electronic",2,1)))))^(INDEX('Weibull Data'!$G$4:$I$5,1,IF($D7="Electromechanical",3,IF($D7="Analogue Electronic",2,1))))))</f>
        <v>0.99999850996975981</v>
      </c>
      <c r="AE7" s="28" cm="1">
        <f t="array" ref="AE7">1-EXP(-((($C7+(AE$5-$J$5))/(INDEX('Weibull Data'!$G$4:$I$5,2,IF($D7="Electromechanical",3,IF($D7="Analogue Electronic",2,1)))))^(INDEX('Weibull Data'!$G$4:$I$5,1,IF($D7="Electromechanical",3,IF($D7="Analogue Electronic",2,1))))))</f>
        <v>0.99999937633022451</v>
      </c>
      <c r="AF7" s="28" cm="1">
        <f t="array" ref="AF7">1-EXP(-((($C7+(AF$5-$J$5))/(INDEX('Weibull Data'!$G$4:$I$5,2,IF($D7="Electromechanical",3,IF($D7="Analogue Electronic",2,1)))))^(INDEX('Weibull Data'!$G$4:$I$5,1,IF($D7="Electromechanical",3,IF($D7="Analogue Electronic",2,1))))))</f>
        <v>0.99999975035548339</v>
      </c>
      <c r="AG7" s="28" cm="1">
        <f t="array" ref="AG7">1-EXP(-((($C7+(AG$5-$J$5))/(INDEX('Weibull Data'!$G$4:$I$5,2,IF($D7="Electromechanical",3,IF($D7="Analogue Electronic",2,1)))))^(INDEX('Weibull Data'!$G$4:$I$5,1,IF($D7="Electromechanical",3,IF($D7="Analogue Electronic",2,1))))))</f>
        <v>0.99999990459727417</v>
      </c>
      <c r="AH7" s="28" cm="1">
        <f t="array" ref="AH7">1-EXP(-((($C7+(AH$5-$J$5))/(INDEX('Weibull Data'!$G$4:$I$5,2,IF($D7="Electromechanical",3,IF($D7="Analogue Electronic",2,1)))))^(INDEX('Weibull Data'!$G$4:$I$5,1,IF($D7="Electromechanical",3,IF($D7="Analogue Electronic",2,1))))))</f>
        <v>0.99999996525308532</v>
      </c>
      <c r="AI7" s="34">
        <f t="shared" ref="AI7:AI52" si="3">(J7^$I7)*$H7</f>
        <v>0.28193768240465794</v>
      </c>
      <c r="AJ7" s="34">
        <f t="shared" ref="AJ7:AJ52" si="4">(K7^$I7)*$H7</f>
        <v>0.28506116044862462</v>
      </c>
      <c r="AK7" s="34">
        <f t="shared" ref="AK7:AK52" si="5">(L7^$I7)*$H7</f>
        <v>0.28757887914223418</v>
      </c>
      <c r="AL7" s="34">
        <f t="shared" ref="AL7:AL52" si="6">(M7^$I7)*$H7</f>
        <v>0.28956742393887125</v>
      </c>
      <c r="AM7" s="34">
        <f t="shared" ref="AM7:AM52" si="7">(N7^$I7)*$H7</f>
        <v>0.29110493370561125</v>
      </c>
      <c r="AN7" s="34">
        <f t="shared" ref="AN7:AN52" si="8">(O7^$I7)*$H7</f>
        <v>0.2922675465547121</v>
      </c>
      <c r="AO7" s="34">
        <f t="shared" ref="AO7:AO52" si="9">(P7^$I7)*$H7</f>
        <v>0.2931264667526412</v>
      </c>
      <c r="AP7" s="34">
        <f t="shared" ref="AP7:AP52" si="10">(Q7^$I7)*$H7</f>
        <v>0.29374579639037418</v>
      </c>
      <c r="AQ7" s="34">
        <f t="shared" ref="AQ7:AQ52" si="11">(R7^$I7)*$H7</f>
        <v>0.29418118607444715</v>
      </c>
      <c r="AR7" s="34">
        <f t="shared" ref="AR7:AR52" si="12">(S7^$I7)*$H7</f>
        <v>0.29447927257513518</v>
      </c>
      <c r="AS7" s="34">
        <f t="shared" ref="AS7:AS52" si="13">(T7^$I7)*$H7</f>
        <v>0.29467779962631507</v>
      </c>
      <c r="AT7" s="34">
        <f t="shared" ref="AT7:AT52" si="14">(U7^$I7)*$H7</f>
        <v>0.29480626912725699</v>
      </c>
      <c r="AU7" s="34">
        <f t="shared" ref="AU7:AU52" si="15">(V7^$I7)*$H7</f>
        <v>0.29488694754288763</v>
      </c>
      <c r="AV7" s="34">
        <f t="shared" ref="AV7:AV52" si="16">(W7^$I7)*$H7</f>
        <v>0.29493605526154026</v>
      </c>
      <c r="AW7" s="34">
        <f t="shared" ref="AW7:AW52" si="17">(X7^$I7)*$H7</f>
        <v>0.29496498997727227</v>
      </c>
      <c r="AX7" s="34">
        <f t="shared" ref="AX7:AX52" si="18">(Y7^$I7)*$H7</f>
        <v>0.2949814712762675</v>
      </c>
      <c r="AY7" s="34">
        <f t="shared" ref="AY7:AY52" si="19">(Z7^$I7)*$H7</f>
        <v>0.29499053435233119</v>
      </c>
      <c r="AZ7" s="34">
        <f t="shared" ref="AZ7:AZ52" si="20">(AA7^$I7)*$H7</f>
        <v>0.29499533903067543</v>
      </c>
      <c r="BA7" s="34">
        <f t="shared" ref="BA7:BA52" si="21">(AB7^$I7)*$H7</f>
        <v>0.29499779110253554</v>
      </c>
      <c r="BB7" s="34">
        <f t="shared" ref="BB7:BB52" si="22">(AC7^$I7)*$H7</f>
        <v>0.29499899403395258</v>
      </c>
      <c r="BC7" s="34">
        <f t="shared" ref="BC7:BC52" si="23">(AD7^$I7)*$H7</f>
        <v>0.29499956044107911</v>
      </c>
      <c r="BD7" s="34">
        <f t="shared" ref="BD7:BD52" si="24">(AE7^$I7)*$H7</f>
        <v>0.29499981601741621</v>
      </c>
      <c r="BE7" s="34">
        <f t="shared" ref="BE7:BE52" si="25">(AF7^$I7)*$H7</f>
        <v>0.2949999263548676</v>
      </c>
      <c r="BF7" s="34">
        <f t="shared" ref="BF7:BF52" si="26">(AG7^$I7)*$H7</f>
        <v>0.29499997185619586</v>
      </c>
      <c r="BG7" s="34">
        <f t="shared" ref="BG7:BG52" si="27">(AH7^$I7)*$H7</f>
        <v>0.29499998974966013</v>
      </c>
      <c r="BH7" s="35">
        <f t="shared" ref="BH7:BH11" si="28">(62.9/3)*1</f>
        <v>20.966666666666665</v>
      </c>
      <c r="BI7" s="32">
        <f t="shared" ref="BI7:BI52" si="29">(AI7*$BH7*$B$2*$G7)</f>
        <v>88.590583870828226</v>
      </c>
      <c r="BJ7" s="32">
        <f t="shared" ref="BJ7:BJ52" si="30">(AJ7*$BH7*$B$2*$G7)</f>
        <v>89.572044530015901</v>
      </c>
      <c r="BK7" s="32">
        <f t="shared" ref="BK7:BK52" si="31">(AK7*$BH7*$B$2*$G7)</f>
        <v>90.363163216907992</v>
      </c>
      <c r="BL7" s="32">
        <f t="shared" ref="BL7:BL52" si="32">(AL7*$BH7*$B$2*$G7)</f>
        <v>90.988004646704965</v>
      </c>
      <c r="BM7" s="32">
        <f t="shared" ref="BM7:BM52" si="33">(AM7*$BH7*$B$2*$G7)</f>
        <v>91.471121648947701</v>
      </c>
      <c r="BN7" s="32">
        <f t="shared" ref="BN7:BN52" si="34">(AN7*$BH7*$B$2*$G7)</f>
        <v>91.836438375108983</v>
      </c>
      <c r="BO7" s="32">
        <f t="shared" ref="BO7:BO52" si="35">(AO7*$BH7*$B$2*$G7)</f>
        <v>92.106328661444564</v>
      </c>
      <c r="BP7" s="32">
        <f t="shared" ref="BP7:BP52" si="36">(AP7*$BH7*$B$2*$G7)</f>
        <v>92.300934695470644</v>
      </c>
      <c r="BQ7" s="32">
        <f t="shared" ref="BQ7:BQ52" si="37">(AQ7*$BH7*$B$2*$G7)</f>
        <v>92.437743035506585</v>
      </c>
      <c r="BR7" s="32">
        <f t="shared" ref="BR7:BR52" si="38">(AR7*$BH7*$B$2*$G7)</f>
        <v>92.53140790823565</v>
      </c>
      <c r="BS7" s="32">
        <f t="shared" ref="BS7:BS52" si="39">(AS7*$BH7*$B$2*$G7)</f>
        <v>92.593789166491661</v>
      </c>
      <c r="BT7" s="32">
        <f t="shared" ref="BT7:BT52" si="40">(AT7*$BH7*$B$2*$G7)</f>
        <v>92.634156910175165</v>
      </c>
      <c r="BU7" s="32">
        <f t="shared" ref="BU7:BU52" si="41">(AU7*$BH7*$B$2*$G7)</f>
        <v>92.659507717791712</v>
      </c>
      <c r="BV7" s="32">
        <f t="shared" ref="BV7:BV52" si="42">(AV7*$BH7*$B$2*$G7)</f>
        <v>92.674938366972412</v>
      </c>
      <c r="BW7" s="32">
        <f t="shared" ref="BW7:BW52" si="43">(AW7*$BH7*$B$2*$G7)</f>
        <v>92.684030246209574</v>
      </c>
      <c r="BX7" s="32">
        <f t="shared" ref="BX7:BX52" si="44">(AX7*$BH7*$B$2*$G7)</f>
        <v>92.689209007304896</v>
      </c>
      <c r="BY7" s="32">
        <f t="shared" ref="BY7:BY52" si="45">(AY7*$BH7*$B$2*$G7)</f>
        <v>92.692056811093636</v>
      </c>
      <c r="BZ7" s="32">
        <f t="shared" ref="BZ7:BZ52" si="46">(AZ7*$BH7*$B$2*$G7)</f>
        <v>92.693566539258384</v>
      </c>
      <c r="CA7" s="32">
        <f t="shared" ref="CA7:CA52" si="47">(BA7*$BH7*$B$2*$G7)</f>
        <v>92.694337030368075</v>
      </c>
      <c r="CB7" s="32">
        <f t="shared" ref="CB7:CB52" si="48">(BB7*$BH7*$B$2*$G7)</f>
        <v>92.694715016012594</v>
      </c>
      <c r="CC7" s="32">
        <f t="shared" ref="CC7:CC52" si="49">(BC7*$BH7*$B$2*$G7)</f>
        <v>92.69489299271163</v>
      </c>
      <c r="CD7" s="32">
        <f t="shared" ref="CD7:CD52" si="50">(BD7*$BH7*$B$2*$G7)</f>
        <v>92.694973300021843</v>
      </c>
      <c r="CE7" s="32">
        <f t="shared" ref="CE7:CE52" si="51">(BE7*$BH7*$B$2*$G7)</f>
        <v>92.695007970304857</v>
      </c>
      <c r="CF7" s="32">
        <f t="shared" ref="CF7:CF52" si="52">(BF7*$BH7*$B$2*$G7)</f>
        <v>92.695022267752464</v>
      </c>
      <c r="CG7" s="32">
        <f t="shared" ref="CG7:CG52" si="53">(BG7*$BH7*$B$2*$G7)</f>
        <v>92.695027890244745</v>
      </c>
    </row>
    <row r="8" spans="1:85" x14ac:dyDescent="0.3">
      <c r="A8" s="29">
        <v>3</v>
      </c>
      <c r="B8" s="29" t="s">
        <v>114</v>
      </c>
      <c r="C8" s="29">
        <v>59</v>
      </c>
      <c r="D8" s="29" t="s">
        <v>20</v>
      </c>
      <c r="E8" s="29" t="s">
        <v>304</v>
      </c>
      <c r="F8" s="29" t="s">
        <v>24</v>
      </c>
      <c r="G8" s="36">
        <f t="shared" si="2"/>
        <v>0.33333333333333331</v>
      </c>
      <c r="H8" s="37">
        <v>0.29499999999999998</v>
      </c>
      <c r="I8" s="37">
        <v>1</v>
      </c>
      <c r="J8" s="28" cm="1">
        <f t="array" ref="J8">1-EXP(-((($C8+(J$5-$J$5))/(INDEX('Weibull Data'!$G$4:$I$5,2,IF($D8="Electromechanical",3,IF($D8="Analogue Electronic",2,1)))))^(INDEX('Weibull Data'!$G$4:$I$5,1,IF($D8="Electromechanical",3,IF($D8="Analogue Electronic",2,1))))))</f>
        <v>0.95572095730392526</v>
      </c>
      <c r="K8" s="28" cm="1">
        <f t="array" ref="K8">1-EXP(-((($C8+(K$5-$J$5))/(INDEX('Weibull Data'!$G$4:$I$5,2,IF($D8="Electromechanical",3,IF($D8="Analogue Electronic",2,1)))))^(INDEX('Weibull Data'!$G$4:$I$5,1,IF($D8="Electromechanical",3,IF($D8="Analogue Electronic",2,1))))))</f>
        <v>0.96630901846991402</v>
      </c>
      <c r="L8" s="28" cm="1">
        <f t="array" ref="L8">1-EXP(-((($C8+(L$5-$J$5))/(INDEX('Weibull Data'!$G$4:$I$5,2,IF($D8="Electromechanical",3,IF($D8="Analogue Electronic",2,1)))))^(INDEX('Weibull Data'!$G$4:$I$5,1,IF($D8="Electromechanical",3,IF($D8="Analogue Electronic",2,1))))))</f>
        <v>0.97484365810926843</v>
      </c>
      <c r="M8" s="28" cm="1">
        <f t="array" ref="M8">1-EXP(-((($C8+(M$5-$J$5))/(INDEX('Weibull Data'!$G$4:$I$5,2,IF($D8="Electromechanical",3,IF($D8="Analogue Electronic",2,1)))))^(INDEX('Weibull Data'!$G$4:$I$5,1,IF($D8="Electromechanical",3,IF($D8="Analogue Electronic",2,1))))))</f>
        <v>0.98158448792837716</v>
      </c>
      <c r="N8" s="28" cm="1">
        <f t="array" ref="N8">1-EXP(-((($C8+(N$5-$J$5))/(INDEX('Weibull Data'!$G$4:$I$5,2,IF($D8="Electromechanical",3,IF($D8="Analogue Electronic",2,1)))))^(INDEX('Weibull Data'!$G$4:$I$5,1,IF($D8="Electromechanical",3,IF($D8="Analogue Electronic",2,1))))))</f>
        <v>0.98679638544274995</v>
      </c>
      <c r="O8" s="28" cm="1">
        <f t="array" ref="O8">1-EXP(-((($C8+(O$5-$J$5))/(INDEX('Weibull Data'!$G$4:$I$5,2,IF($D8="Electromechanical",3,IF($D8="Analogue Electronic",2,1)))))^(INDEX('Weibull Data'!$G$4:$I$5,1,IF($D8="Electromechanical",3,IF($D8="Analogue Electronic",2,1))))))</f>
        <v>0.9907374459481767</v>
      </c>
      <c r="P8" s="28" cm="1">
        <f t="array" ref="P8">1-EXP(-((($C8+(P$5-$J$5))/(INDEX('Weibull Data'!$G$4:$I$5,2,IF($D8="Electromechanical",3,IF($D8="Analogue Electronic",2,1)))))^(INDEX('Weibull Data'!$G$4:$I$5,1,IF($D8="Electromechanical",3,IF($D8="Analogue Electronic",2,1))))))</f>
        <v>0.99364903983946173</v>
      </c>
      <c r="Q8" s="28" cm="1">
        <f t="array" ref="Q8">1-EXP(-((($C8+(Q$5-$J$5))/(INDEX('Weibull Data'!$G$4:$I$5,2,IF($D8="Electromechanical",3,IF($D8="Analogue Electronic",2,1)))))^(INDEX('Weibull Data'!$G$4:$I$5,1,IF($D8="Electromechanical",3,IF($D8="Analogue Electronic",2,1))))))</f>
        <v>0.99574846234025149</v>
      </c>
      <c r="R8" s="28" cm="1">
        <f t="array" ref="R8">1-EXP(-((($C8+(R$5-$J$5))/(INDEX('Weibull Data'!$G$4:$I$5,2,IF($D8="Electromechanical",3,IF($D8="Analogue Electronic",2,1)))))^(INDEX('Weibull Data'!$G$4:$I$5,1,IF($D8="Electromechanical",3,IF($D8="Analogue Electronic",2,1))))))</f>
        <v>0.99722435957439715</v>
      </c>
      <c r="S8" s="28" cm="1">
        <f t="array" ref="S8">1-EXP(-((($C8+(S$5-$J$5))/(INDEX('Weibull Data'!$G$4:$I$5,2,IF($D8="Electromechanical",3,IF($D8="Analogue Electronic",2,1)))))^(INDEX('Weibull Data'!$G$4:$I$5,1,IF($D8="Electromechanical",3,IF($D8="Analogue Electronic",2,1))))))</f>
        <v>0.99823482228859395</v>
      </c>
      <c r="T8" s="28" cm="1">
        <f t="array" ref="T8">1-EXP(-((($C8+(T$5-$J$5))/(INDEX('Weibull Data'!$G$4:$I$5,2,IF($D8="Electromechanical",3,IF($D8="Analogue Electronic",2,1)))))^(INDEX('Weibull Data'!$G$4:$I$5,1,IF($D8="Electromechanical",3,IF($D8="Analogue Electronic",2,1))))))</f>
        <v>0.99890779534344099</v>
      </c>
      <c r="U8" s="28" cm="1">
        <f t="array" ref="U8">1-EXP(-((($C8+(U$5-$J$5))/(INDEX('Weibull Data'!$G$4:$I$5,2,IF($D8="Electromechanical",3,IF($D8="Analogue Electronic",2,1)))))^(INDEX('Weibull Data'!$G$4:$I$5,1,IF($D8="Electromechanical",3,IF($D8="Analogue Electronic",2,1))))))</f>
        <v>0.99934328517714233</v>
      </c>
      <c r="V8" s="28" cm="1">
        <f t="array" ref="V8">1-EXP(-((($C8+(V$5-$J$5))/(INDEX('Weibull Data'!$G$4:$I$5,2,IF($D8="Electromechanical",3,IF($D8="Analogue Electronic",2,1)))))^(INDEX('Weibull Data'!$G$4:$I$5,1,IF($D8="Electromechanical",3,IF($D8="Analogue Electronic",2,1))))))</f>
        <v>0.99961677133182258</v>
      </c>
      <c r="W8" s="28" cm="1">
        <f t="array" ref="W8">1-EXP(-((($C8+(W$5-$J$5))/(INDEX('Weibull Data'!$G$4:$I$5,2,IF($D8="Electromechanical",3,IF($D8="Analogue Electronic",2,1)))))^(INDEX('Weibull Data'!$G$4:$I$5,1,IF($D8="Electromechanical",3,IF($D8="Analogue Electronic",2,1))))))</f>
        <v>0.99978323817471282</v>
      </c>
      <c r="X8" s="28" cm="1">
        <f t="array" ref="X8">1-EXP(-((($C8+(X$5-$J$5))/(INDEX('Weibull Data'!$G$4:$I$5,2,IF($D8="Electromechanical",3,IF($D8="Analogue Electronic",2,1)))))^(INDEX('Weibull Data'!$G$4:$I$5,1,IF($D8="Electromechanical",3,IF($D8="Analogue Electronic",2,1))))))</f>
        <v>0.9998813219568552</v>
      </c>
      <c r="Y8" s="28" cm="1">
        <f t="array" ref="Y8">1-EXP(-((($C8+(Y$5-$J$5))/(INDEX('Weibull Data'!$G$4:$I$5,2,IF($D8="Electromechanical",3,IF($D8="Analogue Electronic",2,1)))))^(INDEX('Weibull Data'!$G$4:$I$5,1,IF($D8="Electromechanical",3,IF($D8="Analogue Electronic",2,1))))))</f>
        <v>0.99993719076700849</v>
      </c>
      <c r="Z8" s="28" cm="1">
        <f t="array" ref="Z8">1-EXP(-((($C8+(Z$5-$J$5))/(INDEX('Weibull Data'!$G$4:$I$5,2,IF($D8="Electromechanical",3,IF($D8="Analogue Electronic",2,1)))))^(INDEX('Weibull Data'!$G$4:$I$5,1,IF($D8="Electromechanical",3,IF($D8="Analogue Electronic",2,1))))))</f>
        <v>0.99996791305874977</v>
      </c>
      <c r="AA8" s="28" cm="1">
        <f t="array" ref="AA8">1-EXP(-((($C8+(AA$5-$J$5))/(INDEX('Weibull Data'!$G$4:$I$5,2,IF($D8="Electromechanical",3,IF($D8="Analogue Electronic",2,1)))))^(INDEX('Weibull Data'!$G$4:$I$5,1,IF($D8="Electromechanical",3,IF($D8="Analogue Electronic",2,1))))))</f>
        <v>0.99998420010398448</v>
      </c>
      <c r="AB8" s="28" cm="1">
        <f t="array" ref="AB8">1-EXP(-((($C8+(AB$5-$J$5))/(INDEX('Weibull Data'!$G$4:$I$5,2,IF($D8="Electromechanical",3,IF($D8="Analogue Electronic",2,1)))))^(INDEX('Weibull Data'!$G$4:$I$5,1,IF($D8="Electromechanical",3,IF($D8="Analogue Electronic",2,1))))))</f>
        <v>0.99999251221198493</v>
      </c>
      <c r="AC8" s="28" cm="1">
        <f t="array" ref="AC8">1-EXP(-((($C8+(AC$5-$J$5))/(INDEX('Weibull Data'!$G$4:$I$5,2,IF($D8="Electromechanical",3,IF($D8="Analogue Electronic",2,1)))))^(INDEX('Weibull Data'!$G$4:$I$5,1,IF($D8="Electromechanical",3,IF($D8="Analogue Electronic",2,1))))))</f>
        <v>0.99999658994560203</v>
      </c>
      <c r="AD8" s="28" cm="1">
        <f t="array" ref="AD8">1-EXP(-((($C8+(AD$5-$J$5))/(INDEX('Weibull Data'!$G$4:$I$5,2,IF($D8="Electromechanical",3,IF($D8="Analogue Electronic",2,1)))))^(INDEX('Weibull Data'!$G$4:$I$5,1,IF($D8="Electromechanical",3,IF($D8="Analogue Electronic",2,1))))))</f>
        <v>0.99999850996975981</v>
      </c>
      <c r="AE8" s="28" cm="1">
        <f t="array" ref="AE8">1-EXP(-((($C8+(AE$5-$J$5))/(INDEX('Weibull Data'!$G$4:$I$5,2,IF($D8="Electromechanical",3,IF($D8="Analogue Electronic",2,1)))))^(INDEX('Weibull Data'!$G$4:$I$5,1,IF($D8="Electromechanical",3,IF($D8="Analogue Electronic",2,1))))))</f>
        <v>0.99999937633022451</v>
      </c>
      <c r="AF8" s="28" cm="1">
        <f t="array" ref="AF8">1-EXP(-((($C8+(AF$5-$J$5))/(INDEX('Weibull Data'!$G$4:$I$5,2,IF($D8="Electromechanical",3,IF($D8="Analogue Electronic",2,1)))))^(INDEX('Weibull Data'!$G$4:$I$5,1,IF($D8="Electromechanical",3,IF($D8="Analogue Electronic",2,1))))))</f>
        <v>0.99999975035548339</v>
      </c>
      <c r="AG8" s="28" cm="1">
        <f t="array" ref="AG8">1-EXP(-((($C8+(AG$5-$J$5))/(INDEX('Weibull Data'!$G$4:$I$5,2,IF($D8="Electromechanical",3,IF($D8="Analogue Electronic",2,1)))))^(INDEX('Weibull Data'!$G$4:$I$5,1,IF($D8="Electromechanical",3,IF($D8="Analogue Electronic",2,1))))))</f>
        <v>0.99999990459727417</v>
      </c>
      <c r="AH8" s="28" cm="1">
        <f t="array" ref="AH8">1-EXP(-((($C8+(AH$5-$J$5))/(INDEX('Weibull Data'!$G$4:$I$5,2,IF($D8="Electromechanical",3,IF($D8="Analogue Electronic",2,1)))))^(INDEX('Weibull Data'!$G$4:$I$5,1,IF($D8="Electromechanical",3,IF($D8="Analogue Electronic",2,1))))))</f>
        <v>0.99999996525308532</v>
      </c>
      <c r="AI8" s="34">
        <f t="shared" si="3"/>
        <v>0.28193768240465794</v>
      </c>
      <c r="AJ8" s="34">
        <f t="shared" si="4"/>
        <v>0.28506116044862462</v>
      </c>
      <c r="AK8" s="34">
        <f t="shared" si="5"/>
        <v>0.28757887914223418</v>
      </c>
      <c r="AL8" s="34">
        <f t="shared" si="6"/>
        <v>0.28956742393887125</v>
      </c>
      <c r="AM8" s="34">
        <f t="shared" si="7"/>
        <v>0.29110493370561125</v>
      </c>
      <c r="AN8" s="34">
        <f t="shared" si="8"/>
        <v>0.2922675465547121</v>
      </c>
      <c r="AO8" s="34">
        <f t="shared" si="9"/>
        <v>0.2931264667526412</v>
      </c>
      <c r="AP8" s="34">
        <f t="shared" si="10"/>
        <v>0.29374579639037418</v>
      </c>
      <c r="AQ8" s="34">
        <f t="shared" si="11"/>
        <v>0.29418118607444715</v>
      </c>
      <c r="AR8" s="34">
        <f t="shared" si="12"/>
        <v>0.29447927257513518</v>
      </c>
      <c r="AS8" s="34">
        <f t="shared" si="13"/>
        <v>0.29467779962631507</v>
      </c>
      <c r="AT8" s="34">
        <f t="shared" si="14"/>
        <v>0.29480626912725699</v>
      </c>
      <c r="AU8" s="34">
        <f t="shared" si="15"/>
        <v>0.29488694754288763</v>
      </c>
      <c r="AV8" s="34">
        <f t="shared" si="16"/>
        <v>0.29493605526154026</v>
      </c>
      <c r="AW8" s="34">
        <f t="shared" si="17"/>
        <v>0.29496498997727227</v>
      </c>
      <c r="AX8" s="34">
        <f t="shared" si="18"/>
        <v>0.2949814712762675</v>
      </c>
      <c r="AY8" s="34">
        <f t="shared" si="19"/>
        <v>0.29499053435233119</v>
      </c>
      <c r="AZ8" s="34">
        <f t="shared" si="20"/>
        <v>0.29499533903067543</v>
      </c>
      <c r="BA8" s="34">
        <f t="shared" si="21"/>
        <v>0.29499779110253554</v>
      </c>
      <c r="BB8" s="34">
        <f t="shared" si="22"/>
        <v>0.29499899403395258</v>
      </c>
      <c r="BC8" s="34">
        <f t="shared" si="23"/>
        <v>0.29499956044107911</v>
      </c>
      <c r="BD8" s="34">
        <f t="shared" si="24"/>
        <v>0.29499981601741621</v>
      </c>
      <c r="BE8" s="34">
        <f t="shared" si="25"/>
        <v>0.2949999263548676</v>
      </c>
      <c r="BF8" s="34">
        <f t="shared" si="26"/>
        <v>0.29499997185619586</v>
      </c>
      <c r="BG8" s="34">
        <f t="shared" si="27"/>
        <v>0.29499998974966013</v>
      </c>
      <c r="BH8" s="35">
        <f t="shared" si="28"/>
        <v>20.966666666666665</v>
      </c>
      <c r="BI8" s="32">
        <f t="shared" si="29"/>
        <v>88.590583870828226</v>
      </c>
      <c r="BJ8" s="32">
        <f t="shared" si="30"/>
        <v>89.572044530015901</v>
      </c>
      <c r="BK8" s="32">
        <f t="shared" si="31"/>
        <v>90.363163216907992</v>
      </c>
      <c r="BL8" s="32">
        <f t="shared" si="32"/>
        <v>90.988004646704965</v>
      </c>
      <c r="BM8" s="32">
        <f t="shared" si="33"/>
        <v>91.471121648947701</v>
      </c>
      <c r="BN8" s="32">
        <f t="shared" si="34"/>
        <v>91.836438375108983</v>
      </c>
      <c r="BO8" s="32">
        <f t="shared" si="35"/>
        <v>92.106328661444564</v>
      </c>
      <c r="BP8" s="32">
        <f t="shared" si="36"/>
        <v>92.300934695470644</v>
      </c>
      <c r="BQ8" s="32">
        <f t="shared" si="37"/>
        <v>92.437743035506585</v>
      </c>
      <c r="BR8" s="32">
        <f t="shared" si="38"/>
        <v>92.53140790823565</v>
      </c>
      <c r="BS8" s="32">
        <f t="shared" si="39"/>
        <v>92.593789166491661</v>
      </c>
      <c r="BT8" s="32">
        <f t="shared" si="40"/>
        <v>92.634156910175165</v>
      </c>
      <c r="BU8" s="32">
        <f t="shared" si="41"/>
        <v>92.659507717791712</v>
      </c>
      <c r="BV8" s="32">
        <f t="shared" si="42"/>
        <v>92.674938366972412</v>
      </c>
      <c r="BW8" s="32">
        <f t="shared" si="43"/>
        <v>92.684030246209574</v>
      </c>
      <c r="BX8" s="32">
        <f t="shared" si="44"/>
        <v>92.689209007304896</v>
      </c>
      <c r="BY8" s="32">
        <f t="shared" si="45"/>
        <v>92.692056811093636</v>
      </c>
      <c r="BZ8" s="32">
        <f t="shared" si="46"/>
        <v>92.693566539258384</v>
      </c>
      <c r="CA8" s="32">
        <f t="shared" si="47"/>
        <v>92.694337030368075</v>
      </c>
      <c r="CB8" s="32">
        <f t="shared" si="48"/>
        <v>92.694715016012594</v>
      </c>
      <c r="CC8" s="32">
        <f t="shared" si="49"/>
        <v>92.69489299271163</v>
      </c>
      <c r="CD8" s="32">
        <f t="shared" si="50"/>
        <v>92.694973300021843</v>
      </c>
      <c r="CE8" s="32">
        <f t="shared" si="51"/>
        <v>92.695007970304857</v>
      </c>
      <c r="CF8" s="32">
        <f t="shared" si="52"/>
        <v>92.695022267752464</v>
      </c>
      <c r="CG8" s="32">
        <f t="shared" si="53"/>
        <v>92.695027890244745</v>
      </c>
    </row>
    <row r="9" spans="1:85" x14ac:dyDescent="0.3">
      <c r="A9" s="29">
        <v>4</v>
      </c>
      <c r="B9" s="29" t="s">
        <v>115</v>
      </c>
      <c r="C9" s="29">
        <v>51</v>
      </c>
      <c r="D9" s="29" t="s">
        <v>20</v>
      </c>
      <c r="E9" s="29" t="s">
        <v>304</v>
      </c>
      <c r="F9" s="29" t="s">
        <v>24</v>
      </c>
      <c r="G9" s="36">
        <f t="shared" si="2"/>
        <v>0.33333333333333331</v>
      </c>
      <c r="H9" s="37">
        <v>0.29499999999999998</v>
      </c>
      <c r="I9" s="37">
        <v>1</v>
      </c>
      <c r="J9" s="28" cm="1">
        <f t="array" ref="J9">1-EXP(-((($C9+(J$5-$J$5))/(INDEX('Weibull Data'!$G$4:$I$5,2,IF($D9="Electromechanical",3,IF($D9="Analogue Electronic",2,1)))))^(INDEX('Weibull Data'!$G$4:$I$5,1,IF($D9="Electromechanical",3,IF($D9="Analogue Electronic",2,1))))))</f>
        <v>0.77784812149843774</v>
      </c>
      <c r="K9" s="28" cm="1">
        <f t="array" ref="K9">1-EXP(-((($C9+(K$5-$J$5))/(INDEX('Weibull Data'!$G$4:$I$5,2,IF($D9="Electromechanical",3,IF($D9="Analogue Electronic",2,1)))))^(INDEX('Weibull Data'!$G$4:$I$5,1,IF($D9="Electromechanical",3,IF($D9="Analogue Electronic",2,1))))))</f>
        <v>0.80943882991737959</v>
      </c>
      <c r="L9" s="28" cm="1">
        <f t="array" ref="L9">1-EXP(-((($C9+(L$5-$J$5))/(INDEX('Weibull Data'!$G$4:$I$5,2,IF($D9="Electromechanical",3,IF($D9="Analogue Electronic",2,1)))))^(INDEX('Weibull Data'!$G$4:$I$5,1,IF($D9="Electromechanical",3,IF($D9="Analogue Electronic",2,1))))))</f>
        <v>0.83852969794742793</v>
      </c>
      <c r="M9" s="28" cm="1">
        <f t="array" ref="M9">1-EXP(-((($C9+(M$5-$J$5))/(INDEX('Weibull Data'!$G$4:$I$5,2,IF($D9="Electromechanical",3,IF($D9="Analogue Electronic",2,1)))))^(INDEX('Weibull Data'!$G$4:$I$5,1,IF($D9="Electromechanical",3,IF($D9="Analogue Electronic",2,1))))))</f>
        <v>0.86494472759423635</v>
      </c>
      <c r="N9" s="28" cm="1">
        <f t="array" ref="N9">1-EXP(-((($C9+(N$5-$J$5))/(INDEX('Weibull Data'!$G$4:$I$5,2,IF($D9="Electromechanical",3,IF($D9="Analogue Electronic",2,1)))))^(INDEX('Weibull Data'!$G$4:$I$5,1,IF($D9="Electromechanical",3,IF($D9="Analogue Electronic",2,1))))))</f>
        <v>0.88857931181382077</v>
      </c>
      <c r="O9" s="28" cm="1">
        <f t="array" ref="O9">1-EXP(-((($C9+(O$5-$J$5))/(INDEX('Weibull Data'!$G$4:$I$5,2,IF($D9="Electromechanical",3,IF($D9="Analogue Electronic",2,1)))))^(INDEX('Weibull Data'!$G$4:$I$5,1,IF($D9="Electromechanical",3,IF($D9="Analogue Electronic",2,1))))))</f>
        <v>0.90940211983793762</v>
      </c>
      <c r="P9" s="28" cm="1">
        <f t="array" ref="P9">1-EXP(-((($C9+(P$5-$J$5))/(INDEX('Weibull Data'!$G$4:$I$5,2,IF($D9="Electromechanical",3,IF($D9="Analogue Electronic",2,1)))))^(INDEX('Weibull Data'!$G$4:$I$5,1,IF($D9="Electromechanical",3,IF($D9="Analogue Electronic",2,1))))))</f>
        <v>0.92745321980053608</v>
      </c>
      <c r="Q9" s="28" cm="1">
        <f t="array" ref="Q9">1-EXP(-((($C9+(Q$5-$J$5))/(INDEX('Weibull Data'!$G$4:$I$5,2,IF($D9="Electromechanical",3,IF($D9="Analogue Electronic",2,1)))))^(INDEX('Weibull Data'!$G$4:$I$5,1,IF($D9="Electromechanical",3,IF($D9="Analogue Electronic",2,1))))))</f>
        <v>0.94283852455826089</v>
      </c>
      <c r="R9" s="28" cm="1">
        <f t="array" ref="R9">1-EXP(-((($C9+(R$5-$J$5))/(INDEX('Weibull Data'!$G$4:$I$5,2,IF($D9="Electromechanical",3,IF($D9="Analogue Electronic",2,1)))))^(INDEX('Weibull Data'!$G$4:$I$5,1,IF($D9="Electromechanical",3,IF($D9="Analogue Electronic",2,1))))))</f>
        <v>0.95572095730392526</v>
      </c>
      <c r="S9" s="28" cm="1">
        <f t="array" ref="S9">1-EXP(-((($C9+(S$5-$J$5))/(INDEX('Weibull Data'!$G$4:$I$5,2,IF($D9="Electromechanical",3,IF($D9="Analogue Electronic",2,1)))))^(INDEX('Weibull Data'!$G$4:$I$5,1,IF($D9="Electromechanical",3,IF($D9="Analogue Electronic",2,1))))))</f>
        <v>0.96630901846991402</v>
      </c>
      <c r="T9" s="28" cm="1">
        <f t="array" ref="T9">1-EXP(-((($C9+(T$5-$J$5))/(INDEX('Weibull Data'!$G$4:$I$5,2,IF($D9="Electromechanical",3,IF($D9="Analogue Electronic",2,1)))))^(INDEX('Weibull Data'!$G$4:$I$5,1,IF($D9="Electromechanical",3,IF($D9="Analogue Electronic",2,1))))))</f>
        <v>0.97484365810926843</v>
      </c>
      <c r="U9" s="28" cm="1">
        <f t="array" ref="U9">1-EXP(-((($C9+(U$5-$J$5))/(INDEX('Weibull Data'!$G$4:$I$5,2,IF($D9="Electromechanical",3,IF($D9="Analogue Electronic",2,1)))))^(INDEX('Weibull Data'!$G$4:$I$5,1,IF($D9="Electromechanical",3,IF($D9="Analogue Electronic",2,1))))))</f>
        <v>0.98158448792837716</v>
      </c>
      <c r="V9" s="28" cm="1">
        <f t="array" ref="V9">1-EXP(-((($C9+(V$5-$J$5))/(INDEX('Weibull Data'!$G$4:$I$5,2,IF($D9="Electromechanical",3,IF($D9="Analogue Electronic",2,1)))))^(INDEX('Weibull Data'!$G$4:$I$5,1,IF($D9="Electromechanical",3,IF($D9="Analogue Electronic",2,1))))))</f>
        <v>0.98679638544274995</v>
      </c>
      <c r="W9" s="28" cm="1">
        <f t="array" ref="W9">1-EXP(-((($C9+(W$5-$J$5))/(INDEX('Weibull Data'!$G$4:$I$5,2,IF($D9="Electromechanical",3,IF($D9="Analogue Electronic",2,1)))))^(INDEX('Weibull Data'!$G$4:$I$5,1,IF($D9="Electromechanical",3,IF($D9="Analogue Electronic",2,1))))))</f>
        <v>0.9907374459481767</v>
      </c>
      <c r="X9" s="28" cm="1">
        <f t="array" ref="X9">1-EXP(-((($C9+(X$5-$J$5))/(INDEX('Weibull Data'!$G$4:$I$5,2,IF($D9="Electromechanical",3,IF($D9="Analogue Electronic",2,1)))))^(INDEX('Weibull Data'!$G$4:$I$5,1,IF($D9="Electromechanical",3,IF($D9="Analogue Electronic",2,1))))))</f>
        <v>0.99364903983946173</v>
      </c>
      <c r="Y9" s="28" cm="1">
        <f t="array" ref="Y9">1-EXP(-((($C9+(Y$5-$J$5))/(INDEX('Weibull Data'!$G$4:$I$5,2,IF($D9="Electromechanical",3,IF($D9="Analogue Electronic",2,1)))))^(INDEX('Weibull Data'!$G$4:$I$5,1,IF($D9="Electromechanical",3,IF($D9="Analogue Electronic",2,1))))))</f>
        <v>0.99574846234025149</v>
      </c>
      <c r="Z9" s="28" cm="1">
        <f t="array" ref="Z9">1-EXP(-((($C9+(Z$5-$J$5))/(INDEX('Weibull Data'!$G$4:$I$5,2,IF($D9="Electromechanical",3,IF($D9="Analogue Electronic",2,1)))))^(INDEX('Weibull Data'!$G$4:$I$5,1,IF($D9="Electromechanical",3,IF($D9="Analogue Electronic",2,1))))))</f>
        <v>0.99722435957439715</v>
      </c>
      <c r="AA9" s="28" cm="1">
        <f t="array" ref="AA9">1-EXP(-((($C9+(AA$5-$J$5))/(INDEX('Weibull Data'!$G$4:$I$5,2,IF($D9="Electromechanical",3,IF($D9="Analogue Electronic",2,1)))))^(INDEX('Weibull Data'!$G$4:$I$5,1,IF($D9="Electromechanical",3,IF($D9="Analogue Electronic",2,1))))))</f>
        <v>0.99823482228859395</v>
      </c>
      <c r="AB9" s="28" cm="1">
        <f t="array" ref="AB9">1-EXP(-((($C9+(AB$5-$J$5))/(INDEX('Weibull Data'!$G$4:$I$5,2,IF($D9="Electromechanical",3,IF($D9="Analogue Electronic",2,1)))))^(INDEX('Weibull Data'!$G$4:$I$5,1,IF($D9="Electromechanical",3,IF($D9="Analogue Electronic",2,1))))))</f>
        <v>0.99890779534344099</v>
      </c>
      <c r="AC9" s="28" cm="1">
        <f t="array" ref="AC9">1-EXP(-((($C9+(AC$5-$J$5))/(INDEX('Weibull Data'!$G$4:$I$5,2,IF($D9="Electromechanical",3,IF($D9="Analogue Electronic",2,1)))))^(INDEX('Weibull Data'!$G$4:$I$5,1,IF($D9="Electromechanical",3,IF($D9="Analogue Electronic",2,1))))))</f>
        <v>0.99934328517714233</v>
      </c>
      <c r="AD9" s="28" cm="1">
        <f t="array" ref="AD9">1-EXP(-((($C9+(AD$5-$J$5))/(INDEX('Weibull Data'!$G$4:$I$5,2,IF($D9="Electromechanical",3,IF($D9="Analogue Electronic",2,1)))))^(INDEX('Weibull Data'!$G$4:$I$5,1,IF($D9="Electromechanical",3,IF($D9="Analogue Electronic",2,1))))))</f>
        <v>0.99961677133182258</v>
      </c>
      <c r="AE9" s="28" cm="1">
        <f t="array" ref="AE9">1-EXP(-((($C9+(AE$5-$J$5))/(INDEX('Weibull Data'!$G$4:$I$5,2,IF($D9="Electromechanical",3,IF($D9="Analogue Electronic",2,1)))))^(INDEX('Weibull Data'!$G$4:$I$5,1,IF($D9="Electromechanical",3,IF($D9="Analogue Electronic",2,1))))))</f>
        <v>0.99978323817471282</v>
      </c>
      <c r="AF9" s="28" cm="1">
        <f t="array" ref="AF9">1-EXP(-((($C9+(AF$5-$J$5))/(INDEX('Weibull Data'!$G$4:$I$5,2,IF($D9="Electromechanical",3,IF($D9="Analogue Electronic",2,1)))))^(INDEX('Weibull Data'!$G$4:$I$5,1,IF($D9="Electromechanical",3,IF($D9="Analogue Electronic",2,1))))))</f>
        <v>0.9998813219568552</v>
      </c>
      <c r="AG9" s="28" cm="1">
        <f t="array" ref="AG9">1-EXP(-((($C9+(AG$5-$J$5))/(INDEX('Weibull Data'!$G$4:$I$5,2,IF($D9="Electromechanical",3,IF($D9="Analogue Electronic",2,1)))))^(INDEX('Weibull Data'!$G$4:$I$5,1,IF($D9="Electromechanical",3,IF($D9="Analogue Electronic",2,1))))))</f>
        <v>0.99993719076700849</v>
      </c>
      <c r="AH9" s="28" cm="1">
        <f t="array" ref="AH9">1-EXP(-((($C9+(AH$5-$J$5))/(INDEX('Weibull Data'!$G$4:$I$5,2,IF($D9="Electromechanical",3,IF($D9="Analogue Electronic",2,1)))))^(INDEX('Weibull Data'!$G$4:$I$5,1,IF($D9="Electromechanical",3,IF($D9="Analogue Electronic",2,1))))))</f>
        <v>0.99996791305874977</v>
      </c>
      <c r="AI9" s="34">
        <f t="shared" si="3"/>
        <v>0.22946519584203912</v>
      </c>
      <c r="AJ9" s="34">
        <f t="shared" si="4"/>
        <v>0.23878445482562696</v>
      </c>
      <c r="AK9" s="34">
        <f t="shared" si="5"/>
        <v>0.24736626089449124</v>
      </c>
      <c r="AL9" s="34">
        <f t="shared" si="6"/>
        <v>0.25515869464029972</v>
      </c>
      <c r="AM9" s="34">
        <f t="shared" si="7"/>
        <v>0.26213089698507713</v>
      </c>
      <c r="AN9" s="34">
        <f t="shared" si="8"/>
        <v>0.26827362535219157</v>
      </c>
      <c r="AO9" s="34">
        <f t="shared" si="9"/>
        <v>0.27359869984115814</v>
      </c>
      <c r="AP9" s="34">
        <f t="shared" si="10"/>
        <v>0.27813736474468692</v>
      </c>
      <c r="AQ9" s="34">
        <f t="shared" si="11"/>
        <v>0.28193768240465794</v>
      </c>
      <c r="AR9" s="34">
        <f t="shared" si="12"/>
        <v>0.28506116044862462</v>
      </c>
      <c r="AS9" s="34">
        <f t="shared" si="13"/>
        <v>0.28757887914223418</v>
      </c>
      <c r="AT9" s="34">
        <f t="shared" si="14"/>
        <v>0.28956742393887125</v>
      </c>
      <c r="AU9" s="34">
        <f t="shared" si="15"/>
        <v>0.29110493370561125</v>
      </c>
      <c r="AV9" s="34">
        <f t="shared" si="16"/>
        <v>0.2922675465547121</v>
      </c>
      <c r="AW9" s="34">
        <f t="shared" si="17"/>
        <v>0.2931264667526412</v>
      </c>
      <c r="AX9" s="34">
        <f t="shared" si="18"/>
        <v>0.29374579639037418</v>
      </c>
      <c r="AY9" s="34">
        <f t="shared" si="19"/>
        <v>0.29418118607444715</v>
      </c>
      <c r="AZ9" s="34">
        <f t="shared" si="20"/>
        <v>0.29447927257513518</v>
      </c>
      <c r="BA9" s="34">
        <f t="shared" si="21"/>
        <v>0.29467779962631507</v>
      </c>
      <c r="BB9" s="34">
        <f t="shared" si="22"/>
        <v>0.29480626912725699</v>
      </c>
      <c r="BC9" s="34">
        <f t="shared" si="23"/>
        <v>0.29488694754288763</v>
      </c>
      <c r="BD9" s="34">
        <f t="shared" si="24"/>
        <v>0.29493605526154026</v>
      </c>
      <c r="BE9" s="34">
        <f t="shared" si="25"/>
        <v>0.29496498997727227</v>
      </c>
      <c r="BF9" s="34">
        <f t="shared" si="26"/>
        <v>0.2949814712762675</v>
      </c>
      <c r="BG9" s="34">
        <f t="shared" si="27"/>
        <v>0.29499053435233119</v>
      </c>
      <c r="BH9" s="35">
        <f t="shared" si="28"/>
        <v>20.966666666666665</v>
      </c>
      <c r="BI9" s="32">
        <f t="shared" si="29"/>
        <v>72.102655822016999</v>
      </c>
      <c r="BJ9" s="32">
        <f t="shared" si="30"/>
        <v>75.030957521732859</v>
      </c>
      <c r="BK9" s="32">
        <f t="shared" si="31"/>
        <v>77.727536438827428</v>
      </c>
      <c r="BL9" s="32">
        <f t="shared" si="32"/>
        <v>80.176078433739264</v>
      </c>
      <c r="BM9" s="32">
        <f t="shared" si="33"/>
        <v>82.366886953271816</v>
      </c>
      <c r="BN9" s="32">
        <f t="shared" si="34"/>
        <v>84.297057790888005</v>
      </c>
      <c r="BO9" s="32">
        <f t="shared" si="35"/>
        <v>85.970305063510864</v>
      </c>
      <c r="BP9" s="32">
        <f t="shared" si="36"/>
        <v>87.396446366682056</v>
      </c>
      <c r="BQ9" s="32">
        <f t="shared" si="37"/>
        <v>88.590583870828226</v>
      </c>
      <c r="BR9" s="32">
        <f t="shared" si="38"/>
        <v>89.572044530015901</v>
      </c>
      <c r="BS9" s="32">
        <f t="shared" si="39"/>
        <v>90.363163216907992</v>
      </c>
      <c r="BT9" s="32">
        <f t="shared" si="40"/>
        <v>90.988004646704965</v>
      </c>
      <c r="BU9" s="32">
        <f t="shared" si="41"/>
        <v>91.471121648947701</v>
      </c>
      <c r="BV9" s="32">
        <f t="shared" si="42"/>
        <v>91.836438375108983</v>
      </c>
      <c r="BW9" s="32">
        <f t="shared" si="43"/>
        <v>92.106328661444564</v>
      </c>
      <c r="BX9" s="32">
        <f t="shared" si="44"/>
        <v>92.300934695470644</v>
      </c>
      <c r="BY9" s="32">
        <f t="shared" si="45"/>
        <v>92.437743035506585</v>
      </c>
      <c r="BZ9" s="32">
        <f t="shared" si="46"/>
        <v>92.53140790823565</v>
      </c>
      <c r="CA9" s="32">
        <f t="shared" si="47"/>
        <v>92.593789166491661</v>
      </c>
      <c r="CB9" s="32">
        <f t="shared" si="48"/>
        <v>92.634156910175165</v>
      </c>
      <c r="CC9" s="32">
        <f t="shared" si="49"/>
        <v>92.659507717791712</v>
      </c>
      <c r="CD9" s="32">
        <f t="shared" si="50"/>
        <v>92.674938366972412</v>
      </c>
      <c r="CE9" s="32">
        <f t="shared" si="51"/>
        <v>92.684030246209574</v>
      </c>
      <c r="CF9" s="32">
        <f t="shared" si="52"/>
        <v>92.689209007304896</v>
      </c>
      <c r="CG9" s="32">
        <f t="shared" si="53"/>
        <v>92.692056811093636</v>
      </c>
    </row>
    <row r="10" spans="1:85" x14ac:dyDescent="0.3">
      <c r="A10" s="29">
        <v>5</v>
      </c>
      <c r="B10" s="29" t="s">
        <v>116</v>
      </c>
      <c r="C10" s="29">
        <v>51</v>
      </c>
      <c r="D10" s="29" t="s">
        <v>20</v>
      </c>
      <c r="E10" s="29" t="s">
        <v>304</v>
      </c>
      <c r="F10" s="29" t="s">
        <v>24</v>
      </c>
      <c r="G10" s="36">
        <f t="shared" si="2"/>
        <v>0.33333333333333331</v>
      </c>
      <c r="H10" s="37">
        <v>0.29499999999999998</v>
      </c>
      <c r="I10" s="37">
        <v>1</v>
      </c>
      <c r="J10" s="28" cm="1">
        <f t="array" ref="J10">1-EXP(-((($C10+(J$5-$J$5))/(INDEX('Weibull Data'!$G$4:$I$5,2,IF($D10="Electromechanical",3,IF($D10="Analogue Electronic",2,1)))))^(INDEX('Weibull Data'!$G$4:$I$5,1,IF($D10="Electromechanical",3,IF($D10="Analogue Electronic",2,1))))))</f>
        <v>0.77784812149843774</v>
      </c>
      <c r="K10" s="28" cm="1">
        <f t="array" ref="K10">1-EXP(-((($C10+(K$5-$J$5))/(INDEX('Weibull Data'!$G$4:$I$5,2,IF($D10="Electromechanical",3,IF($D10="Analogue Electronic",2,1)))))^(INDEX('Weibull Data'!$G$4:$I$5,1,IF($D10="Electromechanical",3,IF($D10="Analogue Electronic",2,1))))))</f>
        <v>0.80943882991737959</v>
      </c>
      <c r="L10" s="28" cm="1">
        <f t="array" ref="L10">1-EXP(-((($C10+(L$5-$J$5))/(INDEX('Weibull Data'!$G$4:$I$5,2,IF($D10="Electromechanical",3,IF($D10="Analogue Electronic",2,1)))))^(INDEX('Weibull Data'!$G$4:$I$5,1,IF($D10="Electromechanical",3,IF($D10="Analogue Electronic",2,1))))))</f>
        <v>0.83852969794742793</v>
      </c>
      <c r="M10" s="28" cm="1">
        <f t="array" ref="M10">1-EXP(-((($C10+(M$5-$J$5))/(INDEX('Weibull Data'!$G$4:$I$5,2,IF($D10="Electromechanical",3,IF($D10="Analogue Electronic",2,1)))))^(INDEX('Weibull Data'!$G$4:$I$5,1,IF($D10="Electromechanical",3,IF($D10="Analogue Electronic",2,1))))))</f>
        <v>0.86494472759423635</v>
      </c>
      <c r="N10" s="28" cm="1">
        <f t="array" ref="N10">1-EXP(-((($C10+(N$5-$J$5))/(INDEX('Weibull Data'!$G$4:$I$5,2,IF($D10="Electromechanical",3,IF($D10="Analogue Electronic",2,1)))))^(INDEX('Weibull Data'!$G$4:$I$5,1,IF($D10="Electromechanical",3,IF($D10="Analogue Electronic",2,1))))))</f>
        <v>0.88857931181382077</v>
      </c>
      <c r="O10" s="28" cm="1">
        <f t="array" ref="O10">1-EXP(-((($C10+(O$5-$J$5))/(INDEX('Weibull Data'!$G$4:$I$5,2,IF($D10="Electromechanical",3,IF($D10="Analogue Electronic",2,1)))))^(INDEX('Weibull Data'!$G$4:$I$5,1,IF($D10="Electromechanical",3,IF($D10="Analogue Electronic",2,1))))))</f>
        <v>0.90940211983793762</v>
      </c>
      <c r="P10" s="28" cm="1">
        <f t="array" ref="P10">1-EXP(-((($C10+(P$5-$J$5))/(INDEX('Weibull Data'!$G$4:$I$5,2,IF($D10="Electromechanical",3,IF($D10="Analogue Electronic",2,1)))))^(INDEX('Weibull Data'!$G$4:$I$5,1,IF($D10="Electromechanical",3,IF($D10="Analogue Electronic",2,1))))))</f>
        <v>0.92745321980053608</v>
      </c>
      <c r="Q10" s="28" cm="1">
        <f t="array" ref="Q10">1-EXP(-((($C10+(Q$5-$J$5))/(INDEX('Weibull Data'!$G$4:$I$5,2,IF($D10="Electromechanical",3,IF($D10="Analogue Electronic",2,1)))))^(INDEX('Weibull Data'!$G$4:$I$5,1,IF($D10="Electromechanical",3,IF($D10="Analogue Electronic",2,1))))))</f>
        <v>0.94283852455826089</v>
      </c>
      <c r="R10" s="28" cm="1">
        <f t="array" ref="R10">1-EXP(-((($C10+(R$5-$J$5))/(INDEX('Weibull Data'!$G$4:$I$5,2,IF($D10="Electromechanical",3,IF($D10="Analogue Electronic",2,1)))))^(INDEX('Weibull Data'!$G$4:$I$5,1,IF($D10="Electromechanical",3,IF($D10="Analogue Electronic",2,1))))))</f>
        <v>0.95572095730392526</v>
      </c>
      <c r="S10" s="28" cm="1">
        <f t="array" ref="S10">1-EXP(-((($C10+(S$5-$J$5))/(INDEX('Weibull Data'!$G$4:$I$5,2,IF($D10="Electromechanical",3,IF($D10="Analogue Electronic",2,1)))))^(INDEX('Weibull Data'!$G$4:$I$5,1,IF($D10="Electromechanical",3,IF($D10="Analogue Electronic",2,1))))))</f>
        <v>0.96630901846991402</v>
      </c>
      <c r="T10" s="28" cm="1">
        <f t="array" ref="T10">1-EXP(-((($C10+(T$5-$J$5))/(INDEX('Weibull Data'!$G$4:$I$5,2,IF($D10="Electromechanical",3,IF($D10="Analogue Electronic",2,1)))))^(INDEX('Weibull Data'!$G$4:$I$5,1,IF($D10="Electromechanical",3,IF($D10="Analogue Electronic",2,1))))))</f>
        <v>0.97484365810926843</v>
      </c>
      <c r="U10" s="28" cm="1">
        <f t="array" ref="U10">1-EXP(-((($C10+(U$5-$J$5))/(INDEX('Weibull Data'!$G$4:$I$5,2,IF($D10="Electromechanical",3,IF($D10="Analogue Electronic",2,1)))))^(INDEX('Weibull Data'!$G$4:$I$5,1,IF($D10="Electromechanical",3,IF($D10="Analogue Electronic",2,1))))))</f>
        <v>0.98158448792837716</v>
      </c>
      <c r="V10" s="28" cm="1">
        <f t="array" ref="V10">1-EXP(-((($C10+(V$5-$J$5))/(INDEX('Weibull Data'!$G$4:$I$5,2,IF($D10="Electromechanical",3,IF($D10="Analogue Electronic",2,1)))))^(INDEX('Weibull Data'!$G$4:$I$5,1,IF($D10="Electromechanical",3,IF($D10="Analogue Electronic",2,1))))))</f>
        <v>0.98679638544274995</v>
      </c>
      <c r="W10" s="28" cm="1">
        <f t="array" ref="W10">1-EXP(-((($C10+(W$5-$J$5))/(INDEX('Weibull Data'!$G$4:$I$5,2,IF($D10="Electromechanical",3,IF($D10="Analogue Electronic",2,1)))))^(INDEX('Weibull Data'!$G$4:$I$5,1,IF($D10="Electromechanical",3,IF($D10="Analogue Electronic",2,1))))))</f>
        <v>0.9907374459481767</v>
      </c>
      <c r="X10" s="28" cm="1">
        <f t="array" ref="X10">1-EXP(-((($C10+(X$5-$J$5))/(INDEX('Weibull Data'!$G$4:$I$5,2,IF($D10="Electromechanical",3,IF($D10="Analogue Electronic",2,1)))))^(INDEX('Weibull Data'!$G$4:$I$5,1,IF($D10="Electromechanical",3,IF($D10="Analogue Electronic",2,1))))))</f>
        <v>0.99364903983946173</v>
      </c>
      <c r="Y10" s="28" cm="1">
        <f t="array" ref="Y10">1-EXP(-((($C10+(Y$5-$J$5))/(INDEX('Weibull Data'!$G$4:$I$5,2,IF($D10="Electromechanical",3,IF($D10="Analogue Electronic",2,1)))))^(INDEX('Weibull Data'!$G$4:$I$5,1,IF($D10="Electromechanical",3,IF($D10="Analogue Electronic",2,1))))))</f>
        <v>0.99574846234025149</v>
      </c>
      <c r="Z10" s="28" cm="1">
        <f t="array" ref="Z10">1-EXP(-((($C10+(Z$5-$J$5))/(INDEX('Weibull Data'!$G$4:$I$5,2,IF($D10="Electromechanical",3,IF($D10="Analogue Electronic",2,1)))))^(INDEX('Weibull Data'!$G$4:$I$5,1,IF($D10="Electromechanical",3,IF($D10="Analogue Electronic",2,1))))))</f>
        <v>0.99722435957439715</v>
      </c>
      <c r="AA10" s="28" cm="1">
        <f t="array" ref="AA10">1-EXP(-((($C10+(AA$5-$J$5))/(INDEX('Weibull Data'!$G$4:$I$5,2,IF($D10="Electromechanical",3,IF($D10="Analogue Electronic",2,1)))))^(INDEX('Weibull Data'!$G$4:$I$5,1,IF($D10="Electromechanical",3,IF($D10="Analogue Electronic",2,1))))))</f>
        <v>0.99823482228859395</v>
      </c>
      <c r="AB10" s="28" cm="1">
        <f t="array" ref="AB10">1-EXP(-((($C10+(AB$5-$J$5))/(INDEX('Weibull Data'!$G$4:$I$5,2,IF($D10="Electromechanical",3,IF($D10="Analogue Electronic",2,1)))))^(INDEX('Weibull Data'!$G$4:$I$5,1,IF($D10="Electromechanical",3,IF($D10="Analogue Electronic",2,1))))))</f>
        <v>0.99890779534344099</v>
      </c>
      <c r="AC10" s="28" cm="1">
        <f t="array" ref="AC10">1-EXP(-((($C10+(AC$5-$J$5))/(INDEX('Weibull Data'!$G$4:$I$5,2,IF($D10="Electromechanical",3,IF($D10="Analogue Electronic",2,1)))))^(INDEX('Weibull Data'!$G$4:$I$5,1,IF($D10="Electromechanical",3,IF($D10="Analogue Electronic",2,1))))))</f>
        <v>0.99934328517714233</v>
      </c>
      <c r="AD10" s="28" cm="1">
        <f t="array" ref="AD10">1-EXP(-((($C10+(AD$5-$J$5))/(INDEX('Weibull Data'!$G$4:$I$5,2,IF($D10="Electromechanical",3,IF($D10="Analogue Electronic",2,1)))))^(INDEX('Weibull Data'!$G$4:$I$5,1,IF($D10="Electromechanical",3,IF($D10="Analogue Electronic",2,1))))))</f>
        <v>0.99961677133182258</v>
      </c>
      <c r="AE10" s="28" cm="1">
        <f t="array" ref="AE10">1-EXP(-((($C10+(AE$5-$J$5))/(INDEX('Weibull Data'!$G$4:$I$5,2,IF($D10="Electromechanical",3,IF($D10="Analogue Electronic",2,1)))))^(INDEX('Weibull Data'!$G$4:$I$5,1,IF($D10="Electromechanical",3,IF($D10="Analogue Electronic",2,1))))))</f>
        <v>0.99978323817471282</v>
      </c>
      <c r="AF10" s="28" cm="1">
        <f t="array" ref="AF10">1-EXP(-((($C10+(AF$5-$J$5))/(INDEX('Weibull Data'!$G$4:$I$5,2,IF($D10="Electromechanical",3,IF($D10="Analogue Electronic",2,1)))))^(INDEX('Weibull Data'!$G$4:$I$5,1,IF($D10="Electromechanical",3,IF($D10="Analogue Electronic",2,1))))))</f>
        <v>0.9998813219568552</v>
      </c>
      <c r="AG10" s="28" cm="1">
        <f t="array" ref="AG10">1-EXP(-((($C10+(AG$5-$J$5))/(INDEX('Weibull Data'!$G$4:$I$5,2,IF($D10="Electromechanical",3,IF($D10="Analogue Electronic",2,1)))))^(INDEX('Weibull Data'!$G$4:$I$5,1,IF($D10="Electromechanical",3,IF($D10="Analogue Electronic",2,1))))))</f>
        <v>0.99993719076700849</v>
      </c>
      <c r="AH10" s="28" cm="1">
        <f t="array" ref="AH10">1-EXP(-((($C10+(AH$5-$J$5))/(INDEX('Weibull Data'!$G$4:$I$5,2,IF($D10="Electromechanical",3,IF($D10="Analogue Electronic",2,1)))))^(INDEX('Weibull Data'!$G$4:$I$5,1,IF($D10="Electromechanical",3,IF($D10="Analogue Electronic",2,1))))))</f>
        <v>0.99996791305874977</v>
      </c>
      <c r="AI10" s="34">
        <f t="shared" si="3"/>
        <v>0.22946519584203912</v>
      </c>
      <c r="AJ10" s="34">
        <f t="shared" si="4"/>
        <v>0.23878445482562696</v>
      </c>
      <c r="AK10" s="34">
        <f t="shared" si="5"/>
        <v>0.24736626089449124</v>
      </c>
      <c r="AL10" s="34">
        <f t="shared" si="6"/>
        <v>0.25515869464029972</v>
      </c>
      <c r="AM10" s="34">
        <f t="shared" si="7"/>
        <v>0.26213089698507713</v>
      </c>
      <c r="AN10" s="34">
        <f t="shared" si="8"/>
        <v>0.26827362535219157</v>
      </c>
      <c r="AO10" s="34">
        <f t="shared" si="9"/>
        <v>0.27359869984115814</v>
      </c>
      <c r="AP10" s="34">
        <f t="shared" si="10"/>
        <v>0.27813736474468692</v>
      </c>
      <c r="AQ10" s="34">
        <f t="shared" si="11"/>
        <v>0.28193768240465794</v>
      </c>
      <c r="AR10" s="34">
        <f t="shared" si="12"/>
        <v>0.28506116044862462</v>
      </c>
      <c r="AS10" s="34">
        <f t="shared" si="13"/>
        <v>0.28757887914223418</v>
      </c>
      <c r="AT10" s="34">
        <f t="shared" si="14"/>
        <v>0.28956742393887125</v>
      </c>
      <c r="AU10" s="34">
        <f t="shared" si="15"/>
        <v>0.29110493370561125</v>
      </c>
      <c r="AV10" s="34">
        <f t="shared" si="16"/>
        <v>0.2922675465547121</v>
      </c>
      <c r="AW10" s="34">
        <f t="shared" si="17"/>
        <v>0.2931264667526412</v>
      </c>
      <c r="AX10" s="34">
        <f t="shared" si="18"/>
        <v>0.29374579639037418</v>
      </c>
      <c r="AY10" s="34">
        <f t="shared" si="19"/>
        <v>0.29418118607444715</v>
      </c>
      <c r="AZ10" s="34">
        <f t="shared" si="20"/>
        <v>0.29447927257513518</v>
      </c>
      <c r="BA10" s="34">
        <f t="shared" si="21"/>
        <v>0.29467779962631507</v>
      </c>
      <c r="BB10" s="34">
        <f t="shared" si="22"/>
        <v>0.29480626912725699</v>
      </c>
      <c r="BC10" s="34">
        <f t="shared" si="23"/>
        <v>0.29488694754288763</v>
      </c>
      <c r="BD10" s="34">
        <f t="shared" si="24"/>
        <v>0.29493605526154026</v>
      </c>
      <c r="BE10" s="34">
        <f t="shared" si="25"/>
        <v>0.29496498997727227</v>
      </c>
      <c r="BF10" s="34">
        <f t="shared" si="26"/>
        <v>0.2949814712762675</v>
      </c>
      <c r="BG10" s="34">
        <f t="shared" si="27"/>
        <v>0.29499053435233119</v>
      </c>
      <c r="BH10" s="35">
        <f t="shared" si="28"/>
        <v>20.966666666666665</v>
      </c>
      <c r="BI10" s="32">
        <f t="shared" si="29"/>
        <v>72.102655822016999</v>
      </c>
      <c r="BJ10" s="32">
        <f t="shared" si="30"/>
        <v>75.030957521732859</v>
      </c>
      <c r="BK10" s="32">
        <f t="shared" si="31"/>
        <v>77.727536438827428</v>
      </c>
      <c r="BL10" s="32">
        <f t="shared" si="32"/>
        <v>80.176078433739264</v>
      </c>
      <c r="BM10" s="32">
        <f t="shared" si="33"/>
        <v>82.366886953271816</v>
      </c>
      <c r="BN10" s="32">
        <f t="shared" si="34"/>
        <v>84.297057790888005</v>
      </c>
      <c r="BO10" s="32">
        <f t="shared" si="35"/>
        <v>85.970305063510864</v>
      </c>
      <c r="BP10" s="32">
        <f t="shared" si="36"/>
        <v>87.396446366682056</v>
      </c>
      <c r="BQ10" s="32">
        <f t="shared" si="37"/>
        <v>88.590583870828226</v>
      </c>
      <c r="BR10" s="32">
        <f t="shared" si="38"/>
        <v>89.572044530015901</v>
      </c>
      <c r="BS10" s="32">
        <f t="shared" si="39"/>
        <v>90.363163216907992</v>
      </c>
      <c r="BT10" s="32">
        <f t="shared" si="40"/>
        <v>90.988004646704965</v>
      </c>
      <c r="BU10" s="32">
        <f t="shared" si="41"/>
        <v>91.471121648947701</v>
      </c>
      <c r="BV10" s="32">
        <f t="shared" si="42"/>
        <v>91.836438375108983</v>
      </c>
      <c r="BW10" s="32">
        <f t="shared" si="43"/>
        <v>92.106328661444564</v>
      </c>
      <c r="BX10" s="32">
        <f t="shared" si="44"/>
        <v>92.300934695470644</v>
      </c>
      <c r="BY10" s="32">
        <f t="shared" si="45"/>
        <v>92.437743035506585</v>
      </c>
      <c r="BZ10" s="32">
        <f t="shared" si="46"/>
        <v>92.53140790823565</v>
      </c>
      <c r="CA10" s="32">
        <f t="shared" si="47"/>
        <v>92.593789166491661</v>
      </c>
      <c r="CB10" s="32">
        <f t="shared" si="48"/>
        <v>92.634156910175165</v>
      </c>
      <c r="CC10" s="32">
        <f t="shared" si="49"/>
        <v>92.659507717791712</v>
      </c>
      <c r="CD10" s="32">
        <f t="shared" si="50"/>
        <v>92.674938366972412</v>
      </c>
      <c r="CE10" s="32">
        <f t="shared" si="51"/>
        <v>92.684030246209574</v>
      </c>
      <c r="CF10" s="32">
        <f t="shared" si="52"/>
        <v>92.689209007304896</v>
      </c>
      <c r="CG10" s="32">
        <f t="shared" si="53"/>
        <v>92.692056811093636</v>
      </c>
    </row>
    <row r="11" spans="1:85" x14ac:dyDescent="0.3">
      <c r="A11" s="29">
        <v>6</v>
      </c>
      <c r="B11" s="29" t="s">
        <v>117</v>
      </c>
      <c r="C11" s="29">
        <v>51</v>
      </c>
      <c r="D11" s="29" t="s">
        <v>20</v>
      </c>
      <c r="E11" s="29" t="s">
        <v>304</v>
      </c>
      <c r="F11" s="29" t="s">
        <v>24</v>
      </c>
      <c r="G11" s="36">
        <f t="shared" si="2"/>
        <v>0.33333333333333331</v>
      </c>
      <c r="H11" s="37">
        <v>0.29499999999999998</v>
      </c>
      <c r="I11" s="37">
        <v>1</v>
      </c>
      <c r="J11" s="28" cm="1">
        <f t="array" ref="J11">1-EXP(-((($C11+(J$5-$J$5))/(INDEX('Weibull Data'!$G$4:$I$5,2,IF($D11="Electromechanical",3,IF($D11="Analogue Electronic",2,1)))))^(INDEX('Weibull Data'!$G$4:$I$5,1,IF($D11="Electromechanical",3,IF($D11="Analogue Electronic",2,1))))))</f>
        <v>0.77784812149843774</v>
      </c>
      <c r="K11" s="28" cm="1">
        <f t="array" ref="K11">1-EXP(-((($C11+(K$5-$J$5))/(INDEX('Weibull Data'!$G$4:$I$5,2,IF($D11="Electromechanical",3,IF($D11="Analogue Electronic",2,1)))))^(INDEX('Weibull Data'!$G$4:$I$5,1,IF($D11="Electromechanical",3,IF($D11="Analogue Electronic",2,1))))))</f>
        <v>0.80943882991737959</v>
      </c>
      <c r="L11" s="28" cm="1">
        <f t="array" ref="L11">1-EXP(-((($C11+(L$5-$J$5))/(INDEX('Weibull Data'!$G$4:$I$5,2,IF($D11="Electromechanical",3,IF($D11="Analogue Electronic",2,1)))))^(INDEX('Weibull Data'!$G$4:$I$5,1,IF($D11="Electromechanical",3,IF($D11="Analogue Electronic",2,1))))))</f>
        <v>0.83852969794742793</v>
      </c>
      <c r="M11" s="28" cm="1">
        <f t="array" ref="M11">1-EXP(-((($C11+(M$5-$J$5))/(INDEX('Weibull Data'!$G$4:$I$5,2,IF($D11="Electromechanical",3,IF($D11="Analogue Electronic",2,1)))))^(INDEX('Weibull Data'!$G$4:$I$5,1,IF($D11="Electromechanical",3,IF($D11="Analogue Electronic",2,1))))))</f>
        <v>0.86494472759423635</v>
      </c>
      <c r="N11" s="28" cm="1">
        <f t="array" ref="N11">1-EXP(-((($C11+(N$5-$J$5))/(INDEX('Weibull Data'!$G$4:$I$5,2,IF($D11="Electromechanical",3,IF($D11="Analogue Electronic",2,1)))))^(INDEX('Weibull Data'!$G$4:$I$5,1,IF($D11="Electromechanical",3,IF($D11="Analogue Electronic",2,1))))))</f>
        <v>0.88857931181382077</v>
      </c>
      <c r="O11" s="28" cm="1">
        <f t="array" ref="O11">1-EXP(-((($C11+(O$5-$J$5))/(INDEX('Weibull Data'!$G$4:$I$5,2,IF($D11="Electromechanical",3,IF($D11="Analogue Electronic",2,1)))))^(INDEX('Weibull Data'!$G$4:$I$5,1,IF($D11="Electromechanical",3,IF($D11="Analogue Electronic",2,1))))))</f>
        <v>0.90940211983793762</v>
      </c>
      <c r="P11" s="28" cm="1">
        <f t="array" ref="P11">1-EXP(-((($C11+(P$5-$J$5))/(INDEX('Weibull Data'!$G$4:$I$5,2,IF($D11="Electromechanical",3,IF($D11="Analogue Electronic",2,1)))))^(INDEX('Weibull Data'!$G$4:$I$5,1,IF($D11="Electromechanical",3,IF($D11="Analogue Electronic",2,1))))))</f>
        <v>0.92745321980053608</v>
      </c>
      <c r="Q11" s="28" cm="1">
        <f t="array" ref="Q11">1-EXP(-((($C11+(Q$5-$J$5))/(INDEX('Weibull Data'!$G$4:$I$5,2,IF($D11="Electromechanical",3,IF($D11="Analogue Electronic",2,1)))))^(INDEX('Weibull Data'!$G$4:$I$5,1,IF($D11="Electromechanical",3,IF($D11="Analogue Electronic",2,1))))))</f>
        <v>0.94283852455826089</v>
      </c>
      <c r="R11" s="28" cm="1">
        <f t="array" ref="R11">1-EXP(-((($C11+(R$5-$J$5))/(INDEX('Weibull Data'!$G$4:$I$5,2,IF($D11="Electromechanical",3,IF($D11="Analogue Electronic",2,1)))))^(INDEX('Weibull Data'!$G$4:$I$5,1,IF($D11="Electromechanical",3,IF($D11="Analogue Electronic",2,1))))))</f>
        <v>0.95572095730392526</v>
      </c>
      <c r="S11" s="28" cm="1">
        <f t="array" ref="S11">1-EXP(-((($C11+(S$5-$J$5))/(INDEX('Weibull Data'!$G$4:$I$5,2,IF($D11="Electromechanical",3,IF($D11="Analogue Electronic",2,1)))))^(INDEX('Weibull Data'!$G$4:$I$5,1,IF($D11="Electromechanical",3,IF($D11="Analogue Electronic",2,1))))))</f>
        <v>0.96630901846991402</v>
      </c>
      <c r="T11" s="28" cm="1">
        <f t="array" ref="T11">1-EXP(-((($C11+(T$5-$J$5))/(INDEX('Weibull Data'!$G$4:$I$5,2,IF($D11="Electromechanical",3,IF($D11="Analogue Electronic",2,1)))))^(INDEX('Weibull Data'!$G$4:$I$5,1,IF($D11="Electromechanical",3,IF($D11="Analogue Electronic",2,1))))))</f>
        <v>0.97484365810926843</v>
      </c>
      <c r="U11" s="28" cm="1">
        <f t="array" ref="U11">1-EXP(-((($C11+(U$5-$J$5))/(INDEX('Weibull Data'!$G$4:$I$5,2,IF($D11="Electromechanical",3,IF($D11="Analogue Electronic",2,1)))))^(INDEX('Weibull Data'!$G$4:$I$5,1,IF($D11="Electromechanical",3,IF($D11="Analogue Electronic",2,1))))))</f>
        <v>0.98158448792837716</v>
      </c>
      <c r="V11" s="28" cm="1">
        <f t="array" ref="V11">1-EXP(-((($C11+(V$5-$J$5))/(INDEX('Weibull Data'!$G$4:$I$5,2,IF($D11="Electromechanical",3,IF($D11="Analogue Electronic",2,1)))))^(INDEX('Weibull Data'!$G$4:$I$5,1,IF($D11="Electromechanical",3,IF($D11="Analogue Electronic",2,1))))))</f>
        <v>0.98679638544274995</v>
      </c>
      <c r="W11" s="28" cm="1">
        <f t="array" ref="W11">1-EXP(-((($C11+(W$5-$J$5))/(INDEX('Weibull Data'!$G$4:$I$5,2,IF($D11="Electromechanical",3,IF($D11="Analogue Electronic",2,1)))))^(INDEX('Weibull Data'!$G$4:$I$5,1,IF($D11="Electromechanical",3,IF($D11="Analogue Electronic",2,1))))))</f>
        <v>0.9907374459481767</v>
      </c>
      <c r="X11" s="28" cm="1">
        <f t="array" ref="X11">1-EXP(-((($C11+(X$5-$J$5))/(INDEX('Weibull Data'!$G$4:$I$5,2,IF($D11="Electromechanical",3,IF($D11="Analogue Electronic",2,1)))))^(INDEX('Weibull Data'!$G$4:$I$5,1,IF($D11="Electromechanical",3,IF($D11="Analogue Electronic",2,1))))))</f>
        <v>0.99364903983946173</v>
      </c>
      <c r="Y11" s="28" cm="1">
        <f t="array" ref="Y11">1-EXP(-((($C11+(Y$5-$J$5))/(INDEX('Weibull Data'!$G$4:$I$5,2,IF($D11="Electromechanical",3,IF($D11="Analogue Electronic",2,1)))))^(INDEX('Weibull Data'!$G$4:$I$5,1,IF($D11="Electromechanical",3,IF($D11="Analogue Electronic",2,1))))))</f>
        <v>0.99574846234025149</v>
      </c>
      <c r="Z11" s="28" cm="1">
        <f t="array" ref="Z11">1-EXP(-((($C11+(Z$5-$J$5))/(INDEX('Weibull Data'!$G$4:$I$5,2,IF($D11="Electromechanical",3,IF($D11="Analogue Electronic",2,1)))))^(INDEX('Weibull Data'!$G$4:$I$5,1,IF($D11="Electromechanical",3,IF($D11="Analogue Electronic",2,1))))))</f>
        <v>0.99722435957439715</v>
      </c>
      <c r="AA11" s="28" cm="1">
        <f t="array" ref="AA11">1-EXP(-((($C11+(AA$5-$J$5))/(INDEX('Weibull Data'!$G$4:$I$5,2,IF($D11="Electromechanical",3,IF($D11="Analogue Electronic",2,1)))))^(INDEX('Weibull Data'!$G$4:$I$5,1,IF($D11="Electromechanical",3,IF($D11="Analogue Electronic",2,1))))))</f>
        <v>0.99823482228859395</v>
      </c>
      <c r="AB11" s="28" cm="1">
        <f t="array" ref="AB11">1-EXP(-((($C11+(AB$5-$J$5))/(INDEX('Weibull Data'!$G$4:$I$5,2,IF($D11="Electromechanical",3,IF($D11="Analogue Electronic",2,1)))))^(INDEX('Weibull Data'!$G$4:$I$5,1,IF($D11="Electromechanical",3,IF($D11="Analogue Electronic",2,1))))))</f>
        <v>0.99890779534344099</v>
      </c>
      <c r="AC11" s="28" cm="1">
        <f t="array" ref="AC11">1-EXP(-((($C11+(AC$5-$J$5))/(INDEX('Weibull Data'!$G$4:$I$5,2,IF($D11="Electromechanical",3,IF($D11="Analogue Electronic",2,1)))))^(INDEX('Weibull Data'!$G$4:$I$5,1,IF($D11="Electromechanical",3,IF($D11="Analogue Electronic",2,1))))))</f>
        <v>0.99934328517714233</v>
      </c>
      <c r="AD11" s="28" cm="1">
        <f t="array" ref="AD11">1-EXP(-((($C11+(AD$5-$J$5))/(INDEX('Weibull Data'!$G$4:$I$5,2,IF($D11="Electromechanical",3,IF($D11="Analogue Electronic",2,1)))))^(INDEX('Weibull Data'!$G$4:$I$5,1,IF($D11="Electromechanical",3,IF($D11="Analogue Electronic",2,1))))))</f>
        <v>0.99961677133182258</v>
      </c>
      <c r="AE11" s="28" cm="1">
        <f t="array" ref="AE11">1-EXP(-((($C11+(AE$5-$J$5))/(INDEX('Weibull Data'!$G$4:$I$5,2,IF($D11="Electromechanical",3,IF($D11="Analogue Electronic",2,1)))))^(INDEX('Weibull Data'!$G$4:$I$5,1,IF($D11="Electromechanical",3,IF($D11="Analogue Electronic",2,1))))))</f>
        <v>0.99978323817471282</v>
      </c>
      <c r="AF11" s="28" cm="1">
        <f t="array" ref="AF11">1-EXP(-((($C11+(AF$5-$J$5))/(INDEX('Weibull Data'!$G$4:$I$5,2,IF($D11="Electromechanical",3,IF($D11="Analogue Electronic",2,1)))))^(INDEX('Weibull Data'!$G$4:$I$5,1,IF($D11="Electromechanical",3,IF($D11="Analogue Electronic",2,1))))))</f>
        <v>0.9998813219568552</v>
      </c>
      <c r="AG11" s="28" cm="1">
        <f t="array" ref="AG11">1-EXP(-((($C11+(AG$5-$J$5))/(INDEX('Weibull Data'!$G$4:$I$5,2,IF($D11="Electromechanical",3,IF($D11="Analogue Electronic",2,1)))))^(INDEX('Weibull Data'!$G$4:$I$5,1,IF($D11="Electromechanical",3,IF($D11="Analogue Electronic",2,1))))))</f>
        <v>0.99993719076700849</v>
      </c>
      <c r="AH11" s="28" cm="1">
        <f t="array" ref="AH11">1-EXP(-((($C11+(AH$5-$J$5))/(INDEX('Weibull Data'!$G$4:$I$5,2,IF($D11="Electromechanical",3,IF($D11="Analogue Electronic",2,1)))))^(INDEX('Weibull Data'!$G$4:$I$5,1,IF($D11="Electromechanical",3,IF($D11="Analogue Electronic",2,1))))))</f>
        <v>0.99996791305874977</v>
      </c>
      <c r="AI11" s="34">
        <f t="shared" si="3"/>
        <v>0.22946519584203912</v>
      </c>
      <c r="AJ11" s="34">
        <f t="shared" si="4"/>
        <v>0.23878445482562696</v>
      </c>
      <c r="AK11" s="34">
        <f t="shared" si="5"/>
        <v>0.24736626089449124</v>
      </c>
      <c r="AL11" s="34">
        <f t="shared" si="6"/>
        <v>0.25515869464029972</v>
      </c>
      <c r="AM11" s="34">
        <f t="shared" si="7"/>
        <v>0.26213089698507713</v>
      </c>
      <c r="AN11" s="34">
        <f t="shared" si="8"/>
        <v>0.26827362535219157</v>
      </c>
      <c r="AO11" s="34">
        <f t="shared" si="9"/>
        <v>0.27359869984115814</v>
      </c>
      <c r="AP11" s="34">
        <f t="shared" si="10"/>
        <v>0.27813736474468692</v>
      </c>
      <c r="AQ11" s="34">
        <f t="shared" si="11"/>
        <v>0.28193768240465794</v>
      </c>
      <c r="AR11" s="34">
        <f t="shared" si="12"/>
        <v>0.28506116044862462</v>
      </c>
      <c r="AS11" s="34">
        <f t="shared" si="13"/>
        <v>0.28757887914223418</v>
      </c>
      <c r="AT11" s="34">
        <f t="shared" si="14"/>
        <v>0.28956742393887125</v>
      </c>
      <c r="AU11" s="34">
        <f t="shared" si="15"/>
        <v>0.29110493370561125</v>
      </c>
      <c r="AV11" s="34">
        <f t="shared" si="16"/>
        <v>0.2922675465547121</v>
      </c>
      <c r="AW11" s="34">
        <f t="shared" si="17"/>
        <v>0.2931264667526412</v>
      </c>
      <c r="AX11" s="34">
        <f t="shared" si="18"/>
        <v>0.29374579639037418</v>
      </c>
      <c r="AY11" s="34">
        <f t="shared" si="19"/>
        <v>0.29418118607444715</v>
      </c>
      <c r="AZ11" s="34">
        <f t="shared" si="20"/>
        <v>0.29447927257513518</v>
      </c>
      <c r="BA11" s="34">
        <f t="shared" si="21"/>
        <v>0.29467779962631507</v>
      </c>
      <c r="BB11" s="34">
        <f t="shared" si="22"/>
        <v>0.29480626912725699</v>
      </c>
      <c r="BC11" s="34">
        <f t="shared" si="23"/>
        <v>0.29488694754288763</v>
      </c>
      <c r="BD11" s="34">
        <f t="shared" si="24"/>
        <v>0.29493605526154026</v>
      </c>
      <c r="BE11" s="34">
        <f t="shared" si="25"/>
        <v>0.29496498997727227</v>
      </c>
      <c r="BF11" s="34">
        <f t="shared" si="26"/>
        <v>0.2949814712762675</v>
      </c>
      <c r="BG11" s="34">
        <f t="shared" si="27"/>
        <v>0.29499053435233119</v>
      </c>
      <c r="BH11" s="35">
        <f t="shared" si="28"/>
        <v>20.966666666666665</v>
      </c>
      <c r="BI11" s="32">
        <f t="shared" si="29"/>
        <v>72.102655822016999</v>
      </c>
      <c r="BJ11" s="32">
        <f t="shared" si="30"/>
        <v>75.030957521732859</v>
      </c>
      <c r="BK11" s="32">
        <f t="shared" si="31"/>
        <v>77.727536438827428</v>
      </c>
      <c r="BL11" s="32">
        <f t="shared" si="32"/>
        <v>80.176078433739264</v>
      </c>
      <c r="BM11" s="32">
        <f t="shared" si="33"/>
        <v>82.366886953271816</v>
      </c>
      <c r="BN11" s="32">
        <f t="shared" si="34"/>
        <v>84.297057790888005</v>
      </c>
      <c r="BO11" s="32">
        <f t="shared" si="35"/>
        <v>85.970305063510864</v>
      </c>
      <c r="BP11" s="32">
        <f t="shared" si="36"/>
        <v>87.396446366682056</v>
      </c>
      <c r="BQ11" s="32">
        <f t="shared" si="37"/>
        <v>88.590583870828226</v>
      </c>
      <c r="BR11" s="32">
        <f t="shared" si="38"/>
        <v>89.572044530015901</v>
      </c>
      <c r="BS11" s="32">
        <f t="shared" si="39"/>
        <v>90.363163216907992</v>
      </c>
      <c r="BT11" s="32">
        <f t="shared" si="40"/>
        <v>90.988004646704965</v>
      </c>
      <c r="BU11" s="32">
        <f t="shared" si="41"/>
        <v>91.471121648947701</v>
      </c>
      <c r="BV11" s="32">
        <f t="shared" si="42"/>
        <v>91.836438375108983</v>
      </c>
      <c r="BW11" s="32">
        <f t="shared" si="43"/>
        <v>92.106328661444564</v>
      </c>
      <c r="BX11" s="32">
        <f t="shared" si="44"/>
        <v>92.300934695470644</v>
      </c>
      <c r="BY11" s="32">
        <f t="shared" si="45"/>
        <v>92.437743035506585</v>
      </c>
      <c r="BZ11" s="32">
        <f t="shared" si="46"/>
        <v>92.53140790823565</v>
      </c>
      <c r="CA11" s="32">
        <f t="shared" si="47"/>
        <v>92.593789166491661</v>
      </c>
      <c r="CB11" s="32">
        <f t="shared" si="48"/>
        <v>92.634156910175165</v>
      </c>
      <c r="CC11" s="32">
        <f t="shared" si="49"/>
        <v>92.659507717791712</v>
      </c>
      <c r="CD11" s="32">
        <f t="shared" si="50"/>
        <v>92.674938366972412</v>
      </c>
      <c r="CE11" s="32">
        <f t="shared" si="51"/>
        <v>92.684030246209574</v>
      </c>
      <c r="CF11" s="32">
        <f t="shared" si="52"/>
        <v>92.689209007304896</v>
      </c>
      <c r="CG11" s="32">
        <f t="shared" si="53"/>
        <v>92.692056811093636</v>
      </c>
    </row>
    <row r="12" spans="1:85" x14ac:dyDescent="0.3">
      <c r="A12" s="29">
        <v>7</v>
      </c>
      <c r="B12" s="29" t="s">
        <v>118</v>
      </c>
      <c r="C12" s="29">
        <v>51</v>
      </c>
      <c r="D12" s="29" t="s">
        <v>20</v>
      </c>
      <c r="E12" s="29" t="s">
        <v>304</v>
      </c>
      <c r="F12" s="29" t="s">
        <v>70</v>
      </c>
      <c r="G12" s="36">
        <f t="shared" si="2"/>
        <v>0.33333333333333331</v>
      </c>
      <c r="H12" s="37">
        <v>0.29499999999999998</v>
      </c>
      <c r="I12" s="37">
        <v>2</v>
      </c>
      <c r="J12" s="28" cm="1">
        <f t="array" ref="J12">1-EXP(-((($C12+(J$5-$J$5))/(INDEX('Weibull Data'!$G$4:$I$5,2,IF($D12="Electromechanical",3,IF($D12="Analogue Electronic",2,1)))))^(INDEX('Weibull Data'!$G$4:$I$5,1,IF($D12="Electromechanical",3,IF($D12="Analogue Electronic",2,1))))))</f>
        <v>0.77784812149843774</v>
      </c>
      <c r="K12" s="28" cm="1">
        <f t="array" ref="K12">1-EXP(-((($C12+(K$5-$J$5))/(INDEX('Weibull Data'!$G$4:$I$5,2,IF($D12="Electromechanical",3,IF($D12="Analogue Electronic",2,1)))))^(INDEX('Weibull Data'!$G$4:$I$5,1,IF($D12="Electromechanical",3,IF($D12="Analogue Electronic",2,1))))))</f>
        <v>0.80943882991737959</v>
      </c>
      <c r="L12" s="28" cm="1">
        <f t="array" ref="L12">1-EXP(-((($C12+(L$5-$J$5))/(INDEX('Weibull Data'!$G$4:$I$5,2,IF($D12="Electromechanical",3,IF($D12="Analogue Electronic",2,1)))))^(INDEX('Weibull Data'!$G$4:$I$5,1,IF($D12="Electromechanical",3,IF($D12="Analogue Electronic",2,1))))))</f>
        <v>0.83852969794742793</v>
      </c>
      <c r="M12" s="28" cm="1">
        <f t="array" ref="M12">1-EXP(-((($C12+(M$5-$J$5))/(INDEX('Weibull Data'!$G$4:$I$5,2,IF($D12="Electromechanical",3,IF($D12="Analogue Electronic",2,1)))))^(INDEX('Weibull Data'!$G$4:$I$5,1,IF($D12="Electromechanical",3,IF($D12="Analogue Electronic",2,1))))))</f>
        <v>0.86494472759423635</v>
      </c>
      <c r="N12" s="28" cm="1">
        <f t="array" ref="N12">1-EXP(-((($C12+(N$5-$J$5))/(INDEX('Weibull Data'!$G$4:$I$5,2,IF($D12="Electromechanical",3,IF($D12="Analogue Electronic",2,1)))))^(INDEX('Weibull Data'!$G$4:$I$5,1,IF($D12="Electromechanical",3,IF($D12="Analogue Electronic",2,1))))))</f>
        <v>0.88857931181382077</v>
      </c>
      <c r="O12" s="28" cm="1">
        <f t="array" ref="O12">1-EXP(-((($C12+(O$5-$J$5))/(INDEX('Weibull Data'!$G$4:$I$5,2,IF($D12="Electromechanical",3,IF($D12="Analogue Electronic",2,1)))))^(INDEX('Weibull Data'!$G$4:$I$5,1,IF($D12="Electromechanical",3,IF($D12="Analogue Electronic",2,1))))))</f>
        <v>0.90940211983793762</v>
      </c>
      <c r="P12" s="28" cm="1">
        <f t="array" ref="P12">1-EXP(-((($C12+(P$5-$J$5))/(INDEX('Weibull Data'!$G$4:$I$5,2,IF($D12="Electromechanical",3,IF($D12="Analogue Electronic",2,1)))))^(INDEX('Weibull Data'!$G$4:$I$5,1,IF($D12="Electromechanical",3,IF($D12="Analogue Electronic",2,1))))))</f>
        <v>0.92745321980053608</v>
      </c>
      <c r="Q12" s="28" cm="1">
        <f t="array" ref="Q12">1-EXP(-((($C12+(Q$5-$J$5))/(INDEX('Weibull Data'!$G$4:$I$5,2,IF($D12="Electromechanical",3,IF($D12="Analogue Electronic",2,1)))))^(INDEX('Weibull Data'!$G$4:$I$5,1,IF($D12="Electromechanical",3,IF($D12="Analogue Electronic",2,1))))))</f>
        <v>0.94283852455826089</v>
      </c>
      <c r="R12" s="28" cm="1">
        <f t="array" ref="R12">1-EXP(-((($C12+(R$5-$J$5))/(INDEX('Weibull Data'!$G$4:$I$5,2,IF($D12="Electromechanical",3,IF($D12="Analogue Electronic",2,1)))))^(INDEX('Weibull Data'!$G$4:$I$5,1,IF($D12="Electromechanical",3,IF($D12="Analogue Electronic",2,1))))))</f>
        <v>0.95572095730392526</v>
      </c>
      <c r="S12" s="28" cm="1">
        <f t="array" ref="S12">1-EXP(-((($C12+(S$5-$J$5))/(INDEX('Weibull Data'!$G$4:$I$5,2,IF($D12="Electromechanical",3,IF($D12="Analogue Electronic",2,1)))))^(INDEX('Weibull Data'!$G$4:$I$5,1,IF($D12="Electromechanical",3,IF($D12="Analogue Electronic",2,1))))))</f>
        <v>0.96630901846991402</v>
      </c>
      <c r="T12" s="28" cm="1">
        <f t="array" ref="T12">1-EXP(-((($C12+(T$5-$J$5))/(INDEX('Weibull Data'!$G$4:$I$5,2,IF($D12="Electromechanical",3,IF($D12="Analogue Electronic",2,1)))))^(INDEX('Weibull Data'!$G$4:$I$5,1,IF($D12="Electromechanical",3,IF($D12="Analogue Electronic",2,1))))))</f>
        <v>0.97484365810926843</v>
      </c>
      <c r="U12" s="28" cm="1">
        <f t="array" ref="U12">1-EXP(-((($C12+(U$5-$J$5))/(INDEX('Weibull Data'!$G$4:$I$5,2,IF($D12="Electromechanical",3,IF($D12="Analogue Electronic",2,1)))))^(INDEX('Weibull Data'!$G$4:$I$5,1,IF($D12="Electromechanical",3,IF($D12="Analogue Electronic",2,1))))))</f>
        <v>0.98158448792837716</v>
      </c>
      <c r="V12" s="28" cm="1">
        <f t="array" ref="V12">1-EXP(-((($C12+(V$5-$J$5))/(INDEX('Weibull Data'!$G$4:$I$5,2,IF($D12="Electromechanical",3,IF($D12="Analogue Electronic",2,1)))))^(INDEX('Weibull Data'!$G$4:$I$5,1,IF($D12="Electromechanical",3,IF($D12="Analogue Electronic",2,1))))))</f>
        <v>0.98679638544274995</v>
      </c>
      <c r="W12" s="28" cm="1">
        <f t="array" ref="W12">1-EXP(-((($C12+(W$5-$J$5))/(INDEX('Weibull Data'!$G$4:$I$5,2,IF($D12="Electromechanical",3,IF($D12="Analogue Electronic",2,1)))))^(INDEX('Weibull Data'!$G$4:$I$5,1,IF($D12="Electromechanical",3,IF($D12="Analogue Electronic",2,1))))))</f>
        <v>0.9907374459481767</v>
      </c>
      <c r="X12" s="28" cm="1">
        <f t="array" ref="X12">1-EXP(-((($C12+(X$5-$J$5))/(INDEX('Weibull Data'!$G$4:$I$5,2,IF($D12="Electromechanical",3,IF($D12="Analogue Electronic",2,1)))))^(INDEX('Weibull Data'!$G$4:$I$5,1,IF($D12="Electromechanical",3,IF($D12="Analogue Electronic",2,1))))))</f>
        <v>0.99364903983946173</v>
      </c>
      <c r="Y12" s="28" cm="1">
        <f t="array" ref="Y12">1-EXP(-((($C12+(Y$5-$J$5))/(INDEX('Weibull Data'!$G$4:$I$5,2,IF($D12="Electromechanical",3,IF($D12="Analogue Electronic",2,1)))))^(INDEX('Weibull Data'!$G$4:$I$5,1,IF($D12="Electromechanical",3,IF($D12="Analogue Electronic",2,1))))))</f>
        <v>0.99574846234025149</v>
      </c>
      <c r="Z12" s="28" cm="1">
        <f t="array" ref="Z12">1-EXP(-((($C12+(Z$5-$J$5))/(INDEX('Weibull Data'!$G$4:$I$5,2,IF($D12="Electromechanical",3,IF($D12="Analogue Electronic",2,1)))))^(INDEX('Weibull Data'!$G$4:$I$5,1,IF($D12="Electromechanical",3,IF($D12="Analogue Electronic",2,1))))))</f>
        <v>0.99722435957439715</v>
      </c>
      <c r="AA12" s="28" cm="1">
        <f t="array" ref="AA12">1-EXP(-((($C12+(AA$5-$J$5))/(INDEX('Weibull Data'!$G$4:$I$5,2,IF($D12="Electromechanical",3,IF($D12="Analogue Electronic",2,1)))))^(INDEX('Weibull Data'!$G$4:$I$5,1,IF($D12="Electromechanical",3,IF($D12="Analogue Electronic",2,1))))))</f>
        <v>0.99823482228859395</v>
      </c>
      <c r="AB12" s="28" cm="1">
        <f t="array" ref="AB12">1-EXP(-((($C12+(AB$5-$J$5))/(INDEX('Weibull Data'!$G$4:$I$5,2,IF($D12="Electromechanical",3,IF($D12="Analogue Electronic",2,1)))))^(INDEX('Weibull Data'!$G$4:$I$5,1,IF($D12="Electromechanical",3,IF($D12="Analogue Electronic",2,1))))))</f>
        <v>0.99890779534344099</v>
      </c>
      <c r="AC12" s="28" cm="1">
        <f t="array" ref="AC12">1-EXP(-((($C12+(AC$5-$J$5))/(INDEX('Weibull Data'!$G$4:$I$5,2,IF($D12="Electromechanical",3,IF($D12="Analogue Electronic",2,1)))))^(INDEX('Weibull Data'!$G$4:$I$5,1,IF($D12="Electromechanical",3,IF($D12="Analogue Electronic",2,1))))))</f>
        <v>0.99934328517714233</v>
      </c>
      <c r="AD12" s="28" cm="1">
        <f t="array" ref="AD12">1-EXP(-((($C12+(AD$5-$J$5))/(INDEX('Weibull Data'!$G$4:$I$5,2,IF($D12="Electromechanical",3,IF($D12="Analogue Electronic",2,1)))))^(INDEX('Weibull Data'!$G$4:$I$5,1,IF($D12="Electromechanical",3,IF($D12="Analogue Electronic",2,1))))))</f>
        <v>0.99961677133182258</v>
      </c>
      <c r="AE12" s="28" cm="1">
        <f t="array" ref="AE12">1-EXP(-((($C12+(AE$5-$J$5))/(INDEX('Weibull Data'!$G$4:$I$5,2,IF($D12="Electromechanical",3,IF($D12="Analogue Electronic",2,1)))))^(INDEX('Weibull Data'!$G$4:$I$5,1,IF($D12="Electromechanical",3,IF($D12="Analogue Electronic",2,1))))))</f>
        <v>0.99978323817471282</v>
      </c>
      <c r="AF12" s="28" cm="1">
        <f t="array" ref="AF12">1-EXP(-((($C12+(AF$5-$J$5))/(INDEX('Weibull Data'!$G$4:$I$5,2,IF($D12="Electromechanical",3,IF($D12="Analogue Electronic",2,1)))))^(INDEX('Weibull Data'!$G$4:$I$5,1,IF($D12="Electromechanical",3,IF($D12="Analogue Electronic",2,1))))))</f>
        <v>0.9998813219568552</v>
      </c>
      <c r="AG12" s="28" cm="1">
        <f t="array" ref="AG12">1-EXP(-((($C12+(AG$5-$J$5))/(INDEX('Weibull Data'!$G$4:$I$5,2,IF($D12="Electromechanical",3,IF($D12="Analogue Electronic",2,1)))))^(INDEX('Weibull Data'!$G$4:$I$5,1,IF($D12="Electromechanical",3,IF($D12="Analogue Electronic",2,1))))))</f>
        <v>0.99993719076700849</v>
      </c>
      <c r="AH12" s="28" cm="1">
        <f t="array" ref="AH12">1-EXP(-((($C12+(AH$5-$J$5))/(INDEX('Weibull Data'!$G$4:$I$5,2,IF($D12="Electromechanical",3,IF($D12="Analogue Electronic",2,1)))))^(INDEX('Weibull Data'!$G$4:$I$5,1,IF($D12="Electromechanical",3,IF($D12="Analogue Electronic",2,1))))))</f>
        <v>0.99996791305874977</v>
      </c>
      <c r="AI12" s="34">
        <f t="shared" si="3"/>
        <v>0.17848907153500126</v>
      </c>
      <c r="AJ12" s="34">
        <f t="shared" si="4"/>
        <v>0.19328140971651489</v>
      </c>
      <c r="AK12" s="34">
        <f t="shared" si="5"/>
        <v>0.20742395603024238</v>
      </c>
      <c r="AL12" s="34">
        <f t="shared" si="6"/>
        <v>0.22069816762895497</v>
      </c>
      <c r="AM12" s="34">
        <f t="shared" si="7"/>
        <v>0.23292409204813935</v>
      </c>
      <c r="AN12" s="34">
        <f t="shared" si="8"/>
        <v>0.24396860359189171</v>
      </c>
      <c r="AO12" s="34">
        <f t="shared" si="9"/>
        <v>0.2537499951009225</v>
      </c>
      <c r="AP12" s="34">
        <f t="shared" si="10"/>
        <v>0.26223862260040348</v>
      </c>
      <c r="AQ12" s="34">
        <f t="shared" si="11"/>
        <v>0.2694537517278297</v>
      </c>
      <c r="AR12" s="34">
        <f t="shared" si="12"/>
        <v>0.27545717015700516</v>
      </c>
      <c r="AS12" s="34">
        <f t="shared" si="13"/>
        <v>0.28034444653797874</v>
      </c>
      <c r="AT12" s="34">
        <f t="shared" si="14"/>
        <v>0.2842348915477762</v>
      </c>
      <c r="AU12" s="34">
        <f t="shared" si="15"/>
        <v>0.2872612963652485</v>
      </c>
      <c r="AV12" s="34">
        <f t="shared" si="16"/>
        <v>0.28956040260715532</v>
      </c>
      <c r="AW12" s="34">
        <f t="shared" si="17"/>
        <v>0.29126483224029581</v>
      </c>
      <c r="AX12" s="34">
        <f t="shared" si="18"/>
        <v>0.29249692507462766</v>
      </c>
      <c r="AY12" s="34">
        <f t="shared" si="19"/>
        <v>0.29336464488192709</v>
      </c>
      <c r="AZ12" s="34">
        <f t="shared" si="20"/>
        <v>0.29395946432671449</v>
      </c>
      <c r="BA12" s="34">
        <f t="shared" si="21"/>
        <v>0.29435595116137864</v>
      </c>
      <c r="BB12" s="34">
        <f t="shared" si="22"/>
        <v>0.29461266548044973</v>
      </c>
      <c r="BC12" s="34">
        <f t="shared" si="23"/>
        <v>0.29477393841071786</v>
      </c>
      <c r="BD12" s="34">
        <f t="shared" si="24"/>
        <v>0.29487212438385879</v>
      </c>
      <c r="BE12" s="34">
        <f t="shared" si="25"/>
        <v>0.29492998410946553</v>
      </c>
      <c r="BF12" s="34">
        <f t="shared" si="26"/>
        <v>0.29496294371630993</v>
      </c>
      <c r="BG12" s="34">
        <f t="shared" si="27"/>
        <v>0.294981069008386</v>
      </c>
      <c r="BH12" s="35">
        <f>(62.9/3)*2</f>
        <v>41.93333333333333</v>
      </c>
      <c r="BI12" s="32">
        <f t="shared" si="29"/>
        <v>112.16983077240866</v>
      </c>
      <c r="BJ12" s="32">
        <f t="shared" si="30"/>
        <v>121.46594092794413</v>
      </c>
      <c r="BK12" s="32">
        <f t="shared" si="31"/>
        <v>130.35369530449532</v>
      </c>
      <c r="BL12" s="32">
        <f t="shared" si="32"/>
        <v>138.69575264088945</v>
      </c>
      <c r="BM12" s="32">
        <f t="shared" si="33"/>
        <v>146.37902345037006</v>
      </c>
      <c r="BN12" s="32">
        <f t="shared" si="34"/>
        <v>153.31984610226937</v>
      </c>
      <c r="BO12" s="32">
        <f t="shared" si="35"/>
        <v>159.46687247677494</v>
      </c>
      <c r="BP12" s="32">
        <f t="shared" si="36"/>
        <v>164.80147308799542</v>
      </c>
      <c r="BQ12" s="32">
        <f t="shared" si="37"/>
        <v>169.33575525028326</v>
      </c>
      <c r="BR12" s="32">
        <f t="shared" si="38"/>
        <v>173.10854886428621</v>
      </c>
      <c r="BS12" s="32">
        <f t="shared" si="39"/>
        <v>176.17991317739092</v>
      </c>
      <c r="BT12" s="32">
        <f t="shared" si="40"/>
        <v>178.62482789752136</v>
      </c>
      <c r="BU12" s="32">
        <f t="shared" si="41"/>
        <v>180.52674443115131</v>
      </c>
      <c r="BV12" s="32">
        <f t="shared" si="42"/>
        <v>181.97159680146524</v>
      </c>
      <c r="BW12" s="32">
        <f t="shared" si="43"/>
        <v>183.04273007516457</v>
      </c>
      <c r="BX12" s="32">
        <f t="shared" si="44"/>
        <v>183.81702759116573</v>
      </c>
      <c r="BY12" s="32">
        <f t="shared" si="45"/>
        <v>184.36233819817147</v>
      </c>
      <c r="BZ12" s="32">
        <f t="shared" si="46"/>
        <v>184.73614705878208</v>
      </c>
      <c r="CA12" s="32">
        <f t="shared" si="47"/>
        <v>184.98531559759112</v>
      </c>
      <c r="CB12" s="32">
        <f t="shared" si="48"/>
        <v>185.14664537245869</v>
      </c>
      <c r="CC12" s="32">
        <f t="shared" si="49"/>
        <v>185.24799587611011</v>
      </c>
      <c r="CD12" s="32">
        <f t="shared" si="50"/>
        <v>185.30969995634723</v>
      </c>
      <c r="CE12" s="32">
        <f t="shared" si="51"/>
        <v>185.34606137373834</v>
      </c>
      <c r="CF12" s="32">
        <f t="shared" si="52"/>
        <v>185.36677453836108</v>
      </c>
      <c r="CG12" s="32">
        <f t="shared" si="53"/>
        <v>185.37816521302477</v>
      </c>
    </row>
    <row r="13" spans="1:85" x14ac:dyDescent="0.3">
      <c r="A13" s="29">
        <v>8</v>
      </c>
      <c r="B13" s="29" t="s">
        <v>119</v>
      </c>
      <c r="C13" s="29">
        <v>51</v>
      </c>
      <c r="D13" s="29" t="s">
        <v>20</v>
      </c>
      <c r="E13" s="29" t="s">
        <v>304</v>
      </c>
      <c r="F13" s="29" t="s">
        <v>70</v>
      </c>
      <c r="G13" s="36">
        <f t="shared" si="2"/>
        <v>0.33333333333333331</v>
      </c>
      <c r="H13" s="37">
        <v>0.29499999999999998</v>
      </c>
      <c r="I13" s="37">
        <v>2</v>
      </c>
      <c r="J13" s="28" cm="1">
        <f t="array" ref="J13">1-EXP(-((($C13+(J$5-$J$5))/(INDEX('Weibull Data'!$G$4:$I$5,2,IF($D13="Electromechanical",3,IF($D13="Analogue Electronic",2,1)))))^(INDEX('Weibull Data'!$G$4:$I$5,1,IF($D13="Electromechanical",3,IF($D13="Analogue Electronic",2,1))))))</f>
        <v>0.77784812149843774</v>
      </c>
      <c r="K13" s="28" cm="1">
        <f t="array" ref="K13">1-EXP(-((($C13+(K$5-$J$5))/(INDEX('Weibull Data'!$G$4:$I$5,2,IF($D13="Electromechanical",3,IF($D13="Analogue Electronic",2,1)))))^(INDEX('Weibull Data'!$G$4:$I$5,1,IF($D13="Electromechanical",3,IF($D13="Analogue Electronic",2,1))))))</f>
        <v>0.80943882991737959</v>
      </c>
      <c r="L13" s="28" cm="1">
        <f t="array" ref="L13">1-EXP(-((($C13+(L$5-$J$5))/(INDEX('Weibull Data'!$G$4:$I$5,2,IF($D13="Electromechanical",3,IF($D13="Analogue Electronic",2,1)))))^(INDEX('Weibull Data'!$G$4:$I$5,1,IF($D13="Electromechanical",3,IF($D13="Analogue Electronic",2,1))))))</f>
        <v>0.83852969794742793</v>
      </c>
      <c r="M13" s="28" cm="1">
        <f t="array" ref="M13">1-EXP(-((($C13+(M$5-$J$5))/(INDEX('Weibull Data'!$G$4:$I$5,2,IF($D13="Electromechanical",3,IF($D13="Analogue Electronic",2,1)))))^(INDEX('Weibull Data'!$G$4:$I$5,1,IF($D13="Electromechanical",3,IF($D13="Analogue Electronic",2,1))))))</f>
        <v>0.86494472759423635</v>
      </c>
      <c r="N13" s="28" cm="1">
        <f t="array" ref="N13">1-EXP(-((($C13+(N$5-$J$5))/(INDEX('Weibull Data'!$G$4:$I$5,2,IF($D13="Electromechanical",3,IF($D13="Analogue Electronic",2,1)))))^(INDEX('Weibull Data'!$G$4:$I$5,1,IF($D13="Electromechanical",3,IF($D13="Analogue Electronic",2,1))))))</f>
        <v>0.88857931181382077</v>
      </c>
      <c r="O13" s="28" cm="1">
        <f t="array" ref="O13">1-EXP(-((($C13+(O$5-$J$5))/(INDEX('Weibull Data'!$G$4:$I$5,2,IF($D13="Electromechanical",3,IF($D13="Analogue Electronic",2,1)))))^(INDEX('Weibull Data'!$G$4:$I$5,1,IF($D13="Electromechanical",3,IF($D13="Analogue Electronic",2,1))))))</f>
        <v>0.90940211983793762</v>
      </c>
      <c r="P13" s="28" cm="1">
        <f t="array" ref="P13">1-EXP(-((($C13+(P$5-$J$5))/(INDEX('Weibull Data'!$G$4:$I$5,2,IF($D13="Electromechanical",3,IF($D13="Analogue Electronic",2,1)))))^(INDEX('Weibull Data'!$G$4:$I$5,1,IF($D13="Electromechanical",3,IF($D13="Analogue Electronic",2,1))))))</f>
        <v>0.92745321980053608</v>
      </c>
      <c r="Q13" s="28" cm="1">
        <f t="array" ref="Q13">1-EXP(-((($C13+(Q$5-$J$5))/(INDEX('Weibull Data'!$G$4:$I$5,2,IF($D13="Electromechanical",3,IF($D13="Analogue Electronic",2,1)))))^(INDEX('Weibull Data'!$G$4:$I$5,1,IF($D13="Electromechanical",3,IF($D13="Analogue Electronic",2,1))))))</f>
        <v>0.94283852455826089</v>
      </c>
      <c r="R13" s="28" cm="1">
        <f t="array" ref="R13">1-EXP(-((($C13+(R$5-$J$5))/(INDEX('Weibull Data'!$G$4:$I$5,2,IF($D13="Electromechanical",3,IF($D13="Analogue Electronic",2,1)))))^(INDEX('Weibull Data'!$G$4:$I$5,1,IF($D13="Electromechanical",3,IF($D13="Analogue Electronic",2,1))))))</f>
        <v>0.95572095730392526</v>
      </c>
      <c r="S13" s="28" cm="1">
        <f t="array" ref="S13">1-EXP(-((($C13+(S$5-$J$5))/(INDEX('Weibull Data'!$G$4:$I$5,2,IF($D13="Electromechanical",3,IF($D13="Analogue Electronic",2,1)))))^(INDEX('Weibull Data'!$G$4:$I$5,1,IF($D13="Electromechanical",3,IF($D13="Analogue Electronic",2,1))))))</f>
        <v>0.96630901846991402</v>
      </c>
      <c r="T13" s="28" cm="1">
        <f t="array" ref="T13">1-EXP(-((($C13+(T$5-$J$5))/(INDEX('Weibull Data'!$G$4:$I$5,2,IF($D13="Electromechanical",3,IF($D13="Analogue Electronic",2,1)))))^(INDEX('Weibull Data'!$G$4:$I$5,1,IF($D13="Electromechanical",3,IF($D13="Analogue Electronic",2,1))))))</f>
        <v>0.97484365810926843</v>
      </c>
      <c r="U13" s="28" cm="1">
        <f t="array" ref="U13">1-EXP(-((($C13+(U$5-$J$5))/(INDEX('Weibull Data'!$G$4:$I$5,2,IF($D13="Electromechanical",3,IF($D13="Analogue Electronic",2,1)))))^(INDEX('Weibull Data'!$G$4:$I$5,1,IF($D13="Electromechanical",3,IF($D13="Analogue Electronic",2,1))))))</f>
        <v>0.98158448792837716</v>
      </c>
      <c r="V13" s="28" cm="1">
        <f t="array" ref="V13">1-EXP(-((($C13+(V$5-$J$5))/(INDEX('Weibull Data'!$G$4:$I$5,2,IF($D13="Electromechanical",3,IF($D13="Analogue Electronic",2,1)))))^(INDEX('Weibull Data'!$G$4:$I$5,1,IF($D13="Electromechanical",3,IF($D13="Analogue Electronic",2,1))))))</f>
        <v>0.98679638544274995</v>
      </c>
      <c r="W13" s="28" cm="1">
        <f t="array" ref="W13">1-EXP(-((($C13+(W$5-$J$5))/(INDEX('Weibull Data'!$G$4:$I$5,2,IF($D13="Electromechanical",3,IF($D13="Analogue Electronic",2,1)))))^(INDEX('Weibull Data'!$G$4:$I$5,1,IF($D13="Electromechanical",3,IF($D13="Analogue Electronic",2,1))))))</f>
        <v>0.9907374459481767</v>
      </c>
      <c r="X13" s="28" cm="1">
        <f t="array" ref="X13">1-EXP(-((($C13+(X$5-$J$5))/(INDEX('Weibull Data'!$G$4:$I$5,2,IF($D13="Electromechanical",3,IF($D13="Analogue Electronic",2,1)))))^(INDEX('Weibull Data'!$G$4:$I$5,1,IF($D13="Electromechanical",3,IF($D13="Analogue Electronic",2,1))))))</f>
        <v>0.99364903983946173</v>
      </c>
      <c r="Y13" s="28" cm="1">
        <f t="array" ref="Y13">1-EXP(-((($C13+(Y$5-$J$5))/(INDEX('Weibull Data'!$G$4:$I$5,2,IF($D13="Electromechanical",3,IF($D13="Analogue Electronic",2,1)))))^(INDEX('Weibull Data'!$G$4:$I$5,1,IF($D13="Electromechanical",3,IF($D13="Analogue Electronic",2,1))))))</f>
        <v>0.99574846234025149</v>
      </c>
      <c r="Z13" s="28" cm="1">
        <f t="array" ref="Z13">1-EXP(-((($C13+(Z$5-$J$5))/(INDEX('Weibull Data'!$G$4:$I$5,2,IF($D13="Electromechanical",3,IF($D13="Analogue Electronic",2,1)))))^(INDEX('Weibull Data'!$G$4:$I$5,1,IF($D13="Electromechanical",3,IF($D13="Analogue Electronic",2,1))))))</f>
        <v>0.99722435957439715</v>
      </c>
      <c r="AA13" s="28" cm="1">
        <f t="array" ref="AA13">1-EXP(-((($C13+(AA$5-$J$5))/(INDEX('Weibull Data'!$G$4:$I$5,2,IF($D13="Electromechanical",3,IF($D13="Analogue Electronic",2,1)))))^(INDEX('Weibull Data'!$G$4:$I$5,1,IF($D13="Electromechanical",3,IF($D13="Analogue Electronic",2,1))))))</f>
        <v>0.99823482228859395</v>
      </c>
      <c r="AB13" s="28" cm="1">
        <f t="array" ref="AB13">1-EXP(-((($C13+(AB$5-$J$5))/(INDEX('Weibull Data'!$G$4:$I$5,2,IF($D13="Electromechanical",3,IF($D13="Analogue Electronic",2,1)))))^(INDEX('Weibull Data'!$G$4:$I$5,1,IF($D13="Electromechanical",3,IF($D13="Analogue Electronic",2,1))))))</f>
        <v>0.99890779534344099</v>
      </c>
      <c r="AC13" s="28" cm="1">
        <f t="array" ref="AC13">1-EXP(-((($C13+(AC$5-$J$5))/(INDEX('Weibull Data'!$G$4:$I$5,2,IF($D13="Electromechanical",3,IF($D13="Analogue Electronic",2,1)))))^(INDEX('Weibull Data'!$G$4:$I$5,1,IF($D13="Electromechanical",3,IF($D13="Analogue Electronic",2,1))))))</f>
        <v>0.99934328517714233</v>
      </c>
      <c r="AD13" s="28" cm="1">
        <f t="array" ref="AD13">1-EXP(-((($C13+(AD$5-$J$5))/(INDEX('Weibull Data'!$G$4:$I$5,2,IF($D13="Electromechanical",3,IF($D13="Analogue Electronic",2,1)))))^(INDEX('Weibull Data'!$G$4:$I$5,1,IF($D13="Electromechanical",3,IF($D13="Analogue Electronic",2,1))))))</f>
        <v>0.99961677133182258</v>
      </c>
      <c r="AE13" s="28" cm="1">
        <f t="array" ref="AE13">1-EXP(-((($C13+(AE$5-$J$5))/(INDEX('Weibull Data'!$G$4:$I$5,2,IF($D13="Electromechanical",3,IF($D13="Analogue Electronic",2,1)))))^(INDEX('Weibull Data'!$G$4:$I$5,1,IF($D13="Electromechanical",3,IF($D13="Analogue Electronic",2,1))))))</f>
        <v>0.99978323817471282</v>
      </c>
      <c r="AF13" s="28" cm="1">
        <f t="array" ref="AF13">1-EXP(-((($C13+(AF$5-$J$5))/(INDEX('Weibull Data'!$G$4:$I$5,2,IF($D13="Electromechanical",3,IF($D13="Analogue Electronic",2,1)))))^(INDEX('Weibull Data'!$G$4:$I$5,1,IF($D13="Electromechanical",3,IF($D13="Analogue Electronic",2,1))))))</f>
        <v>0.9998813219568552</v>
      </c>
      <c r="AG13" s="28" cm="1">
        <f t="array" ref="AG13">1-EXP(-((($C13+(AG$5-$J$5))/(INDEX('Weibull Data'!$G$4:$I$5,2,IF($D13="Electromechanical",3,IF($D13="Analogue Electronic",2,1)))))^(INDEX('Weibull Data'!$G$4:$I$5,1,IF($D13="Electromechanical",3,IF($D13="Analogue Electronic",2,1))))))</f>
        <v>0.99993719076700849</v>
      </c>
      <c r="AH13" s="28" cm="1">
        <f t="array" ref="AH13">1-EXP(-((($C13+(AH$5-$J$5))/(INDEX('Weibull Data'!$G$4:$I$5,2,IF($D13="Electromechanical",3,IF($D13="Analogue Electronic",2,1)))))^(INDEX('Weibull Data'!$G$4:$I$5,1,IF($D13="Electromechanical",3,IF($D13="Analogue Electronic",2,1))))))</f>
        <v>0.99996791305874977</v>
      </c>
      <c r="AI13" s="34">
        <f t="shared" si="3"/>
        <v>0.17848907153500126</v>
      </c>
      <c r="AJ13" s="34">
        <f t="shared" si="4"/>
        <v>0.19328140971651489</v>
      </c>
      <c r="AK13" s="34">
        <f t="shared" si="5"/>
        <v>0.20742395603024238</v>
      </c>
      <c r="AL13" s="34">
        <f t="shared" si="6"/>
        <v>0.22069816762895497</v>
      </c>
      <c r="AM13" s="34">
        <f t="shared" si="7"/>
        <v>0.23292409204813935</v>
      </c>
      <c r="AN13" s="34">
        <f t="shared" si="8"/>
        <v>0.24396860359189171</v>
      </c>
      <c r="AO13" s="34">
        <f t="shared" si="9"/>
        <v>0.2537499951009225</v>
      </c>
      <c r="AP13" s="34">
        <f t="shared" si="10"/>
        <v>0.26223862260040348</v>
      </c>
      <c r="AQ13" s="34">
        <f t="shared" si="11"/>
        <v>0.2694537517278297</v>
      </c>
      <c r="AR13" s="34">
        <f t="shared" si="12"/>
        <v>0.27545717015700516</v>
      </c>
      <c r="AS13" s="34">
        <f t="shared" si="13"/>
        <v>0.28034444653797874</v>
      </c>
      <c r="AT13" s="34">
        <f t="shared" si="14"/>
        <v>0.2842348915477762</v>
      </c>
      <c r="AU13" s="34">
        <f t="shared" si="15"/>
        <v>0.2872612963652485</v>
      </c>
      <c r="AV13" s="34">
        <f t="shared" si="16"/>
        <v>0.28956040260715532</v>
      </c>
      <c r="AW13" s="34">
        <f t="shared" si="17"/>
        <v>0.29126483224029581</v>
      </c>
      <c r="AX13" s="34">
        <f t="shared" si="18"/>
        <v>0.29249692507462766</v>
      </c>
      <c r="AY13" s="34">
        <f t="shared" si="19"/>
        <v>0.29336464488192709</v>
      </c>
      <c r="AZ13" s="34">
        <f t="shared" si="20"/>
        <v>0.29395946432671449</v>
      </c>
      <c r="BA13" s="34">
        <f t="shared" si="21"/>
        <v>0.29435595116137864</v>
      </c>
      <c r="BB13" s="34">
        <f t="shared" si="22"/>
        <v>0.29461266548044973</v>
      </c>
      <c r="BC13" s="34">
        <f t="shared" si="23"/>
        <v>0.29477393841071786</v>
      </c>
      <c r="BD13" s="34">
        <f t="shared" si="24"/>
        <v>0.29487212438385879</v>
      </c>
      <c r="BE13" s="34">
        <f t="shared" si="25"/>
        <v>0.29492998410946553</v>
      </c>
      <c r="BF13" s="34">
        <f t="shared" si="26"/>
        <v>0.29496294371630993</v>
      </c>
      <c r="BG13" s="34">
        <f t="shared" si="27"/>
        <v>0.294981069008386</v>
      </c>
      <c r="BH13" s="35">
        <f t="shared" ref="BH13:BH14" si="54">(62.9/3)*2</f>
        <v>41.93333333333333</v>
      </c>
      <c r="BI13" s="32">
        <f t="shared" si="29"/>
        <v>112.16983077240866</v>
      </c>
      <c r="BJ13" s="32">
        <f t="shared" si="30"/>
        <v>121.46594092794413</v>
      </c>
      <c r="BK13" s="32">
        <f t="shared" si="31"/>
        <v>130.35369530449532</v>
      </c>
      <c r="BL13" s="32">
        <f t="shared" si="32"/>
        <v>138.69575264088945</v>
      </c>
      <c r="BM13" s="32">
        <f t="shared" si="33"/>
        <v>146.37902345037006</v>
      </c>
      <c r="BN13" s="32">
        <f t="shared" si="34"/>
        <v>153.31984610226937</v>
      </c>
      <c r="BO13" s="32">
        <f t="shared" si="35"/>
        <v>159.46687247677494</v>
      </c>
      <c r="BP13" s="32">
        <f t="shared" si="36"/>
        <v>164.80147308799542</v>
      </c>
      <c r="BQ13" s="32">
        <f t="shared" si="37"/>
        <v>169.33575525028326</v>
      </c>
      <c r="BR13" s="32">
        <f t="shared" si="38"/>
        <v>173.10854886428621</v>
      </c>
      <c r="BS13" s="32">
        <f t="shared" si="39"/>
        <v>176.17991317739092</v>
      </c>
      <c r="BT13" s="32">
        <f t="shared" si="40"/>
        <v>178.62482789752136</v>
      </c>
      <c r="BU13" s="32">
        <f t="shared" si="41"/>
        <v>180.52674443115131</v>
      </c>
      <c r="BV13" s="32">
        <f t="shared" si="42"/>
        <v>181.97159680146524</v>
      </c>
      <c r="BW13" s="32">
        <f t="shared" si="43"/>
        <v>183.04273007516457</v>
      </c>
      <c r="BX13" s="32">
        <f t="shared" si="44"/>
        <v>183.81702759116573</v>
      </c>
      <c r="BY13" s="32">
        <f t="shared" si="45"/>
        <v>184.36233819817147</v>
      </c>
      <c r="BZ13" s="32">
        <f t="shared" si="46"/>
        <v>184.73614705878208</v>
      </c>
      <c r="CA13" s="32">
        <f t="shared" si="47"/>
        <v>184.98531559759112</v>
      </c>
      <c r="CB13" s="32">
        <f t="shared" si="48"/>
        <v>185.14664537245869</v>
      </c>
      <c r="CC13" s="32">
        <f t="shared" si="49"/>
        <v>185.24799587611011</v>
      </c>
      <c r="CD13" s="32">
        <f t="shared" si="50"/>
        <v>185.30969995634723</v>
      </c>
      <c r="CE13" s="32">
        <f t="shared" si="51"/>
        <v>185.34606137373834</v>
      </c>
      <c r="CF13" s="32">
        <f t="shared" si="52"/>
        <v>185.36677453836108</v>
      </c>
      <c r="CG13" s="32">
        <f t="shared" si="53"/>
        <v>185.37816521302477</v>
      </c>
    </row>
    <row r="14" spans="1:85" x14ac:dyDescent="0.3">
      <c r="A14" s="29">
        <v>9</v>
      </c>
      <c r="B14" s="29" t="s">
        <v>120</v>
      </c>
      <c r="C14" s="29">
        <v>51</v>
      </c>
      <c r="D14" s="29" t="s">
        <v>20</v>
      </c>
      <c r="E14" s="29" t="s">
        <v>304</v>
      </c>
      <c r="F14" s="29" t="s">
        <v>70</v>
      </c>
      <c r="G14" s="36">
        <f t="shared" si="2"/>
        <v>0.33333333333333331</v>
      </c>
      <c r="H14" s="37">
        <v>0.29499999999999998</v>
      </c>
      <c r="I14" s="37">
        <v>2</v>
      </c>
      <c r="J14" s="28" cm="1">
        <f t="array" ref="J14">1-EXP(-((($C14+(J$5-$J$5))/(INDEX('Weibull Data'!$G$4:$I$5,2,IF($D14="Electromechanical",3,IF($D14="Analogue Electronic",2,1)))))^(INDEX('Weibull Data'!$G$4:$I$5,1,IF($D14="Electromechanical",3,IF($D14="Analogue Electronic",2,1))))))</f>
        <v>0.77784812149843774</v>
      </c>
      <c r="K14" s="28" cm="1">
        <f t="array" ref="K14">1-EXP(-((($C14+(K$5-$J$5))/(INDEX('Weibull Data'!$G$4:$I$5,2,IF($D14="Electromechanical",3,IF($D14="Analogue Electronic",2,1)))))^(INDEX('Weibull Data'!$G$4:$I$5,1,IF($D14="Electromechanical",3,IF($D14="Analogue Electronic",2,1))))))</f>
        <v>0.80943882991737959</v>
      </c>
      <c r="L14" s="28" cm="1">
        <f t="array" ref="L14">1-EXP(-((($C14+(L$5-$J$5))/(INDEX('Weibull Data'!$G$4:$I$5,2,IF($D14="Electromechanical",3,IF($D14="Analogue Electronic",2,1)))))^(INDEX('Weibull Data'!$G$4:$I$5,1,IF($D14="Electromechanical",3,IF($D14="Analogue Electronic",2,1))))))</f>
        <v>0.83852969794742793</v>
      </c>
      <c r="M14" s="28" cm="1">
        <f t="array" ref="M14">1-EXP(-((($C14+(M$5-$J$5))/(INDEX('Weibull Data'!$G$4:$I$5,2,IF($D14="Electromechanical",3,IF($D14="Analogue Electronic",2,1)))))^(INDEX('Weibull Data'!$G$4:$I$5,1,IF($D14="Electromechanical",3,IF($D14="Analogue Electronic",2,1))))))</f>
        <v>0.86494472759423635</v>
      </c>
      <c r="N14" s="28" cm="1">
        <f t="array" ref="N14">1-EXP(-((($C14+(N$5-$J$5))/(INDEX('Weibull Data'!$G$4:$I$5,2,IF($D14="Electromechanical",3,IF($D14="Analogue Electronic",2,1)))))^(INDEX('Weibull Data'!$G$4:$I$5,1,IF($D14="Electromechanical",3,IF($D14="Analogue Electronic",2,1))))))</f>
        <v>0.88857931181382077</v>
      </c>
      <c r="O14" s="28" cm="1">
        <f t="array" ref="O14">1-EXP(-((($C14+(O$5-$J$5))/(INDEX('Weibull Data'!$G$4:$I$5,2,IF($D14="Electromechanical",3,IF($D14="Analogue Electronic",2,1)))))^(INDEX('Weibull Data'!$G$4:$I$5,1,IF($D14="Electromechanical",3,IF($D14="Analogue Electronic",2,1))))))</f>
        <v>0.90940211983793762</v>
      </c>
      <c r="P14" s="28" cm="1">
        <f t="array" ref="P14">1-EXP(-((($C14+(P$5-$J$5))/(INDEX('Weibull Data'!$G$4:$I$5,2,IF($D14="Electromechanical",3,IF($D14="Analogue Electronic",2,1)))))^(INDEX('Weibull Data'!$G$4:$I$5,1,IF($D14="Electromechanical",3,IF($D14="Analogue Electronic",2,1))))))</f>
        <v>0.92745321980053608</v>
      </c>
      <c r="Q14" s="28" cm="1">
        <f t="array" ref="Q14">1-EXP(-((($C14+(Q$5-$J$5))/(INDEX('Weibull Data'!$G$4:$I$5,2,IF($D14="Electromechanical",3,IF($D14="Analogue Electronic",2,1)))))^(INDEX('Weibull Data'!$G$4:$I$5,1,IF($D14="Electromechanical",3,IF($D14="Analogue Electronic",2,1))))))</f>
        <v>0.94283852455826089</v>
      </c>
      <c r="R14" s="28" cm="1">
        <f t="array" ref="R14">1-EXP(-((($C14+(R$5-$J$5))/(INDEX('Weibull Data'!$G$4:$I$5,2,IF($D14="Electromechanical",3,IF($D14="Analogue Electronic",2,1)))))^(INDEX('Weibull Data'!$G$4:$I$5,1,IF($D14="Electromechanical",3,IF($D14="Analogue Electronic",2,1))))))</f>
        <v>0.95572095730392526</v>
      </c>
      <c r="S14" s="28" cm="1">
        <f t="array" ref="S14">1-EXP(-((($C14+(S$5-$J$5))/(INDEX('Weibull Data'!$G$4:$I$5,2,IF($D14="Electromechanical",3,IF($D14="Analogue Electronic",2,1)))))^(INDEX('Weibull Data'!$G$4:$I$5,1,IF($D14="Electromechanical",3,IF($D14="Analogue Electronic",2,1))))))</f>
        <v>0.96630901846991402</v>
      </c>
      <c r="T14" s="28" cm="1">
        <f t="array" ref="T14">1-EXP(-((($C14+(T$5-$J$5))/(INDEX('Weibull Data'!$G$4:$I$5,2,IF($D14="Electromechanical",3,IF($D14="Analogue Electronic",2,1)))))^(INDEX('Weibull Data'!$G$4:$I$5,1,IF($D14="Electromechanical",3,IF($D14="Analogue Electronic",2,1))))))</f>
        <v>0.97484365810926843</v>
      </c>
      <c r="U14" s="28" cm="1">
        <f t="array" ref="U14">1-EXP(-((($C14+(U$5-$J$5))/(INDEX('Weibull Data'!$G$4:$I$5,2,IF($D14="Electromechanical",3,IF($D14="Analogue Electronic",2,1)))))^(INDEX('Weibull Data'!$G$4:$I$5,1,IF($D14="Electromechanical",3,IF($D14="Analogue Electronic",2,1))))))</f>
        <v>0.98158448792837716</v>
      </c>
      <c r="V14" s="28" cm="1">
        <f t="array" ref="V14">1-EXP(-((($C14+(V$5-$J$5))/(INDEX('Weibull Data'!$G$4:$I$5,2,IF($D14="Electromechanical",3,IF($D14="Analogue Electronic",2,1)))))^(INDEX('Weibull Data'!$G$4:$I$5,1,IF($D14="Electromechanical",3,IF($D14="Analogue Electronic",2,1))))))</f>
        <v>0.98679638544274995</v>
      </c>
      <c r="W14" s="28" cm="1">
        <f t="array" ref="W14">1-EXP(-((($C14+(W$5-$J$5))/(INDEX('Weibull Data'!$G$4:$I$5,2,IF($D14="Electromechanical",3,IF($D14="Analogue Electronic",2,1)))))^(INDEX('Weibull Data'!$G$4:$I$5,1,IF($D14="Electromechanical",3,IF($D14="Analogue Electronic",2,1))))))</f>
        <v>0.9907374459481767</v>
      </c>
      <c r="X14" s="28" cm="1">
        <f t="array" ref="X14">1-EXP(-((($C14+(X$5-$J$5))/(INDEX('Weibull Data'!$G$4:$I$5,2,IF($D14="Electromechanical",3,IF($D14="Analogue Electronic",2,1)))))^(INDEX('Weibull Data'!$G$4:$I$5,1,IF($D14="Electromechanical",3,IF($D14="Analogue Electronic",2,1))))))</f>
        <v>0.99364903983946173</v>
      </c>
      <c r="Y14" s="28" cm="1">
        <f t="array" ref="Y14">1-EXP(-((($C14+(Y$5-$J$5))/(INDEX('Weibull Data'!$G$4:$I$5,2,IF($D14="Electromechanical",3,IF($D14="Analogue Electronic",2,1)))))^(INDEX('Weibull Data'!$G$4:$I$5,1,IF($D14="Electromechanical",3,IF($D14="Analogue Electronic",2,1))))))</f>
        <v>0.99574846234025149</v>
      </c>
      <c r="Z14" s="28" cm="1">
        <f t="array" ref="Z14">1-EXP(-((($C14+(Z$5-$J$5))/(INDEX('Weibull Data'!$G$4:$I$5,2,IF($D14="Electromechanical",3,IF($D14="Analogue Electronic",2,1)))))^(INDEX('Weibull Data'!$G$4:$I$5,1,IF($D14="Electromechanical",3,IF($D14="Analogue Electronic",2,1))))))</f>
        <v>0.99722435957439715</v>
      </c>
      <c r="AA14" s="28" cm="1">
        <f t="array" ref="AA14">1-EXP(-((($C14+(AA$5-$J$5))/(INDEX('Weibull Data'!$G$4:$I$5,2,IF($D14="Electromechanical",3,IF($D14="Analogue Electronic",2,1)))))^(INDEX('Weibull Data'!$G$4:$I$5,1,IF($D14="Electromechanical",3,IF($D14="Analogue Electronic",2,1))))))</f>
        <v>0.99823482228859395</v>
      </c>
      <c r="AB14" s="28" cm="1">
        <f t="array" ref="AB14">1-EXP(-((($C14+(AB$5-$J$5))/(INDEX('Weibull Data'!$G$4:$I$5,2,IF($D14="Electromechanical",3,IF($D14="Analogue Electronic",2,1)))))^(INDEX('Weibull Data'!$G$4:$I$5,1,IF($D14="Electromechanical",3,IF($D14="Analogue Electronic",2,1))))))</f>
        <v>0.99890779534344099</v>
      </c>
      <c r="AC14" s="28" cm="1">
        <f t="array" ref="AC14">1-EXP(-((($C14+(AC$5-$J$5))/(INDEX('Weibull Data'!$G$4:$I$5,2,IF($D14="Electromechanical",3,IF($D14="Analogue Electronic",2,1)))))^(INDEX('Weibull Data'!$G$4:$I$5,1,IF($D14="Electromechanical",3,IF($D14="Analogue Electronic",2,1))))))</f>
        <v>0.99934328517714233</v>
      </c>
      <c r="AD14" s="28" cm="1">
        <f t="array" ref="AD14">1-EXP(-((($C14+(AD$5-$J$5))/(INDEX('Weibull Data'!$G$4:$I$5,2,IF($D14="Electromechanical",3,IF($D14="Analogue Electronic",2,1)))))^(INDEX('Weibull Data'!$G$4:$I$5,1,IF($D14="Electromechanical",3,IF($D14="Analogue Electronic",2,1))))))</f>
        <v>0.99961677133182258</v>
      </c>
      <c r="AE14" s="28" cm="1">
        <f t="array" ref="AE14">1-EXP(-((($C14+(AE$5-$J$5))/(INDEX('Weibull Data'!$G$4:$I$5,2,IF($D14="Electromechanical",3,IF($D14="Analogue Electronic",2,1)))))^(INDEX('Weibull Data'!$G$4:$I$5,1,IF($D14="Electromechanical",3,IF($D14="Analogue Electronic",2,1))))))</f>
        <v>0.99978323817471282</v>
      </c>
      <c r="AF14" s="28" cm="1">
        <f t="array" ref="AF14">1-EXP(-((($C14+(AF$5-$J$5))/(INDEX('Weibull Data'!$G$4:$I$5,2,IF($D14="Electromechanical",3,IF($D14="Analogue Electronic",2,1)))))^(INDEX('Weibull Data'!$G$4:$I$5,1,IF($D14="Electromechanical",3,IF($D14="Analogue Electronic",2,1))))))</f>
        <v>0.9998813219568552</v>
      </c>
      <c r="AG14" s="28" cm="1">
        <f t="array" ref="AG14">1-EXP(-((($C14+(AG$5-$J$5))/(INDEX('Weibull Data'!$G$4:$I$5,2,IF($D14="Electromechanical",3,IF($D14="Analogue Electronic",2,1)))))^(INDEX('Weibull Data'!$G$4:$I$5,1,IF($D14="Electromechanical",3,IF($D14="Analogue Electronic",2,1))))))</f>
        <v>0.99993719076700849</v>
      </c>
      <c r="AH14" s="28" cm="1">
        <f t="array" ref="AH14">1-EXP(-((($C14+(AH$5-$J$5))/(INDEX('Weibull Data'!$G$4:$I$5,2,IF($D14="Electromechanical",3,IF($D14="Analogue Electronic",2,1)))))^(INDEX('Weibull Data'!$G$4:$I$5,1,IF($D14="Electromechanical",3,IF($D14="Analogue Electronic",2,1))))))</f>
        <v>0.99996791305874977</v>
      </c>
      <c r="AI14" s="34">
        <f t="shared" si="3"/>
        <v>0.17848907153500126</v>
      </c>
      <c r="AJ14" s="34">
        <f t="shared" si="4"/>
        <v>0.19328140971651489</v>
      </c>
      <c r="AK14" s="34">
        <f t="shared" si="5"/>
        <v>0.20742395603024238</v>
      </c>
      <c r="AL14" s="34">
        <f t="shared" si="6"/>
        <v>0.22069816762895497</v>
      </c>
      <c r="AM14" s="34">
        <f t="shared" si="7"/>
        <v>0.23292409204813935</v>
      </c>
      <c r="AN14" s="34">
        <f t="shared" si="8"/>
        <v>0.24396860359189171</v>
      </c>
      <c r="AO14" s="34">
        <f t="shared" si="9"/>
        <v>0.2537499951009225</v>
      </c>
      <c r="AP14" s="34">
        <f t="shared" si="10"/>
        <v>0.26223862260040348</v>
      </c>
      <c r="AQ14" s="34">
        <f t="shared" si="11"/>
        <v>0.2694537517278297</v>
      </c>
      <c r="AR14" s="34">
        <f t="shared" si="12"/>
        <v>0.27545717015700516</v>
      </c>
      <c r="AS14" s="34">
        <f t="shared" si="13"/>
        <v>0.28034444653797874</v>
      </c>
      <c r="AT14" s="34">
        <f t="shared" si="14"/>
        <v>0.2842348915477762</v>
      </c>
      <c r="AU14" s="34">
        <f t="shared" si="15"/>
        <v>0.2872612963652485</v>
      </c>
      <c r="AV14" s="34">
        <f t="shared" si="16"/>
        <v>0.28956040260715532</v>
      </c>
      <c r="AW14" s="34">
        <f t="shared" si="17"/>
        <v>0.29126483224029581</v>
      </c>
      <c r="AX14" s="34">
        <f t="shared" si="18"/>
        <v>0.29249692507462766</v>
      </c>
      <c r="AY14" s="34">
        <f t="shared" si="19"/>
        <v>0.29336464488192709</v>
      </c>
      <c r="AZ14" s="34">
        <f t="shared" si="20"/>
        <v>0.29395946432671449</v>
      </c>
      <c r="BA14" s="34">
        <f t="shared" si="21"/>
        <v>0.29435595116137864</v>
      </c>
      <c r="BB14" s="34">
        <f t="shared" si="22"/>
        <v>0.29461266548044973</v>
      </c>
      <c r="BC14" s="34">
        <f t="shared" si="23"/>
        <v>0.29477393841071786</v>
      </c>
      <c r="BD14" s="34">
        <f t="shared" si="24"/>
        <v>0.29487212438385879</v>
      </c>
      <c r="BE14" s="34">
        <f t="shared" si="25"/>
        <v>0.29492998410946553</v>
      </c>
      <c r="BF14" s="34">
        <f t="shared" si="26"/>
        <v>0.29496294371630993</v>
      </c>
      <c r="BG14" s="34">
        <f t="shared" si="27"/>
        <v>0.294981069008386</v>
      </c>
      <c r="BH14" s="35">
        <f t="shared" si="54"/>
        <v>41.93333333333333</v>
      </c>
      <c r="BI14" s="32">
        <f t="shared" si="29"/>
        <v>112.16983077240866</v>
      </c>
      <c r="BJ14" s="32">
        <f t="shared" si="30"/>
        <v>121.46594092794413</v>
      </c>
      <c r="BK14" s="32">
        <f t="shared" si="31"/>
        <v>130.35369530449532</v>
      </c>
      <c r="BL14" s="32">
        <f t="shared" si="32"/>
        <v>138.69575264088945</v>
      </c>
      <c r="BM14" s="32">
        <f t="shared" si="33"/>
        <v>146.37902345037006</v>
      </c>
      <c r="BN14" s="32">
        <f t="shared" si="34"/>
        <v>153.31984610226937</v>
      </c>
      <c r="BO14" s="32">
        <f t="shared" si="35"/>
        <v>159.46687247677494</v>
      </c>
      <c r="BP14" s="32">
        <f t="shared" si="36"/>
        <v>164.80147308799542</v>
      </c>
      <c r="BQ14" s="32">
        <f t="shared" si="37"/>
        <v>169.33575525028326</v>
      </c>
      <c r="BR14" s="32">
        <f t="shared" si="38"/>
        <v>173.10854886428621</v>
      </c>
      <c r="BS14" s="32">
        <f t="shared" si="39"/>
        <v>176.17991317739092</v>
      </c>
      <c r="BT14" s="32">
        <f t="shared" si="40"/>
        <v>178.62482789752136</v>
      </c>
      <c r="BU14" s="32">
        <f t="shared" si="41"/>
        <v>180.52674443115131</v>
      </c>
      <c r="BV14" s="32">
        <f t="shared" si="42"/>
        <v>181.97159680146524</v>
      </c>
      <c r="BW14" s="32">
        <f t="shared" si="43"/>
        <v>183.04273007516457</v>
      </c>
      <c r="BX14" s="32">
        <f t="shared" si="44"/>
        <v>183.81702759116573</v>
      </c>
      <c r="BY14" s="32">
        <f t="shared" si="45"/>
        <v>184.36233819817147</v>
      </c>
      <c r="BZ14" s="32">
        <f t="shared" si="46"/>
        <v>184.73614705878208</v>
      </c>
      <c r="CA14" s="32">
        <f t="shared" si="47"/>
        <v>184.98531559759112</v>
      </c>
      <c r="CB14" s="32">
        <f t="shared" si="48"/>
        <v>185.14664537245869</v>
      </c>
      <c r="CC14" s="32">
        <f t="shared" si="49"/>
        <v>185.24799587611011</v>
      </c>
      <c r="CD14" s="32">
        <f t="shared" si="50"/>
        <v>185.30969995634723</v>
      </c>
      <c r="CE14" s="32">
        <f t="shared" si="51"/>
        <v>185.34606137373834</v>
      </c>
      <c r="CF14" s="32">
        <f t="shared" si="52"/>
        <v>185.36677453836108</v>
      </c>
      <c r="CG14" s="32">
        <f t="shared" si="53"/>
        <v>185.37816521302477</v>
      </c>
    </row>
    <row r="15" spans="1:85" x14ac:dyDescent="0.3">
      <c r="A15" s="29">
        <v>10</v>
      </c>
      <c r="B15" s="29" t="s">
        <v>121</v>
      </c>
      <c r="C15" s="29">
        <v>51</v>
      </c>
      <c r="D15" s="29" t="s">
        <v>20</v>
      </c>
      <c r="E15" s="29" t="s">
        <v>304</v>
      </c>
      <c r="F15" s="29" t="s">
        <v>24</v>
      </c>
      <c r="G15" s="36">
        <f t="shared" si="2"/>
        <v>0.33333333333333331</v>
      </c>
      <c r="H15" s="37">
        <v>0.29499999999999998</v>
      </c>
      <c r="I15" s="37">
        <v>1</v>
      </c>
      <c r="J15" s="28" cm="1">
        <f t="array" ref="J15">1-EXP(-((($C15+(J$5-$J$5))/(INDEX('Weibull Data'!$G$4:$I$5,2,IF($D15="Electromechanical",3,IF($D15="Analogue Electronic",2,1)))))^(INDEX('Weibull Data'!$G$4:$I$5,1,IF($D15="Electromechanical",3,IF($D15="Analogue Electronic",2,1))))))</f>
        <v>0.77784812149843774</v>
      </c>
      <c r="K15" s="28" cm="1">
        <f t="array" ref="K15">1-EXP(-((($C15+(K$5-$J$5))/(INDEX('Weibull Data'!$G$4:$I$5,2,IF($D15="Electromechanical",3,IF($D15="Analogue Electronic",2,1)))))^(INDEX('Weibull Data'!$G$4:$I$5,1,IF($D15="Electromechanical",3,IF($D15="Analogue Electronic",2,1))))))</f>
        <v>0.80943882991737959</v>
      </c>
      <c r="L15" s="28" cm="1">
        <f t="array" ref="L15">1-EXP(-((($C15+(L$5-$J$5))/(INDEX('Weibull Data'!$G$4:$I$5,2,IF($D15="Electromechanical",3,IF($D15="Analogue Electronic",2,1)))))^(INDEX('Weibull Data'!$G$4:$I$5,1,IF($D15="Electromechanical",3,IF($D15="Analogue Electronic",2,1))))))</f>
        <v>0.83852969794742793</v>
      </c>
      <c r="M15" s="28" cm="1">
        <f t="array" ref="M15">1-EXP(-((($C15+(M$5-$J$5))/(INDEX('Weibull Data'!$G$4:$I$5,2,IF($D15="Electromechanical",3,IF($D15="Analogue Electronic",2,1)))))^(INDEX('Weibull Data'!$G$4:$I$5,1,IF($D15="Electromechanical",3,IF($D15="Analogue Electronic",2,1))))))</f>
        <v>0.86494472759423635</v>
      </c>
      <c r="N15" s="28" cm="1">
        <f t="array" ref="N15">1-EXP(-((($C15+(N$5-$J$5))/(INDEX('Weibull Data'!$G$4:$I$5,2,IF($D15="Electromechanical",3,IF($D15="Analogue Electronic",2,1)))))^(INDEX('Weibull Data'!$G$4:$I$5,1,IF($D15="Electromechanical",3,IF($D15="Analogue Electronic",2,1))))))</f>
        <v>0.88857931181382077</v>
      </c>
      <c r="O15" s="28" cm="1">
        <f t="array" ref="O15">1-EXP(-((($C15+(O$5-$J$5))/(INDEX('Weibull Data'!$G$4:$I$5,2,IF($D15="Electromechanical",3,IF($D15="Analogue Electronic",2,1)))))^(INDEX('Weibull Data'!$G$4:$I$5,1,IF($D15="Electromechanical",3,IF($D15="Analogue Electronic",2,1))))))</f>
        <v>0.90940211983793762</v>
      </c>
      <c r="P15" s="28" cm="1">
        <f t="array" ref="P15">1-EXP(-((($C15+(P$5-$J$5))/(INDEX('Weibull Data'!$G$4:$I$5,2,IF($D15="Electromechanical",3,IF($D15="Analogue Electronic",2,1)))))^(INDEX('Weibull Data'!$G$4:$I$5,1,IF($D15="Electromechanical",3,IF($D15="Analogue Electronic",2,1))))))</f>
        <v>0.92745321980053608</v>
      </c>
      <c r="Q15" s="28" cm="1">
        <f t="array" ref="Q15">1-EXP(-((($C15+(Q$5-$J$5))/(INDEX('Weibull Data'!$G$4:$I$5,2,IF($D15="Electromechanical",3,IF($D15="Analogue Electronic",2,1)))))^(INDEX('Weibull Data'!$G$4:$I$5,1,IF($D15="Electromechanical",3,IF($D15="Analogue Electronic",2,1))))))</f>
        <v>0.94283852455826089</v>
      </c>
      <c r="R15" s="28" cm="1">
        <f t="array" ref="R15">1-EXP(-((($C15+(R$5-$J$5))/(INDEX('Weibull Data'!$G$4:$I$5,2,IF($D15="Electromechanical",3,IF($D15="Analogue Electronic",2,1)))))^(INDEX('Weibull Data'!$G$4:$I$5,1,IF($D15="Electromechanical",3,IF($D15="Analogue Electronic",2,1))))))</f>
        <v>0.95572095730392526</v>
      </c>
      <c r="S15" s="28" cm="1">
        <f t="array" ref="S15">1-EXP(-((($C15+(S$5-$J$5))/(INDEX('Weibull Data'!$G$4:$I$5,2,IF($D15="Electromechanical",3,IF($D15="Analogue Electronic",2,1)))))^(INDEX('Weibull Data'!$G$4:$I$5,1,IF($D15="Electromechanical",3,IF($D15="Analogue Electronic",2,1))))))</f>
        <v>0.96630901846991402</v>
      </c>
      <c r="T15" s="28" cm="1">
        <f t="array" ref="T15">1-EXP(-((($C15+(T$5-$J$5))/(INDEX('Weibull Data'!$G$4:$I$5,2,IF($D15="Electromechanical",3,IF($D15="Analogue Electronic",2,1)))))^(INDEX('Weibull Data'!$G$4:$I$5,1,IF($D15="Electromechanical",3,IF($D15="Analogue Electronic",2,1))))))</f>
        <v>0.97484365810926843</v>
      </c>
      <c r="U15" s="28" cm="1">
        <f t="array" ref="U15">1-EXP(-((($C15+(U$5-$J$5))/(INDEX('Weibull Data'!$G$4:$I$5,2,IF($D15="Electromechanical",3,IF($D15="Analogue Electronic",2,1)))))^(INDEX('Weibull Data'!$G$4:$I$5,1,IF($D15="Electromechanical",3,IF($D15="Analogue Electronic",2,1))))))</f>
        <v>0.98158448792837716</v>
      </c>
      <c r="V15" s="28" cm="1">
        <f t="array" ref="V15">1-EXP(-((($C15+(V$5-$J$5))/(INDEX('Weibull Data'!$G$4:$I$5,2,IF($D15="Electromechanical",3,IF($D15="Analogue Electronic",2,1)))))^(INDEX('Weibull Data'!$G$4:$I$5,1,IF($D15="Electromechanical",3,IF($D15="Analogue Electronic",2,1))))))</f>
        <v>0.98679638544274995</v>
      </c>
      <c r="W15" s="28" cm="1">
        <f t="array" ref="W15">1-EXP(-((($C15+(W$5-$J$5))/(INDEX('Weibull Data'!$G$4:$I$5,2,IF($D15="Electromechanical",3,IF($D15="Analogue Electronic",2,1)))))^(INDEX('Weibull Data'!$G$4:$I$5,1,IF($D15="Electromechanical",3,IF($D15="Analogue Electronic",2,1))))))</f>
        <v>0.9907374459481767</v>
      </c>
      <c r="X15" s="28" cm="1">
        <f t="array" ref="X15">1-EXP(-((($C15+(X$5-$J$5))/(INDEX('Weibull Data'!$G$4:$I$5,2,IF($D15="Electromechanical",3,IF($D15="Analogue Electronic",2,1)))))^(INDEX('Weibull Data'!$G$4:$I$5,1,IF($D15="Electromechanical",3,IF($D15="Analogue Electronic",2,1))))))</f>
        <v>0.99364903983946173</v>
      </c>
      <c r="Y15" s="28" cm="1">
        <f t="array" ref="Y15">1-EXP(-((($C15+(Y$5-$J$5))/(INDEX('Weibull Data'!$G$4:$I$5,2,IF($D15="Electromechanical",3,IF($D15="Analogue Electronic",2,1)))))^(INDEX('Weibull Data'!$G$4:$I$5,1,IF($D15="Electromechanical",3,IF($D15="Analogue Electronic",2,1))))))</f>
        <v>0.99574846234025149</v>
      </c>
      <c r="Z15" s="28" cm="1">
        <f t="array" ref="Z15">1-EXP(-((($C15+(Z$5-$J$5))/(INDEX('Weibull Data'!$G$4:$I$5,2,IF($D15="Electromechanical",3,IF($D15="Analogue Electronic",2,1)))))^(INDEX('Weibull Data'!$G$4:$I$5,1,IF($D15="Electromechanical",3,IF($D15="Analogue Electronic",2,1))))))</f>
        <v>0.99722435957439715</v>
      </c>
      <c r="AA15" s="28" cm="1">
        <f t="array" ref="AA15">1-EXP(-((($C15+(AA$5-$J$5))/(INDEX('Weibull Data'!$G$4:$I$5,2,IF($D15="Electromechanical",3,IF($D15="Analogue Electronic",2,1)))))^(INDEX('Weibull Data'!$G$4:$I$5,1,IF($D15="Electromechanical",3,IF($D15="Analogue Electronic",2,1))))))</f>
        <v>0.99823482228859395</v>
      </c>
      <c r="AB15" s="28" cm="1">
        <f t="array" ref="AB15">1-EXP(-((($C15+(AB$5-$J$5))/(INDEX('Weibull Data'!$G$4:$I$5,2,IF($D15="Electromechanical",3,IF($D15="Analogue Electronic",2,1)))))^(INDEX('Weibull Data'!$G$4:$I$5,1,IF($D15="Electromechanical",3,IF($D15="Analogue Electronic",2,1))))))</f>
        <v>0.99890779534344099</v>
      </c>
      <c r="AC15" s="28" cm="1">
        <f t="array" ref="AC15">1-EXP(-((($C15+(AC$5-$J$5))/(INDEX('Weibull Data'!$G$4:$I$5,2,IF($D15="Electromechanical",3,IF($D15="Analogue Electronic",2,1)))))^(INDEX('Weibull Data'!$G$4:$I$5,1,IF($D15="Electromechanical",3,IF($D15="Analogue Electronic",2,1))))))</f>
        <v>0.99934328517714233</v>
      </c>
      <c r="AD15" s="28" cm="1">
        <f t="array" ref="AD15">1-EXP(-((($C15+(AD$5-$J$5))/(INDEX('Weibull Data'!$G$4:$I$5,2,IF($D15="Electromechanical",3,IF($D15="Analogue Electronic",2,1)))))^(INDEX('Weibull Data'!$G$4:$I$5,1,IF($D15="Electromechanical",3,IF($D15="Analogue Electronic",2,1))))))</f>
        <v>0.99961677133182258</v>
      </c>
      <c r="AE15" s="28" cm="1">
        <f t="array" ref="AE15">1-EXP(-((($C15+(AE$5-$J$5))/(INDEX('Weibull Data'!$G$4:$I$5,2,IF($D15="Electromechanical",3,IF($D15="Analogue Electronic",2,1)))))^(INDEX('Weibull Data'!$G$4:$I$5,1,IF($D15="Electromechanical",3,IF($D15="Analogue Electronic",2,1))))))</f>
        <v>0.99978323817471282</v>
      </c>
      <c r="AF15" s="28" cm="1">
        <f t="array" ref="AF15">1-EXP(-((($C15+(AF$5-$J$5))/(INDEX('Weibull Data'!$G$4:$I$5,2,IF($D15="Electromechanical",3,IF($D15="Analogue Electronic",2,1)))))^(INDEX('Weibull Data'!$G$4:$I$5,1,IF($D15="Electromechanical",3,IF($D15="Analogue Electronic",2,1))))))</f>
        <v>0.9998813219568552</v>
      </c>
      <c r="AG15" s="28" cm="1">
        <f t="array" ref="AG15">1-EXP(-((($C15+(AG$5-$J$5))/(INDEX('Weibull Data'!$G$4:$I$5,2,IF($D15="Electromechanical",3,IF($D15="Analogue Electronic",2,1)))))^(INDEX('Weibull Data'!$G$4:$I$5,1,IF($D15="Electromechanical",3,IF($D15="Analogue Electronic",2,1))))))</f>
        <v>0.99993719076700849</v>
      </c>
      <c r="AH15" s="28" cm="1">
        <f t="array" ref="AH15">1-EXP(-((($C15+(AH$5-$J$5))/(INDEX('Weibull Data'!$G$4:$I$5,2,IF($D15="Electromechanical",3,IF($D15="Analogue Electronic",2,1)))))^(INDEX('Weibull Data'!$G$4:$I$5,1,IF($D15="Electromechanical",3,IF($D15="Analogue Electronic",2,1))))))</f>
        <v>0.99996791305874977</v>
      </c>
      <c r="AI15" s="34">
        <f t="shared" si="3"/>
        <v>0.22946519584203912</v>
      </c>
      <c r="AJ15" s="34">
        <f t="shared" si="4"/>
        <v>0.23878445482562696</v>
      </c>
      <c r="AK15" s="34">
        <f t="shared" si="5"/>
        <v>0.24736626089449124</v>
      </c>
      <c r="AL15" s="34">
        <f t="shared" si="6"/>
        <v>0.25515869464029972</v>
      </c>
      <c r="AM15" s="34">
        <f t="shared" si="7"/>
        <v>0.26213089698507713</v>
      </c>
      <c r="AN15" s="34">
        <f t="shared" si="8"/>
        <v>0.26827362535219157</v>
      </c>
      <c r="AO15" s="34">
        <f t="shared" si="9"/>
        <v>0.27359869984115814</v>
      </c>
      <c r="AP15" s="34">
        <f t="shared" si="10"/>
        <v>0.27813736474468692</v>
      </c>
      <c r="AQ15" s="34">
        <f t="shared" si="11"/>
        <v>0.28193768240465794</v>
      </c>
      <c r="AR15" s="34">
        <f t="shared" si="12"/>
        <v>0.28506116044862462</v>
      </c>
      <c r="AS15" s="34">
        <f t="shared" si="13"/>
        <v>0.28757887914223418</v>
      </c>
      <c r="AT15" s="34">
        <f t="shared" si="14"/>
        <v>0.28956742393887125</v>
      </c>
      <c r="AU15" s="34">
        <f t="shared" si="15"/>
        <v>0.29110493370561125</v>
      </c>
      <c r="AV15" s="34">
        <f t="shared" si="16"/>
        <v>0.2922675465547121</v>
      </c>
      <c r="AW15" s="34">
        <f t="shared" si="17"/>
        <v>0.2931264667526412</v>
      </c>
      <c r="AX15" s="34">
        <f t="shared" si="18"/>
        <v>0.29374579639037418</v>
      </c>
      <c r="AY15" s="34">
        <f t="shared" si="19"/>
        <v>0.29418118607444715</v>
      </c>
      <c r="AZ15" s="34">
        <f t="shared" si="20"/>
        <v>0.29447927257513518</v>
      </c>
      <c r="BA15" s="34">
        <f t="shared" si="21"/>
        <v>0.29467779962631507</v>
      </c>
      <c r="BB15" s="34">
        <f t="shared" si="22"/>
        <v>0.29480626912725699</v>
      </c>
      <c r="BC15" s="34">
        <f t="shared" si="23"/>
        <v>0.29488694754288763</v>
      </c>
      <c r="BD15" s="34">
        <f t="shared" si="24"/>
        <v>0.29493605526154026</v>
      </c>
      <c r="BE15" s="34">
        <f t="shared" si="25"/>
        <v>0.29496498997727227</v>
      </c>
      <c r="BF15" s="34">
        <f t="shared" si="26"/>
        <v>0.2949814712762675</v>
      </c>
      <c r="BG15" s="34">
        <f t="shared" si="27"/>
        <v>0.29499053435233119</v>
      </c>
      <c r="BH15" s="35">
        <f>(62.9/3)*1</f>
        <v>20.966666666666665</v>
      </c>
      <c r="BI15" s="32">
        <f t="shared" si="29"/>
        <v>72.102655822016999</v>
      </c>
      <c r="BJ15" s="32">
        <f t="shared" si="30"/>
        <v>75.030957521732859</v>
      </c>
      <c r="BK15" s="32">
        <f t="shared" si="31"/>
        <v>77.727536438827428</v>
      </c>
      <c r="BL15" s="32">
        <f t="shared" si="32"/>
        <v>80.176078433739264</v>
      </c>
      <c r="BM15" s="32">
        <f t="shared" si="33"/>
        <v>82.366886953271816</v>
      </c>
      <c r="BN15" s="32">
        <f t="shared" si="34"/>
        <v>84.297057790888005</v>
      </c>
      <c r="BO15" s="32">
        <f t="shared" si="35"/>
        <v>85.970305063510864</v>
      </c>
      <c r="BP15" s="32">
        <f t="shared" si="36"/>
        <v>87.396446366682056</v>
      </c>
      <c r="BQ15" s="32">
        <f t="shared" si="37"/>
        <v>88.590583870828226</v>
      </c>
      <c r="BR15" s="32">
        <f t="shared" si="38"/>
        <v>89.572044530015901</v>
      </c>
      <c r="BS15" s="32">
        <f t="shared" si="39"/>
        <v>90.363163216907992</v>
      </c>
      <c r="BT15" s="32">
        <f t="shared" si="40"/>
        <v>90.988004646704965</v>
      </c>
      <c r="BU15" s="32">
        <f t="shared" si="41"/>
        <v>91.471121648947701</v>
      </c>
      <c r="BV15" s="32">
        <f t="shared" si="42"/>
        <v>91.836438375108983</v>
      </c>
      <c r="BW15" s="32">
        <f t="shared" si="43"/>
        <v>92.106328661444564</v>
      </c>
      <c r="BX15" s="32">
        <f t="shared" si="44"/>
        <v>92.300934695470644</v>
      </c>
      <c r="BY15" s="32">
        <f t="shared" si="45"/>
        <v>92.437743035506585</v>
      </c>
      <c r="BZ15" s="32">
        <f t="shared" si="46"/>
        <v>92.53140790823565</v>
      </c>
      <c r="CA15" s="32">
        <f t="shared" si="47"/>
        <v>92.593789166491661</v>
      </c>
      <c r="CB15" s="32">
        <f t="shared" si="48"/>
        <v>92.634156910175165</v>
      </c>
      <c r="CC15" s="32">
        <f t="shared" si="49"/>
        <v>92.659507717791712</v>
      </c>
      <c r="CD15" s="32">
        <f t="shared" si="50"/>
        <v>92.674938366972412</v>
      </c>
      <c r="CE15" s="32">
        <f t="shared" si="51"/>
        <v>92.684030246209574</v>
      </c>
      <c r="CF15" s="32">
        <f t="shared" si="52"/>
        <v>92.689209007304896</v>
      </c>
      <c r="CG15" s="32">
        <f t="shared" si="53"/>
        <v>92.692056811093636</v>
      </c>
    </row>
    <row r="16" spans="1:85" x14ac:dyDescent="0.3">
      <c r="A16" s="29">
        <v>11</v>
      </c>
      <c r="B16" s="29" t="s">
        <v>122</v>
      </c>
      <c r="C16" s="29">
        <v>51</v>
      </c>
      <c r="D16" s="29" t="s">
        <v>20</v>
      </c>
      <c r="E16" s="29" t="s">
        <v>304</v>
      </c>
      <c r="F16" s="29" t="s">
        <v>24</v>
      </c>
      <c r="G16" s="36">
        <f t="shared" si="2"/>
        <v>0.33333333333333331</v>
      </c>
      <c r="H16" s="37">
        <v>0.29499999999999998</v>
      </c>
      <c r="I16" s="37">
        <v>1</v>
      </c>
      <c r="J16" s="28" cm="1">
        <f t="array" ref="J16">1-EXP(-((($C16+(J$5-$J$5))/(INDEX('Weibull Data'!$G$4:$I$5,2,IF($D16="Electromechanical",3,IF($D16="Analogue Electronic",2,1)))))^(INDEX('Weibull Data'!$G$4:$I$5,1,IF($D16="Electromechanical",3,IF($D16="Analogue Electronic",2,1))))))</f>
        <v>0.77784812149843774</v>
      </c>
      <c r="K16" s="28" cm="1">
        <f t="array" ref="K16">1-EXP(-((($C16+(K$5-$J$5))/(INDEX('Weibull Data'!$G$4:$I$5,2,IF($D16="Electromechanical",3,IF($D16="Analogue Electronic",2,1)))))^(INDEX('Weibull Data'!$G$4:$I$5,1,IF($D16="Electromechanical",3,IF($D16="Analogue Electronic",2,1))))))</f>
        <v>0.80943882991737959</v>
      </c>
      <c r="L16" s="28" cm="1">
        <f t="array" ref="L16">1-EXP(-((($C16+(L$5-$J$5))/(INDEX('Weibull Data'!$G$4:$I$5,2,IF($D16="Electromechanical",3,IF($D16="Analogue Electronic",2,1)))))^(INDEX('Weibull Data'!$G$4:$I$5,1,IF($D16="Electromechanical",3,IF($D16="Analogue Electronic",2,1))))))</f>
        <v>0.83852969794742793</v>
      </c>
      <c r="M16" s="28" cm="1">
        <f t="array" ref="M16">1-EXP(-((($C16+(M$5-$J$5))/(INDEX('Weibull Data'!$G$4:$I$5,2,IF($D16="Electromechanical",3,IF($D16="Analogue Electronic",2,1)))))^(INDEX('Weibull Data'!$G$4:$I$5,1,IF($D16="Electromechanical",3,IF($D16="Analogue Electronic",2,1))))))</f>
        <v>0.86494472759423635</v>
      </c>
      <c r="N16" s="28" cm="1">
        <f t="array" ref="N16">1-EXP(-((($C16+(N$5-$J$5))/(INDEX('Weibull Data'!$G$4:$I$5,2,IF($D16="Electromechanical",3,IF($D16="Analogue Electronic",2,1)))))^(INDEX('Weibull Data'!$G$4:$I$5,1,IF($D16="Electromechanical",3,IF($D16="Analogue Electronic",2,1))))))</f>
        <v>0.88857931181382077</v>
      </c>
      <c r="O16" s="28" cm="1">
        <f t="array" ref="O16">1-EXP(-((($C16+(O$5-$J$5))/(INDEX('Weibull Data'!$G$4:$I$5,2,IF($D16="Electromechanical",3,IF($D16="Analogue Electronic",2,1)))))^(INDEX('Weibull Data'!$G$4:$I$5,1,IF($D16="Electromechanical",3,IF($D16="Analogue Electronic",2,1))))))</f>
        <v>0.90940211983793762</v>
      </c>
      <c r="P16" s="28" cm="1">
        <f t="array" ref="P16">1-EXP(-((($C16+(P$5-$J$5))/(INDEX('Weibull Data'!$G$4:$I$5,2,IF($D16="Electromechanical",3,IF($D16="Analogue Electronic",2,1)))))^(INDEX('Weibull Data'!$G$4:$I$5,1,IF($D16="Electromechanical",3,IF($D16="Analogue Electronic",2,1))))))</f>
        <v>0.92745321980053608</v>
      </c>
      <c r="Q16" s="28" cm="1">
        <f t="array" ref="Q16">1-EXP(-((($C16+(Q$5-$J$5))/(INDEX('Weibull Data'!$G$4:$I$5,2,IF($D16="Electromechanical",3,IF($D16="Analogue Electronic",2,1)))))^(INDEX('Weibull Data'!$G$4:$I$5,1,IF($D16="Electromechanical",3,IF($D16="Analogue Electronic",2,1))))))</f>
        <v>0.94283852455826089</v>
      </c>
      <c r="R16" s="28" cm="1">
        <f t="array" ref="R16">1-EXP(-((($C16+(R$5-$J$5))/(INDEX('Weibull Data'!$G$4:$I$5,2,IF($D16="Electromechanical",3,IF($D16="Analogue Electronic",2,1)))))^(INDEX('Weibull Data'!$G$4:$I$5,1,IF($D16="Electromechanical",3,IF($D16="Analogue Electronic",2,1))))))</f>
        <v>0.95572095730392526</v>
      </c>
      <c r="S16" s="28" cm="1">
        <f t="array" ref="S16">1-EXP(-((($C16+(S$5-$J$5))/(INDEX('Weibull Data'!$G$4:$I$5,2,IF($D16="Electromechanical",3,IF($D16="Analogue Electronic",2,1)))))^(INDEX('Weibull Data'!$G$4:$I$5,1,IF($D16="Electromechanical",3,IF($D16="Analogue Electronic",2,1))))))</f>
        <v>0.96630901846991402</v>
      </c>
      <c r="T16" s="28" cm="1">
        <f t="array" ref="T16">1-EXP(-((($C16+(T$5-$J$5))/(INDEX('Weibull Data'!$G$4:$I$5,2,IF($D16="Electromechanical",3,IF($D16="Analogue Electronic",2,1)))))^(INDEX('Weibull Data'!$G$4:$I$5,1,IF($D16="Electromechanical",3,IF($D16="Analogue Electronic",2,1))))))</f>
        <v>0.97484365810926843</v>
      </c>
      <c r="U16" s="28" cm="1">
        <f t="array" ref="U16">1-EXP(-((($C16+(U$5-$J$5))/(INDEX('Weibull Data'!$G$4:$I$5,2,IF($D16="Electromechanical",3,IF($D16="Analogue Electronic",2,1)))))^(INDEX('Weibull Data'!$G$4:$I$5,1,IF($D16="Electromechanical",3,IF($D16="Analogue Electronic",2,1))))))</f>
        <v>0.98158448792837716</v>
      </c>
      <c r="V16" s="28" cm="1">
        <f t="array" ref="V16">1-EXP(-((($C16+(V$5-$J$5))/(INDEX('Weibull Data'!$G$4:$I$5,2,IF($D16="Electromechanical",3,IF($D16="Analogue Electronic",2,1)))))^(INDEX('Weibull Data'!$G$4:$I$5,1,IF($D16="Electromechanical",3,IF($D16="Analogue Electronic",2,1))))))</f>
        <v>0.98679638544274995</v>
      </c>
      <c r="W16" s="28" cm="1">
        <f t="array" ref="W16">1-EXP(-((($C16+(W$5-$J$5))/(INDEX('Weibull Data'!$G$4:$I$5,2,IF($D16="Electromechanical",3,IF($D16="Analogue Electronic",2,1)))))^(INDEX('Weibull Data'!$G$4:$I$5,1,IF($D16="Electromechanical",3,IF($D16="Analogue Electronic",2,1))))))</f>
        <v>0.9907374459481767</v>
      </c>
      <c r="X16" s="28" cm="1">
        <f t="array" ref="X16">1-EXP(-((($C16+(X$5-$J$5))/(INDEX('Weibull Data'!$G$4:$I$5,2,IF($D16="Electromechanical",3,IF($D16="Analogue Electronic",2,1)))))^(INDEX('Weibull Data'!$G$4:$I$5,1,IF($D16="Electromechanical",3,IF($D16="Analogue Electronic",2,1))))))</f>
        <v>0.99364903983946173</v>
      </c>
      <c r="Y16" s="28" cm="1">
        <f t="array" ref="Y16">1-EXP(-((($C16+(Y$5-$J$5))/(INDEX('Weibull Data'!$G$4:$I$5,2,IF($D16="Electromechanical",3,IF($D16="Analogue Electronic",2,1)))))^(INDEX('Weibull Data'!$G$4:$I$5,1,IF($D16="Electromechanical",3,IF($D16="Analogue Electronic",2,1))))))</f>
        <v>0.99574846234025149</v>
      </c>
      <c r="Z16" s="28" cm="1">
        <f t="array" ref="Z16">1-EXP(-((($C16+(Z$5-$J$5))/(INDEX('Weibull Data'!$G$4:$I$5,2,IF($D16="Electromechanical",3,IF($D16="Analogue Electronic",2,1)))))^(INDEX('Weibull Data'!$G$4:$I$5,1,IF($D16="Electromechanical",3,IF($D16="Analogue Electronic",2,1))))))</f>
        <v>0.99722435957439715</v>
      </c>
      <c r="AA16" s="28" cm="1">
        <f t="array" ref="AA16">1-EXP(-((($C16+(AA$5-$J$5))/(INDEX('Weibull Data'!$G$4:$I$5,2,IF($D16="Electromechanical",3,IF($D16="Analogue Electronic",2,1)))))^(INDEX('Weibull Data'!$G$4:$I$5,1,IF($D16="Electromechanical",3,IF($D16="Analogue Electronic",2,1))))))</f>
        <v>0.99823482228859395</v>
      </c>
      <c r="AB16" s="28" cm="1">
        <f t="array" ref="AB16">1-EXP(-((($C16+(AB$5-$J$5))/(INDEX('Weibull Data'!$G$4:$I$5,2,IF($D16="Electromechanical",3,IF($D16="Analogue Electronic",2,1)))))^(INDEX('Weibull Data'!$G$4:$I$5,1,IF($D16="Electromechanical",3,IF($D16="Analogue Electronic",2,1))))))</f>
        <v>0.99890779534344099</v>
      </c>
      <c r="AC16" s="28" cm="1">
        <f t="array" ref="AC16">1-EXP(-((($C16+(AC$5-$J$5))/(INDEX('Weibull Data'!$G$4:$I$5,2,IF($D16="Electromechanical",3,IF($D16="Analogue Electronic",2,1)))))^(INDEX('Weibull Data'!$G$4:$I$5,1,IF($D16="Electromechanical",3,IF($D16="Analogue Electronic",2,1))))))</f>
        <v>0.99934328517714233</v>
      </c>
      <c r="AD16" s="28" cm="1">
        <f t="array" ref="AD16">1-EXP(-((($C16+(AD$5-$J$5))/(INDEX('Weibull Data'!$G$4:$I$5,2,IF($D16="Electromechanical",3,IF($D16="Analogue Electronic",2,1)))))^(INDEX('Weibull Data'!$G$4:$I$5,1,IF($D16="Electromechanical",3,IF($D16="Analogue Electronic",2,1))))))</f>
        <v>0.99961677133182258</v>
      </c>
      <c r="AE16" s="28" cm="1">
        <f t="array" ref="AE16">1-EXP(-((($C16+(AE$5-$J$5))/(INDEX('Weibull Data'!$G$4:$I$5,2,IF($D16="Electromechanical",3,IF($D16="Analogue Electronic",2,1)))))^(INDEX('Weibull Data'!$G$4:$I$5,1,IF($D16="Electromechanical",3,IF($D16="Analogue Electronic",2,1))))))</f>
        <v>0.99978323817471282</v>
      </c>
      <c r="AF16" s="28" cm="1">
        <f t="array" ref="AF16">1-EXP(-((($C16+(AF$5-$J$5))/(INDEX('Weibull Data'!$G$4:$I$5,2,IF($D16="Electromechanical",3,IF($D16="Analogue Electronic",2,1)))))^(INDEX('Weibull Data'!$G$4:$I$5,1,IF($D16="Electromechanical",3,IF($D16="Analogue Electronic",2,1))))))</f>
        <v>0.9998813219568552</v>
      </c>
      <c r="AG16" s="28" cm="1">
        <f t="array" ref="AG16">1-EXP(-((($C16+(AG$5-$J$5))/(INDEX('Weibull Data'!$G$4:$I$5,2,IF($D16="Electromechanical",3,IF($D16="Analogue Electronic",2,1)))))^(INDEX('Weibull Data'!$G$4:$I$5,1,IF($D16="Electromechanical",3,IF($D16="Analogue Electronic",2,1))))))</f>
        <v>0.99993719076700849</v>
      </c>
      <c r="AH16" s="28" cm="1">
        <f t="array" ref="AH16">1-EXP(-((($C16+(AH$5-$J$5))/(INDEX('Weibull Data'!$G$4:$I$5,2,IF($D16="Electromechanical",3,IF($D16="Analogue Electronic",2,1)))))^(INDEX('Weibull Data'!$G$4:$I$5,1,IF($D16="Electromechanical",3,IF($D16="Analogue Electronic",2,1))))))</f>
        <v>0.99996791305874977</v>
      </c>
      <c r="AI16" s="34">
        <f t="shared" si="3"/>
        <v>0.22946519584203912</v>
      </c>
      <c r="AJ16" s="34">
        <f t="shared" si="4"/>
        <v>0.23878445482562696</v>
      </c>
      <c r="AK16" s="34">
        <f t="shared" si="5"/>
        <v>0.24736626089449124</v>
      </c>
      <c r="AL16" s="34">
        <f t="shared" si="6"/>
        <v>0.25515869464029972</v>
      </c>
      <c r="AM16" s="34">
        <f t="shared" si="7"/>
        <v>0.26213089698507713</v>
      </c>
      <c r="AN16" s="34">
        <f t="shared" si="8"/>
        <v>0.26827362535219157</v>
      </c>
      <c r="AO16" s="34">
        <f t="shared" si="9"/>
        <v>0.27359869984115814</v>
      </c>
      <c r="AP16" s="34">
        <f t="shared" si="10"/>
        <v>0.27813736474468692</v>
      </c>
      <c r="AQ16" s="34">
        <f t="shared" si="11"/>
        <v>0.28193768240465794</v>
      </c>
      <c r="AR16" s="34">
        <f t="shared" si="12"/>
        <v>0.28506116044862462</v>
      </c>
      <c r="AS16" s="34">
        <f t="shared" si="13"/>
        <v>0.28757887914223418</v>
      </c>
      <c r="AT16" s="34">
        <f t="shared" si="14"/>
        <v>0.28956742393887125</v>
      </c>
      <c r="AU16" s="34">
        <f t="shared" si="15"/>
        <v>0.29110493370561125</v>
      </c>
      <c r="AV16" s="34">
        <f t="shared" si="16"/>
        <v>0.2922675465547121</v>
      </c>
      <c r="AW16" s="34">
        <f t="shared" si="17"/>
        <v>0.2931264667526412</v>
      </c>
      <c r="AX16" s="34">
        <f t="shared" si="18"/>
        <v>0.29374579639037418</v>
      </c>
      <c r="AY16" s="34">
        <f t="shared" si="19"/>
        <v>0.29418118607444715</v>
      </c>
      <c r="AZ16" s="34">
        <f t="shared" si="20"/>
        <v>0.29447927257513518</v>
      </c>
      <c r="BA16" s="34">
        <f t="shared" si="21"/>
        <v>0.29467779962631507</v>
      </c>
      <c r="BB16" s="34">
        <f t="shared" si="22"/>
        <v>0.29480626912725699</v>
      </c>
      <c r="BC16" s="34">
        <f t="shared" si="23"/>
        <v>0.29488694754288763</v>
      </c>
      <c r="BD16" s="34">
        <f t="shared" si="24"/>
        <v>0.29493605526154026</v>
      </c>
      <c r="BE16" s="34">
        <f t="shared" si="25"/>
        <v>0.29496498997727227</v>
      </c>
      <c r="BF16" s="34">
        <f t="shared" si="26"/>
        <v>0.2949814712762675</v>
      </c>
      <c r="BG16" s="34">
        <f t="shared" si="27"/>
        <v>0.29499053435233119</v>
      </c>
      <c r="BH16" s="35">
        <f t="shared" ref="BH16:BH51" si="55">(62.9/3)*1</f>
        <v>20.966666666666665</v>
      </c>
      <c r="BI16" s="32">
        <f t="shared" si="29"/>
        <v>72.102655822016999</v>
      </c>
      <c r="BJ16" s="32">
        <f t="shared" si="30"/>
        <v>75.030957521732859</v>
      </c>
      <c r="BK16" s="32">
        <f t="shared" si="31"/>
        <v>77.727536438827428</v>
      </c>
      <c r="BL16" s="32">
        <f t="shared" si="32"/>
        <v>80.176078433739264</v>
      </c>
      <c r="BM16" s="32">
        <f t="shared" si="33"/>
        <v>82.366886953271816</v>
      </c>
      <c r="BN16" s="32">
        <f t="shared" si="34"/>
        <v>84.297057790888005</v>
      </c>
      <c r="BO16" s="32">
        <f t="shared" si="35"/>
        <v>85.970305063510864</v>
      </c>
      <c r="BP16" s="32">
        <f t="shared" si="36"/>
        <v>87.396446366682056</v>
      </c>
      <c r="BQ16" s="32">
        <f t="shared" si="37"/>
        <v>88.590583870828226</v>
      </c>
      <c r="BR16" s="32">
        <f t="shared" si="38"/>
        <v>89.572044530015901</v>
      </c>
      <c r="BS16" s="32">
        <f t="shared" si="39"/>
        <v>90.363163216907992</v>
      </c>
      <c r="BT16" s="32">
        <f t="shared" si="40"/>
        <v>90.988004646704965</v>
      </c>
      <c r="BU16" s="32">
        <f t="shared" si="41"/>
        <v>91.471121648947701</v>
      </c>
      <c r="BV16" s="32">
        <f t="shared" si="42"/>
        <v>91.836438375108983</v>
      </c>
      <c r="BW16" s="32">
        <f t="shared" si="43"/>
        <v>92.106328661444564</v>
      </c>
      <c r="BX16" s="32">
        <f t="shared" si="44"/>
        <v>92.300934695470644</v>
      </c>
      <c r="BY16" s="32">
        <f t="shared" si="45"/>
        <v>92.437743035506585</v>
      </c>
      <c r="BZ16" s="32">
        <f t="shared" si="46"/>
        <v>92.53140790823565</v>
      </c>
      <c r="CA16" s="32">
        <f t="shared" si="47"/>
        <v>92.593789166491661</v>
      </c>
      <c r="CB16" s="32">
        <f t="shared" si="48"/>
        <v>92.634156910175165</v>
      </c>
      <c r="CC16" s="32">
        <f t="shared" si="49"/>
        <v>92.659507717791712</v>
      </c>
      <c r="CD16" s="32">
        <f t="shared" si="50"/>
        <v>92.674938366972412</v>
      </c>
      <c r="CE16" s="32">
        <f t="shared" si="51"/>
        <v>92.684030246209574</v>
      </c>
      <c r="CF16" s="32">
        <f t="shared" si="52"/>
        <v>92.689209007304896</v>
      </c>
      <c r="CG16" s="32">
        <f t="shared" si="53"/>
        <v>92.692056811093636</v>
      </c>
    </row>
    <row r="17" spans="1:85" x14ac:dyDescent="0.3">
      <c r="A17" s="29">
        <v>12</v>
      </c>
      <c r="B17" s="29" t="s">
        <v>123</v>
      </c>
      <c r="C17" s="29">
        <v>51</v>
      </c>
      <c r="D17" s="29" t="s">
        <v>20</v>
      </c>
      <c r="E17" s="29" t="s">
        <v>304</v>
      </c>
      <c r="F17" s="29" t="s">
        <v>24</v>
      </c>
      <c r="G17" s="36">
        <f t="shared" si="2"/>
        <v>0.33333333333333331</v>
      </c>
      <c r="H17" s="37">
        <v>0.29499999999999998</v>
      </c>
      <c r="I17" s="37">
        <v>1</v>
      </c>
      <c r="J17" s="28" cm="1">
        <f t="array" ref="J17">1-EXP(-((($C17+(J$5-$J$5))/(INDEX('Weibull Data'!$G$4:$I$5,2,IF($D17="Electromechanical",3,IF($D17="Analogue Electronic",2,1)))))^(INDEX('Weibull Data'!$G$4:$I$5,1,IF($D17="Electromechanical",3,IF($D17="Analogue Electronic",2,1))))))</f>
        <v>0.77784812149843774</v>
      </c>
      <c r="K17" s="28" cm="1">
        <f t="array" ref="K17">1-EXP(-((($C17+(K$5-$J$5))/(INDEX('Weibull Data'!$G$4:$I$5,2,IF($D17="Electromechanical",3,IF($D17="Analogue Electronic",2,1)))))^(INDEX('Weibull Data'!$G$4:$I$5,1,IF($D17="Electromechanical",3,IF($D17="Analogue Electronic",2,1))))))</f>
        <v>0.80943882991737959</v>
      </c>
      <c r="L17" s="28" cm="1">
        <f t="array" ref="L17">1-EXP(-((($C17+(L$5-$J$5))/(INDEX('Weibull Data'!$G$4:$I$5,2,IF($D17="Electromechanical",3,IF($D17="Analogue Electronic",2,1)))))^(INDEX('Weibull Data'!$G$4:$I$5,1,IF($D17="Electromechanical",3,IF($D17="Analogue Electronic",2,1))))))</f>
        <v>0.83852969794742793</v>
      </c>
      <c r="M17" s="28" cm="1">
        <f t="array" ref="M17">1-EXP(-((($C17+(M$5-$J$5))/(INDEX('Weibull Data'!$G$4:$I$5,2,IF($D17="Electromechanical",3,IF($D17="Analogue Electronic",2,1)))))^(INDEX('Weibull Data'!$G$4:$I$5,1,IF($D17="Electromechanical",3,IF($D17="Analogue Electronic",2,1))))))</f>
        <v>0.86494472759423635</v>
      </c>
      <c r="N17" s="28" cm="1">
        <f t="array" ref="N17">1-EXP(-((($C17+(N$5-$J$5))/(INDEX('Weibull Data'!$G$4:$I$5,2,IF($D17="Electromechanical",3,IF($D17="Analogue Electronic",2,1)))))^(INDEX('Weibull Data'!$G$4:$I$5,1,IF($D17="Electromechanical",3,IF($D17="Analogue Electronic",2,1))))))</f>
        <v>0.88857931181382077</v>
      </c>
      <c r="O17" s="28" cm="1">
        <f t="array" ref="O17">1-EXP(-((($C17+(O$5-$J$5))/(INDEX('Weibull Data'!$G$4:$I$5,2,IF($D17="Electromechanical",3,IF($D17="Analogue Electronic",2,1)))))^(INDEX('Weibull Data'!$G$4:$I$5,1,IF($D17="Electromechanical",3,IF($D17="Analogue Electronic",2,1))))))</f>
        <v>0.90940211983793762</v>
      </c>
      <c r="P17" s="28" cm="1">
        <f t="array" ref="P17">1-EXP(-((($C17+(P$5-$J$5))/(INDEX('Weibull Data'!$G$4:$I$5,2,IF($D17="Electromechanical",3,IF($D17="Analogue Electronic",2,1)))))^(INDEX('Weibull Data'!$G$4:$I$5,1,IF($D17="Electromechanical",3,IF($D17="Analogue Electronic",2,1))))))</f>
        <v>0.92745321980053608</v>
      </c>
      <c r="Q17" s="28" cm="1">
        <f t="array" ref="Q17">1-EXP(-((($C17+(Q$5-$J$5))/(INDEX('Weibull Data'!$G$4:$I$5,2,IF($D17="Electromechanical",3,IF($D17="Analogue Electronic",2,1)))))^(INDEX('Weibull Data'!$G$4:$I$5,1,IF($D17="Electromechanical",3,IF($D17="Analogue Electronic",2,1))))))</f>
        <v>0.94283852455826089</v>
      </c>
      <c r="R17" s="28" cm="1">
        <f t="array" ref="R17">1-EXP(-((($C17+(R$5-$J$5))/(INDEX('Weibull Data'!$G$4:$I$5,2,IF($D17="Electromechanical",3,IF($D17="Analogue Electronic",2,1)))))^(INDEX('Weibull Data'!$G$4:$I$5,1,IF($D17="Electromechanical",3,IF($D17="Analogue Electronic",2,1))))))</f>
        <v>0.95572095730392526</v>
      </c>
      <c r="S17" s="28" cm="1">
        <f t="array" ref="S17">1-EXP(-((($C17+(S$5-$J$5))/(INDEX('Weibull Data'!$G$4:$I$5,2,IF($D17="Electromechanical",3,IF($D17="Analogue Electronic",2,1)))))^(INDEX('Weibull Data'!$G$4:$I$5,1,IF($D17="Electromechanical",3,IF($D17="Analogue Electronic",2,1))))))</f>
        <v>0.96630901846991402</v>
      </c>
      <c r="T17" s="28" cm="1">
        <f t="array" ref="T17">1-EXP(-((($C17+(T$5-$J$5))/(INDEX('Weibull Data'!$G$4:$I$5,2,IF($D17="Electromechanical",3,IF($D17="Analogue Electronic",2,1)))))^(INDEX('Weibull Data'!$G$4:$I$5,1,IF($D17="Electromechanical",3,IF($D17="Analogue Electronic",2,1))))))</f>
        <v>0.97484365810926843</v>
      </c>
      <c r="U17" s="28" cm="1">
        <f t="array" ref="U17">1-EXP(-((($C17+(U$5-$J$5))/(INDEX('Weibull Data'!$G$4:$I$5,2,IF($D17="Electromechanical",3,IF($D17="Analogue Electronic",2,1)))))^(INDEX('Weibull Data'!$G$4:$I$5,1,IF($D17="Electromechanical",3,IF($D17="Analogue Electronic",2,1))))))</f>
        <v>0.98158448792837716</v>
      </c>
      <c r="V17" s="28" cm="1">
        <f t="array" ref="V17">1-EXP(-((($C17+(V$5-$J$5))/(INDEX('Weibull Data'!$G$4:$I$5,2,IF($D17="Electromechanical",3,IF($D17="Analogue Electronic",2,1)))))^(INDEX('Weibull Data'!$G$4:$I$5,1,IF($D17="Electromechanical",3,IF($D17="Analogue Electronic",2,1))))))</f>
        <v>0.98679638544274995</v>
      </c>
      <c r="W17" s="28" cm="1">
        <f t="array" ref="W17">1-EXP(-((($C17+(W$5-$J$5))/(INDEX('Weibull Data'!$G$4:$I$5,2,IF($D17="Electromechanical",3,IF($D17="Analogue Electronic",2,1)))))^(INDEX('Weibull Data'!$G$4:$I$5,1,IF($D17="Electromechanical",3,IF($D17="Analogue Electronic",2,1))))))</f>
        <v>0.9907374459481767</v>
      </c>
      <c r="X17" s="28" cm="1">
        <f t="array" ref="X17">1-EXP(-((($C17+(X$5-$J$5))/(INDEX('Weibull Data'!$G$4:$I$5,2,IF($D17="Electromechanical",3,IF($D17="Analogue Electronic",2,1)))))^(INDEX('Weibull Data'!$G$4:$I$5,1,IF($D17="Electromechanical",3,IF($D17="Analogue Electronic",2,1))))))</f>
        <v>0.99364903983946173</v>
      </c>
      <c r="Y17" s="28" cm="1">
        <f t="array" ref="Y17">1-EXP(-((($C17+(Y$5-$J$5))/(INDEX('Weibull Data'!$G$4:$I$5,2,IF($D17="Electromechanical",3,IF($D17="Analogue Electronic",2,1)))))^(INDEX('Weibull Data'!$G$4:$I$5,1,IF($D17="Electromechanical",3,IF($D17="Analogue Electronic",2,1))))))</f>
        <v>0.99574846234025149</v>
      </c>
      <c r="Z17" s="28" cm="1">
        <f t="array" ref="Z17">1-EXP(-((($C17+(Z$5-$J$5))/(INDEX('Weibull Data'!$G$4:$I$5,2,IF($D17="Electromechanical",3,IF($D17="Analogue Electronic",2,1)))))^(INDEX('Weibull Data'!$G$4:$I$5,1,IF($D17="Electromechanical",3,IF($D17="Analogue Electronic",2,1))))))</f>
        <v>0.99722435957439715</v>
      </c>
      <c r="AA17" s="28" cm="1">
        <f t="array" ref="AA17">1-EXP(-((($C17+(AA$5-$J$5))/(INDEX('Weibull Data'!$G$4:$I$5,2,IF($D17="Electromechanical",3,IF($D17="Analogue Electronic",2,1)))))^(INDEX('Weibull Data'!$G$4:$I$5,1,IF($D17="Electromechanical",3,IF($D17="Analogue Electronic",2,1))))))</f>
        <v>0.99823482228859395</v>
      </c>
      <c r="AB17" s="28" cm="1">
        <f t="array" ref="AB17">1-EXP(-((($C17+(AB$5-$J$5))/(INDEX('Weibull Data'!$G$4:$I$5,2,IF($D17="Electromechanical",3,IF($D17="Analogue Electronic",2,1)))))^(INDEX('Weibull Data'!$G$4:$I$5,1,IF($D17="Electromechanical",3,IF($D17="Analogue Electronic",2,1))))))</f>
        <v>0.99890779534344099</v>
      </c>
      <c r="AC17" s="28" cm="1">
        <f t="array" ref="AC17">1-EXP(-((($C17+(AC$5-$J$5))/(INDEX('Weibull Data'!$G$4:$I$5,2,IF($D17="Electromechanical",3,IF($D17="Analogue Electronic",2,1)))))^(INDEX('Weibull Data'!$G$4:$I$5,1,IF($D17="Electromechanical",3,IF($D17="Analogue Electronic",2,1))))))</f>
        <v>0.99934328517714233</v>
      </c>
      <c r="AD17" s="28" cm="1">
        <f t="array" ref="AD17">1-EXP(-((($C17+(AD$5-$J$5))/(INDEX('Weibull Data'!$G$4:$I$5,2,IF($D17="Electromechanical",3,IF($D17="Analogue Electronic",2,1)))))^(INDEX('Weibull Data'!$G$4:$I$5,1,IF($D17="Electromechanical",3,IF($D17="Analogue Electronic",2,1))))))</f>
        <v>0.99961677133182258</v>
      </c>
      <c r="AE17" s="28" cm="1">
        <f t="array" ref="AE17">1-EXP(-((($C17+(AE$5-$J$5))/(INDEX('Weibull Data'!$G$4:$I$5,2,IF($D17="Electromechanical",3,IF($D17="Analogue Electronic",2,1)))))^(INDEX('Weibull Data'!$G$4:$I$5,1,IF($D17="Electromechanical",3,IF($D17="Analogue Electronic",2,1))))))</f>
        <v>0.99978323817471282</v>
      </c>
      <c r="AF17" s="28" cm="1">
        <f t="array" ref="AF17">1-EXP(-((($C17+(AF$5-$J$5))/(INDEX('Weibull Data'!$G$4:$I$5,2,IF($D17="Electromechanical",3,IF($D17="Analogue Electronic",2,1)))))^(INDEX('Weibull Data'!$G$4:$I$5,1,IF($D17="Electromechanical",3,IF($D17="Analogue Electronic",2,1))))))</f>
        <v>0.9998813219568552</v>
      </c>
      <c r="AG17" s="28" cm="1">
        <f t="array" ref="AG17">1-EXP(-((($C17+(AG$5-$J$5))/(INDEX('Weibull Data'!$G$4:$I$5,2,IF($D17="Electromechanical",3,IF($D17="Analogue Electronic",2,1)))))^(INDEX('Weibull Data'!$G$4:$I$5,1,IF($D17="Electromechanical",3,IF($D17="Analogue Electronic",2,1))))))</f>
        <v>0.99993719076700849</v>
      </c>
      <c r="AH17" s="28" cm="1">
        <f t="array" ref="AH17">1-EXP(-((($C17+(AH$5-$J$5))/(INDEX('Weibull Data'!$G$4:$I$5,2,IF($D17="Electromechanical",3,IF($D17="Analogue Electronic",2,1)))))^(INDEX('Weibull Data'!$G$4:$I$5,1,IF($D17="Electromechanical",3,IF($D17="Analogue Electronic",2,1))))))</f>
        <v>0.99996791305874977</v>
      </c>
      <c r="AI17" s="34">
        <f t="shared" si="3"/>
        <v>0.22946519584203912</v>
      </c>
      <c r="AJ17" s="34">
        <f t="shared" si="4"/>
        <v>0.23878445482562696</v>
      </c>
      <c r="AK17" s="34">
        <f t="shared" si="5"/>
        <v>0.24736626089449124</v>
      </c>
      <c r="AL17" s="34">
        <f t="shared" si="6"/>
        <v>0.25515869464029972</v>
      </c>
      <c r="AM17" s="34">
        <f t="shared" si="7"/>
        <v>0.26213089698507713</v>
      </c>
      <c r="AN17" s="34">
        <f t="shared" si="8"/>
        <v>0.26827362535219157</v>
      </c>
      <c r="AO17" s="34">
        <f t="shared" si="9"/>
        <v>0.27359869984115814</v>
      </c>
      <c r="AP17" s="34">
        <f t="shared" si="10"/>
        <v>0.27813736474468692</v>
      </c>
      <c r="AQ17" s="34">
        <f t="shared" si="11"/>
        <v>0.28193768240465794</v>
      </c>
      <c r="AR17" s="34">
        <f t="shared" si="12"/>
        <v>0.28506116044862462</v>
      </c>
      <c r="AS17" s="34">
        <f t="shared" si="13"/>
        <v>0.28757887914223418</v>
      </c>
      <c r="AT17" s="34">
        <f t="shared" si="14"/>
        <v>0.28956742393887125</v>
      </c>
      <c r="AU17" s="34">
        <f t="shared" si="15"/>
        <v>0.29110493370561125</v>
      </c>
      <c r="AV17" s="34">
        <f t="shared" si="16"/>
        <v>0.2922675465547121</v>
      </c>
      <c r="AW17" s="34">
        <f t="shared" si="17"/>
        <v>0.2931264667526412</v>
      </c>
      <c r="AX17" s="34">
        <f t="shared" si="18"/>
        <v>0.29374579639037418</v>
      </c>
      <c r="AY17" s="34">
        <f t="shared" si="19"/>
        <v>0.29418118607444715</v>
      </c>
      <c r="AZ17" s="34">
        <f t="shared" si="20"/>
        <v>0.29447927257513518</v>
      </c>
      <c r="BA17" s="34">
        <f t="shared" si="21"/>
        <v>0.29467779962631507</v>
      </c>
      <c r="BB17" s="34">
        <f t="shared" si="22"/>
        <v>0.29480626912725699</v>
      </c>
      <c r="BC17" s="34">
        <f t="shared" si="23"/>
        <v>0.29488694754288763</v>
      </c>
      <c r="BD17" s="34">
        <f t="shared" si="24"/>
        <v>0.29493605526154026</v>
      </c>
      <c r="BE17" s="34">
        <f t="shared" si="25"/>
        <v>0.29496498997727227</v>
      </c>
      <c r="BF17" s="34">
        <f t="shared" si="26"/>
        <v>0.2949814712762675</v>
      </c>
      <c r="BG17" s="34">
        <f t="shared" si="27"/>
        <v>0.29499053435233119</v>
      </c>
      <c r="BH17" s="35">
        <f t="shared" si="55"/>
        <v>20.966666666666665</v>
      </c>
      <c r="BI17" s="32">
        <f t="shared" si="29"/>
        <v>72.102655822016999</v>
      </c>
      <c r="BJ17" s="32">
        <f t="shared" si="30"/>
        <v>75.030957521732859</v>
      </c>
      <c r="BK17" s="32">
        <f t="shared" si="31"/>
        <v>77.727536438827428</v>
      </c>
      <c r="BL17" s="32">
        <f t="shared" si="32"/>
        <v>80.176078433739264</v>
      </c>
      <c r="BM17" s="32">
        <f t="shared" si="33"/>
        <v>82.366886953271816</v>
      </c>
      <c r="BN17" s="32">
        <f t="shared" si="34"/>
        <v>84.297057790888005</v>
      </c>
      <c r="BO17" s="32">
        <f t="shared" si="35"/>
        <v>85.970305063510864</v>
      </c>
      <c r="BP17" s="32">
        <f t="shared" si="36"/>
        <v>87.396446366682056</v>
      </c>
      <c r="BQ17" s="32">
        <f t="shared" si="37"/>
        <v>88.590583870828226</v>
      </c>
      <c r="BR17" s="32">
        <f t="shared" si="38"/>
        <v>89.572044530015901</v>
      </c>
      <c r="BS17" s="32">
        <f t="shared" si="39"/>
        <v>90.363163216907992</v>
      </c>
      <c r="BT17" s="32">
        <f t="shared" si="40"/>
        <v>90.988004646704965</v>
      </c>
      <c r="BU17" s="32">
        <f t="shared" si="41"/>
        <v>91.471121648947701</v>
      </c>
      <c r="BV17" s="32">
        <f t="shared" si="42"/>
        <v>91.836438375108983</v>
      </c>
      <c r="BW17" s="32">
        <f t="shared" si="43"/>
        <v>92.106328661444564</v>
      </c>
      <c r="BX17" s="32">
        <f t="shared" si="44"/>
        <v>92.300934695470644</v>
      </c>
      <c r="BY17" s="32">
        <f t="shared" si="45"/>
        <v>92.437743035506585</v>
      </c>
      <c r="BZ17" s="32">
        <f t="shared" si="46"/>
        <v>92.53140790823565</v>
      </c>
      <c r="CA17" s="32">
        <f t="shared" si="47"/>
        <v>92.593789166491661</v>
      </c>
      <c r="CB17" s="32">
        <f t="shared" si="48"/>
        <v>92.634156910175165</v>
      </c>
      <c r="CC17" s="32">
        <f t="shared" si="49"/>
        <v>92.659507717791712</v>
      </c>
      <c r="CD17" s="32">
        <f t="shared" si="50"/>
        <v>92.674938366972412</v>
      </c>
      <c r="CE17" s="32">
        <f t="shared" si="51"/>
        <v>92.684030246209574</v>
      </c>
      <c r="CF17" s="32">
        <f t="shared" si="52"/>
        <v>92.689209007304896</v>
      </c>
      <c r="CG17" s="32">
        <f t="shared" si="53"/>
        <v>92.692056811093636</v>
      </c>
    </row>
    <row r="18" spans="1:85" x14ac:dyDescent="0.3">
      <c r="A18" s="29">
        <v>13</v>
      </c>
      <c r="B18" s="29" t="s">
        <v>124</v>
      </c>
      <c r="C18" s="29">
        <v>51</v>
      </c>
      <c r="D18" s="29" t="s">
        <v>20</v>
      </c>
      <c r="E18" s="29" t="s">
        <v>304</v>
      </c>
      <c r="F18" s="29" t="s">
        <v>24</v>
      </c>
      <c r="G18" s="36">
        <f t="shared" si="2"/>
        <v>0.33333333333333331</v>
      </c>
      <c r="H18" s="37">
        <v>0.25</v>
      </c>
      <c r="I18" s="37">
        <v>1</v>
      </c>
      <c r="J18" s="28" cm="1">
        <f t="array" ref="J18">1-EXP(-((($C18+(J$5-$J$5))/(INDEX('Weibull Data'!$G$4:$I$5,2,IF($D18="Electromechanical",3,IF($D18="Analogue Electronic",2,1)))))^(INDEX('Weibull Data'!$G$4:$I$5,1,IF($D18="Electromechanical",3,IF($D18="Analogue Electronic",2,1))))))</f>
        <v>0.77784812149843774</v>
      </c>
      <c r="K18" s="28" cm="1">
        <f t="array" ref="K18">1-EXP(-((($C18+(K$5-$J$5))/(INDEX('Weibull Data'!$G$4:$I$5,2,IF($D18="Electromechanical",3,IF($D18="Analogue Electronic",2,1)))))^(INDEX('Weibull Data'!$G$4:$I$5,1,IF($D18="Electromechanical",3,IF($D18="Analogue Electronic",2,1))))))</f>
        <v>0.80943882991737959</v>
      </c>
      <c r="L18" s="28" cm="1">
        <f t="array" ref="L18">1-EXP(-((($C18+(L$5-$J$5))/(INDEX('Weibull Data'!$G$4:$I$5,2,IF($D18="Electromechanical",3,IF($D18="Analogue Electronic",2,1)))))^(INDEX('Weibull Data'!$G$4:$I$5,1,IF($D18="Electromechanical",3,IF($D18="Analogue Electronic",2,1))))))</f>
        <v>0.83852969794742793</v>
      </c>
      <c r="M18" s="28" cm="1">
        <f t="array" ref="M18">1-EXP(-((($C18+(M$5-$J$5))/(INDEX('Weibull Data'!$G$4:$I$5,2,IF($D18="Electromechanical",3,IF($D18="Analogue Electronic",2,1)))))^(INDEX('Weibull Data'!$G$4:$I$5,1,IF($D18="Electromechanical",3,IF($D18="Analogue Electronic",2,1))))))</f>
        <v>0.86494472759423635</v>
      </c>
      <c r="N18" s="28" cm="1">
        <f t="array" ref="N18">1-EXP(-((($C18+(N$5-$J$5))/(INDEX('Weibull Data'!$G$4:$I$5,2,IF($D18="Electromechanical",3,IF($D18="Analogue Electronic",2,1)))))^(INDEX('Weibull Data'!$G$4:$I$5,1,IF($D18="Electromechanical",3,IF($D18="Analogue Electronic",2,1))))))</f>
        <v>0.88857931181382077</v>
      </c>
      <c r="O18" s="28" cm="1">
        <f t="array" ref="O18">1-EXP(-((($C18+(O$5-$J$5))/(INDEX('Weibull Data'!$G$4:$I$5,2,IF($D18="Electromechanical",3,IF($D18="Analogue Electronic",2,1)))))^(INDEX('Weibull Data'!$G$4:$I$5,1,IF($D18="Electromechanical",3,IF($D18="Analogue Electronic",2,1))))))</f>
        <v>0.90940211983793762</v>
      </c>
      <c r="P18" s="28" cm="1">
        <f t="array" ref="P18">1-EXP(-((($C18+(P$5-$J$5))/(INDEX('Weibull Data'!$G$4:$I$5,2,IF($D18="Electromechanical",3,IF($D18="Analogue Electronic",2,1)))))^(INDEX('Weibull Data'!$G$4:$I$5,1,IF($D18="Electromechanical",3,IF($D18="Analogue Electronic",2,1))))))</f>
        <v>0.92745321980053608</v>
      </c>
      <c r="Q18" s="28" cm="1">
        <f t="array" ref="Q18">1-EXP(-((($C18+(Q$5-$J$5))/(INDEX('Weibull Data'!$G$4:$I$5,2,IF($D18="Electromechanical",3,IF($D18="Analogue Electronic",2,1)))))^(INDEX('Weibull Data'!$G$4:$I$5,1,IF($D18="Electromechanical",3,IF($D18="Analogue Electronic",2,1))))))</f>
        <v>0.94283852455826089</v>
      </c>
      <c r="R18" s="28" cm="1">
        <f t="array" ref="R18">1-EXP(-((($C18+(R$5-$J$5))/(INDEX('Weibull Data'!$G$4:$I$5,2,IF($D18="Electromechanical",3,IF($D18="Analogue Electronic",2,1)))))^(INDEX('Weibull Data'!$G$4:$I$5,1,IF($D18="Electromechanical",3,IF($D18="Analogue Electronic",2,1))))))</f>
        <v>0.95572095730392526</v>
      </c>
      <c r="S18" s="28" cm="1">
        <f t="array" ref="S18">1-EXP(-((($C18+(S$5-$J$5))/(INDEX('Weibull Data'!$G$4:$I$5,2,IF($D18="Electromechanical",3,IF($D18="Analogue Electronic",2,1)))))^(INDEX('Weibull Data'!$G$4:$I$5,1,IF($D18="Electromechanical",3,IF($D18="Analogue Electronic",2,1))))))</f>
        <v>0.96630901846991402</v>
      </c>
      <c r="T18" s="28" cm="1">
        <f t="array" ref="T18">1-EXP(-((($C18+(T$5-$J$5))/(INDEX('Weibull Data'!$G$4:$I$5,2,IF($D18="Electromechanical",3,IF($D18="Analogue Electronic",2,1)))))^(INDEX('Weibull Data'!$G$4:$I$5,1,IF($D18="Electromechanical",3,IF($D18="Analogue Electronic",2,1))))))</f>
        <v>0.97484365810926843</v>
      </c>
      <c r="U18" s="28" cm="1">
        <f t="array" ref="U18">1-EXP(-((($C18+(U$5-$J$5))/(INDEX('Weibull Data'!$G$4:$I$5,2,IF($D18="Electromechanical",3,IF($D18="Analogue Electronic",2,1)))))^(INDEX('Weibull Data'!$G$4:$I$5,1,IF($D18="Electromechanical",3,IF($D18="Analogue Electronic",2,1))))))</f>
        <v>0.98158448792837716</v>
      </c>
      <c r="V18" s="28" cm="1">
        <f t="array" ref="V18">1-EXP(-((($C18+(V$5-$J$5))/(INDEX('Weibull Data'!$G$4:$I$5,2,IF($D18="Electromechanical",3,IF($D18="Analogue Electronic",2,1)))))^(INDEX('Weibull Data'!$G$4:$I$5,1,IF($D18="Electromechanical",3,IF($D18="Analogue Electronic",2,1))))))</f>
        <v>0.98679638544274995</v>
      </c>
      <c r="W18" s="28" cm="1">
        <f t="array" ref="W18">1-EXP(-((($C18+(W$5-$J$5))/(INDEX('Weibull Data'!$G$4:$I$5,2,IF($D18="Electromechanical",3,IF($D18="Analogue Electronic",2,1)))))^(INDEX('Weibull Data'!$G$4:$I$5,1,IF($D18="Electromechanical",3,IF($D18="Analogue Electronic",2,1))))))</f>
        <v>0.9907374459481767</v>
      </c>
      <c r="X18" s="28" cm="1">
        <f t="array" ref="X18">1-EXP(-((($C18+(X$5-$J$5))/(INDEX('Weibull Data'!$G$4:$I$5,2,IF($D18="Electromechanical",3,IF($D18="Analogue Electronic",2,1)))))^(INDEX('Weibull Data'!$G$4:$I$5,1,IF($D18="Electromechanical",3,IF($D18="Analogue Electronic",2,1))))))</f>
        <v>0.99364903983946173</v>
      </c>
      <c r="Y18" s="28" cm="1">
        <f t="array" ref="Y18">1-EXP(-((($C18+(Y$5-$J$5))/(INDEX('Weibull Data'!$G$4:$I$5,2,IF($D18="Electromechanical",3,IF($D18="Analogue Electronic",2,1)))))^(INDEX('Weibull Data'!$G$4:$I$5,1,IF($D18="Electromechanical",3,IF($D18="Analogue Electronic",2,1))))))</f>
        <v>0.99574846234025149</v>
      </c>
      <c r="Z18" s="28" cm="1">
        <f t="array" ref="Z18">1-EXP(-((($C18+(Z$5-$J$5))/(INDEX('Weibull Data'!$G$4:$I$5,2,IF($D18="Electromechanical",3,IF($D18="Analogue Electronic",2,1)))))^(INDEX('Weibull Data'!$G$4:$I$5,1,IF($D18="Electromechanical",3,IF($D18="Analogue Electronic",2,1))))))</f>
        <v>0.99722435957439715</v>
      </c>
      <c r="AA18" s="28" cm="1">
        <f t="array" ref="AA18">1-EXP(-((($C18+(AA$5-$J$5))/(INDEX('Weibull Data'!$G$4:$I$5,2,IF($D18="Electromechanical",3,IF($D18="Analogue Electronic",2,1)))))^(INDEX('Weibull Data'!$G$4:$I$5,1,IF($D18="Electromechanical",3,IF($D18="Analogue Electronic",2,1))))))</f>
        <v>0.99823482228859395</v>
      </c>
      <c r="AB18" s="28" cm="1">
        <f t="array" ref="AB18">1-EXP(-((($C18+(AB$5-$J$5))/(INDEX('Weibull Data'!$G$4:$I$5,2,IF($D18="Electromechanical",3,IF($D18="Analogue Electronic",2,1)))))^(INDEX('Weibull Data'!$G$4:$I$5,1,IF($D18="Electromechanical",3,IF($D18="Analogue Electronic",2,1))))))</f>
        <v>0.99890779534344099</v>
      </c>
      <c r="AC18" s="28" cm="1">
        <f t="array" ref="AC18">1-EXP(-((($C18+(AC$5-$J$5))/(INDEX('Weibull Data'!$G$4:$I$5,2,IF($D18="Electromechanical",3,IF($D18="Analogue Electronic",2,1)))))^(INDEX('Weibull Data'!$G$4:$I$5,1,IF($D18="Electromechanical",3,IF($D18="Analogue Electronic",2,1))))))</f>
        <v>0.99934328517714233</v>
      </c>
      <c r="AD18" s="28" cm="1">
        <f t="array" ref="AD18">1-EXP(-((($C18+(AD$5-$J$5))/(INDEX('Weibull Data'!$G$4:$I$5,2,IF($D18="Electromechanical",3,IF($D18="Analogue Electronic",2,1)))))^(INDEX('Weibull Data'!$G$4:$I$5,1,IF($D18="Electromechanical",3,IF($D18="Analogue Electronic",2,1))))))</f>
        <v>0.99961677133182258</v>
      </c>
      <c r="AE18" s="28" cm="1">
        <f t="array" ref="AE18">1-EXP(-((($C18+(AE$5-$J$5))/(INDEX('Weibull Data'!$G$4:$I$5,2,IF($D18="Electromechanical",3,IF($D18="Analogue Electronic",2,1)))))^(INDEX('Weibull Data'!$G$4:$I$5,1,IF($D18="Electromechanical",3,IF($D18="Analogue Electronic",2,1))))))</f>
        <v>0.99978323817471282</v>
      </c>
      <c r="AF18" s="28" cm="1">
        <f t="array" ref="AF18">1-EXP(-((($C18+(AF$5-$J$5))/(INDEX('Weibull Data'!$G$4:$I$5,2,IF($D18="Electromechanical",3,IF($D18="Analogue Electronic",2,1)))))^(INDEX('Weibull Data'!$G$4:$I$5,1,IF($D18="Electromechanical",3,IF($D18="Analogue Electronic",2,1))))))</f>
        <v>0.9998813219568552</v>
      </c>
      <c r="AG18" s="28" cm="1">
        <f t="array" ref="AG18">1-EXP(-((($C18+(AG$5-$J$5))/(INDEX('Weibull Data'!$G$4:$I$5,2,IF($D18="Electromechanical",3,IF($D18="Analogue Electronic",2,1)))))^(INDEX('Weibull Data'!$G$4:$I$5,1,IF($D18="Electromechanical",3,IF($D18="Analogue Electronic",2,1))))))</f>
        <v>0.99993719076700849</v>
      </c>
      <c r="AH18" s="28" cm="1">
        <f t="array" ref="AH18">1-EXP(-((($C18+(AH$5-$J$5))/(INDEX('Weibull Data'!$G$4:$I$5,2,IF($D18="Electromechanical",3,IF($D18="Analogue Electronic",2,1)))))^(INDEX('Weibull Data'!$G$4:$I$5,1,IF($D18="Electromechanical",3,IF($D18="Analogue Electronic",2,1))))))</f>
        <v>0.99996791305874977</v>
      </c>
      <c r="AI18" s="34">
        <f t="shared" si="3"/>
        <v>0.19446203037460943</v>
      </c>
      <c r="AJ18" s="34">
        <f t="shared" si="4"/>
        <v>0.2023597074793449</v>
      </c>
      <c r="AK18" s="34">
        <f t="shared" si="5"/>
        <v>0.20963242448685698</v>
      </c>
      <c r="AL18" s="34">
        <f t="shared" si="6"/>
        <v>0.21623618189855909</v>
      </c>
      <c r="AM18" s="34">
        <f t="shared" si="7"/>
        <v>0.22214482795345519</v>
      </c>
      <c r="AN18" s="34">
        <f t="shared" si="8"/>
        <v>0.2273505299594844</v>
      </c>
      <c r="AO18" s="34">
        <f t="shared" si="9"/>
        <v>0.23186330495013402</v>
      </c>
      <c r="AP18" s="34">
        <f t="shared" si="10"/>
        <v>0.23570963113956522</v>
      </c>
      <c r="AQ18" s="34">
        <f t="shared" si="11"/>
        <v>0.23893023932598131</v>
      </c>
      <c r="AR18" s="34">
        <f t="shared" si="12"/>
        <v>0.2415772546174785</v>
      </c>
      <c r="AS18" s="34">
        <f t="shared" si="13"/>
        <v>0.24371091452731711</v>
      </c>
      <c r="AT18" s="34">
        <f t="shared" si="14"/>
        <v>0.24539612198209429</v>
      </c>
      <c r="AU18" s="34">
        <f t="shared" si="15"/>
        <v>0.24669909636068749</v>
      </c>
      <c r="AV18" s="34">
        <f t="shared" si="16"/>
        <v>0.24768436148704417</v>
      </c>
      <c r="AW18" s="34">
        <f t="shared" si="17"/>
        <v>0.24841225995986543</v>
      </c>
      <c r="AX18" s="34">
        <f t="shared" si="18"/>
        <v>0.24893711558506287</v>
      </c>
      <c r="AY18" s="34">
        <f t="shared" si="19"/>
        <v>0.24930608989359929</v>
      </c>
      <c r="AZ18" s="34">
        <f t="shared" si="20"/>
        <v>0.24955870557214849</v>
      </c>
      <c r="BA18" s="34">
        <f t="shared" si="21"/>
        <v>0.24972694883586025</v>
      </c>
      <c r="BB18" s="34">
        <f t="shared" si="22"/>
        <v>0.24983582129428558</v>
      </c>
      <c r="BC18" s="34">
        <f t="shared" si="23"/>
        <v>0.24990419283295565</v>
      </c>
      <c r="BD18" s="34">
        <f t="shared" si="24"/>
        <v>0.2499458095436782</v>
      </c>
      <c r="BE18" s="34">
        <f t="shared" si="25"/>
        <v>0.2499703304892138</v>
      </c>
      <c r="BF18" s="34">
        <f t="shared" si="26"/>
        <v>0.24998429769175212</v>
      </c>
      <c r="BG18" s="34">
        <f t="shared" si="27"/>
        <v>0.24999197826468744</v>
      </c>
      <c r="BH18" s="35">
        <f t="shared" si="55"/>
        <v>20.966666666666665</v>
      </c>
      <c r="BI18" s="32">
        <f t="shared" si="29"/>
        <v>61.103945611878828</v>
      </c>
      <c r="BJ18" s="32">
        <f t="shared" si="30"/>
        <v>63.58555722180752</v>
      </c>
      <c r="BK18" s="32">
        <f t="shared" si="31"/>
        <v>65.870793592226633</v>
      </c>
      <c r="BL18" s="32">
        <f t="shared" si="32"/>
        <v>67.945829181134968</v>
      </c>
      <c r="BM18" s="32">
        <f t="shared" si="33"/>
        <v>69.802446570569316</v>
      </c>
      <c r="BN18" s="32">
        <f t="shared" si="34"/>
        <v>71.438184568549161</v>
      </c>
      <c r="BO18" s="32">
        <f t="shared" si="35"/>
        <v>72.856190731788871</v>
      </c>
      <c r="BP18" s="32">
        <f t="shared" si="36"/>
        <v>74.064785056510232</v>
      </c>
      <c r="BQ18" s="32">
        <f t="shared" si="37"/>
        <v>75.076765992227308</v>
      </c>
      <c r="BR18" s="32">
        <f t="shared" si="38"/>
        <v>75.9085123135728</v>
      </c>
      <c r="BS18" s="32">
        <f t="shared" si="39"/>
        <v>76.57895187873558</v>
      </c>
      <c r="BT18" s="32">
        <f t="shared" si="40"/>
        <v>77.108478514156758</v>
      </c>
      <c r="BU18" s="32">
        <f t="shared" si="41"/>
        <v>77.517899702498042</v>
      </c>
      <c r="BV18" s="32">
        <f t="shared" si="42"/>
        <v>77.827490148397445</v>
      </c>
      <c r="BW18" s="32">
        <f t="shared" si="43"/>
        <v>78.056210730037776</v>
      </c>
      <c r="BX18" s="32">
        <f t="shared" si="44"/>
        <v>78.221131097856485</v>
      </c>
      <c r="BY18" s="32">
        <f t="shared" si="45"/>
        <v>78.337070369073373</v>
      </c>
      <c r="BZ18" s="32">
        <f t="shared" si="46"/>
        <v>78.416447379860742</v>
      </c>
      <c r="CA18" s="32">
        <f t="shared" si="47"/>
        <v>78.469312852959035</v>
      </c>
      <c r="CB18" s="32">
        <f t="shared" si="48"/>
        <v>78.503522805233203</v>
      </c>
      <c r="CC18" s="32">
        <f t="shared" si="49"/>
        <v>78.525006540501465</v>
      </c>
      <c r="CD18" s="32">
        <f t="shared" si="50"/>
        <v>78.538083361841018</v>
      </c>
      <c r="CE18" s="32">
        <f t="shared" si="51"/>
        <v>78.545788344245409</v>
      </c>
      <c r="CF18" s="32">
        <f t="shared" si="52"/>
        <v>78.550177124834647</v>
      </c>
      <c r="CG18" s="32">
        <f t="shared" si="53"/>
        <v>78.552590517875984</v>
      </c>
    </row>
    <row r="19" spans="1:85" x14ac:dyDescent="0.3">
      <c r="A19" s="29">
        <v>14</v>
      </c>
      <c r="B19" s="29" t="s">
        <v>125</v>
      </c>
      <c r="C19" s="29">
        <v>51</v>
      </c>
      <c r="D19" s="29" t="s">
        <v>20</v>
      </c>
      <c r="E19" s="29" t="s">
        <v>304</v>
      </c>
      <c r="F19" s="29" t="s">
        <v>24</v>
      </c>
      <c r="G19" s="36">
        <f t="shared" si="2"/>
        <v>0.33333333333333331</v>
      </c>
      <c r="H19" s="37">
        <v>0.25</v>
      </c>
      <c r="I19" s="37">
        <v>1</v>
      </c>
      <c r="J19" s="28" cm="1">
        <f t="array" ref="J19">1-EXP(-((($C19+(J$5-$J$5))/(INDEX('Weibull Data'!$G$4:$I$5,2,IF($D19="Electromechanical",3,IF($D19="Analogue Electronic",2,1)))))^(INDEX('Weibull Data'!$G$4:$I$5,1,IF($D19="Electromechanical",3,IF($D19="Analogue Electronic",2,1))))))</f>
        <v>0.77784812149843774</v>
      </c>
      <c r="K19" s="28" cm="1">
        <f t="array" ref="K19">1-EXP(-((($C19+(K$5-$J$5))/(INDEX('Weibull Data'!$G$4:$I$5,2,IF($D19="Electromechanical",3,IF($D19="Analogue Electronic",2,1)))))^(INDEX('Weibull Data'!$G$4:$I$5,1,IF($D19="Electromechanical",3,IF($D19="Analogue Electronic",2,1))))))</f>
        <v>0.80943882991737959</v>
      </c>
      <c r="L19" s="28" cm="1">
        <f t="array" ref="L19">1-EXP(-((($C19+(L$5-$J$5))/(INDEX('Weibull Data'!$G$4:$I$5,2,IF($D19="Electromechanical",3,IF($D19="Analogue Electronic",2,1)))))^(INDEX('Weibull Data'!$G$4:$I$5,1,IF($D19="Electromechanical",3,IF($D19="Analogue Electronic",2,1))))))</f>
        <v>0.83852969794742793</v>
      </c>
      <c r="M19" s="28" cm="1">
        <f t="array" ref="M19">1-EXP(-((($C19+(M$5-$J$5))/(INDEX('Weibull Data'!$G$4:$I$5,2,IF($D19="Electromechanical",3,IF($D19="Analogue Electronic",2,1)))))^(INDEX('Weibull Data'!$G$4:$I$5,1,IF($D19="Electromechanical",3,IF($D19="Analogue Electronic",2,1))))))</f>
        <v>0.86494472759423635</v>
      </c>
      <c r="N19" s="28" cm="1">
        <f t="array" ref="N19">1-EXP(-((($C19+(N$5-$J$5))/(INDEX('Weibull Data'!$G$4:$I$5,2,IF($D19="Electromechanical",3,IF($D19="Analogue Electronic",2,1)))))^(INDEX('Weibull Data'!$G$4:$I$5,1,IF($D19="Electromechanical",3,IF($D19="Analogue Electronic",2,1))))))</f>
        <v>0.88857931181382077</v>
      </c>
      <c r="O19" s="28" cm="1">
        <f t="array" ref="O19">1-EXP(-((($C19+(O$5-$J$5))/(INDEX('Weibull Data'!$G$4:$I$5,2,IF($D19="Electromechanical",3,IF($D19="Analogue Electronic",2,1)))))^(INDEX('Weibull Data'!$G$4:$I$5,1,IF($D19="Electromechanical",3,IF($D19="Analogue Electronic",2,1))))))</f>
        <v>0.90940211983793762</v>
      </c>
      <c r="P19" s="28" cm="1">
        <f t="array" ref="P19">1-EXP(-((($C19+(P$5-$J$5))/(INDEX('Weibull Data'!$G$4:$I$5,2,IF($D19="Electromechanical",3,IF($D19="Analogue Electronic",2,1)))))^(INDEX('Weibull Data'!$G$4:$I$5,1,IF($D19="Electromechanical",3,IF($D19="Analogue Electronic",2,1))))))</f>
        <v>0.92745321980053608</v>
      </c>
      <c r="Q19" s="28" cm="1">
        <f t="array" ref="Q19">1-EXP(-((($C19+(Q$5-$J$5))/(INDEX('Weibull Data'!$G$4:$I$5,2,IF($D19="Electromechanical",3,IF($D19="Analogue Electronic",2,1)))))^(INDEX('Weibull Data'!$G$4:$I$5,1,IF($D19="Electromechanical",3,IF($D19="Analogue Electronic",2,1))))))</f>
        <v>0.94283852455826089</v>
      </c>
      <c r="R19" s="28" cm="1">
        <f t="array" ref="R19">1-EXP(-((($C19+(R$5-$J$5))/(INDEX('Weibull Data'!$G$4:$I$5,2,IF($D19="Electromechanical",3,IF($D19="Analogue Electronic",2,1)))))^(INDEX('Weibull Data'!$G$4:$I$5,1,IF($D19="Electromechanical",3,IF($D19="Analogue Electronic",2,1))))))</f>
        <v>0.95572095730392526</v>
      </c>
      <c r="S19" s="28" cm="1">
        <f t="array" ref="S19">1-EXP(-((($C19+(S$5-$J$5))/(INDEX('Weibull Data'!$G$4:$I$5,2,IF($D19="Electromechanical",3,IF($D19="Analogue Electronic",2,1)))))^(INDEX('Weibull Data'!$G$4:$I$5,1,IF($D19="Electromechanical",3,IF($D19="Analogue Electronic",2,1))))))</f>
        <v>0.96630901846991402</v>
      </c>
      <c r="T19" s="28" cm="1">
        <f t="array" ref="T19">1-EXP(-((($C19+(T$5-$J$5))/(INDEX('Weibull Data'!$G$4:$I$5,2,IF($D19="Electromechanical",3,IF($D19="Analogue Electronic",2,1)))))^(INDEX('Weibull Data'!$G$4:$I$5,1,IF($D19="Electromechanical",3,IF($D19="Analogue Electronic",2,1))))))</f>
        <v>0.97484365810926843</v>
      </c>
      <c r="U19" s="28" cm="1">
        <f t="array" ref="U19">1-EXP(-((($C19+(U$5-$J$5))/(INDEX('Weibull Data'!$G$4:$I$5,2,IF($D19="Electromechanical",3,IF($D19="Analogue Electronic",2,1)))))^(INDEX('Weibull Data'!$G$4:$I$5,1,IF($D19="Electromechanical",3,IF($D19="Analogue Electronic",2,1))))))</f>
        <v>0.98158448792837716</v>
      </c>
      <c r="V19" s="28" cm="1">
        <f t="array" ref="V19">1-EXP(-((($C19+(V$5-$J$5))/(INDEX('Weibull Data'!$G$4:$I$5,2,IF($D19="Electromechanical",3,IF($D19="Analogue Electronic",2,1)))))^(INDEX('Weibull Data'!$G$4:$I$5,1,IF($D19="Electromechanical",3,IF($D19="Analogue Electronic",2,1))))))</f>
        <v>0.98679638544274995</v>
      </c>
      <c r="W19" s="28" cm="1">
        <f t="array" ref="W19">1-EXP(-((($C19+(W$5-$J$5))/(INDEX('Weibull Data'!$G$4:$I$5,2,IF($D19="Electromechanical",3,IF($D19="Analogue Electronic",2,1)))))^(INDEX('Weibull Data'!$G$4:$I$5,1,IF($D19="Electromechanical",3,IF($D19="Analogue Electronic",2,1))))))</f>
        <v>0.9907374459481767</v>
      </c>
      <c r="X19" s="28" cm="1">
        <f t="array" ref="X19">1-EXP(-((($C19+(X$5-$J$5))/(INDEX('Weibull Data'!$G$4:$I$5,2,IF($D19="Electromechanical",3,IF($D19="Analogue Electronic",2,1)))))^(INDEX('Weibull Data'!$G$4:$I$5,1,IF($D19="Electromechanical",3,IF($D19="Analogue Electronic",2,1))))))</f>
        <v>0.99364903983946173</v>
      </c>
      <c r="Y19" s="28" cm="1">
        <f t="array" ref="Y19">1-EXP(-((($C19+(Y$5-$J$5))/(INDEX('Weibull Data'!$G$4:$I$5,2,IF($D19="Electromechanical",3,IF($D19="Analogue Electronic",2,1)))))^(INDEX('Weibull Data'!$G$4:$I$5,1,IF($D19="Electromechanical",3,IF($D19="Analogue Electronic",2,1))))))</f>
        <v>0.99574846234025149</v>
      </c>
      <c r="Z19" s="28" cm="1">
        <f t="array" ref="Z19">1-EXP(-((($C19+(Z$5-$J$5))/(INDEX('Weibull Data'!$G$4:$I$5,2,IF($D19="Electromechanical",3,IF($D19="Analogue Electronic",2,1)))))^(INDEX('Weibull Data'!$G$4:$I$5,1,IF($D19="Electromechanical",3,IF($D19="Analogue Electronic",2,1))))))</f>
        <v>0.99722435957439715</v>
      </c>
      <c r="AA19" s="28" cm="1">
        <f t="array" ref="AA19">1-EXP(-((($C19+(AA$5-$J$5))/(INDEX('Weibull Data'!$G$4:$I$5,2,IF($D19="Electromechanical",3,IF($D19="Analogue Electronic",2,1)))))^(INDEX('Weibull Data'!$G$4:$I$5,1,IF($D19="Electromechanical",3,IF($D19="Analogue Electronic",2,1))))))</f>
        <v>0.99823482228859395</v>
      </c>
      <c r="AB19" s="28" cm="1">
        <f t="array" ref="AB19">1-EXP(-((($C19+(AB$5-$J$5))/(INDEX('Weibull Data'!$G$4:$I$5,2,IF($D19="Electromechanical",3,IF($D19="Analogue Electronic",2,1)))))^(INDEX('Weibull Data'!$G$4:$I$5,1,IF($D19="Electromechanical",3,IF($D19="Analogue Electronic",2,1))))))</f>
        <v>0.99890779534344099</v>
      </c>
      <c r="AC19" s="28" cm="1">
        <f t="array" ref="AC19">1-EXP(-((($C19+(AC$5-$J$5))/(INDEX('Weibull Data'!$G$4:$I$5,2,IF($D19="Electromechanical",3,IF($D19="Analogue Electronic",2,1)))))^(INDEX('Weibull Data'!$G$4:$I$5,1,IF($D19="Electromechanical",3,IF($D19="Analogue Electronic",2,1))))))</f>
        <v>0.99934328517714233</v>
      </c>
      <c r="AD19" s="28" cm="1">
        <f t="array" ref="AD19">1-EXP(-((($C19+(AD$5-$J$5))/(INDEX('Weibull Data'!$G$4:$I$5,2,IF($D19="Electromechanical",3,IF($D19="Analogue Electronic",2,1)))))^(INDEX('Weibull Data'!$G$4:$I$5,1,IF($D19="Electromechanical",3,IF($D19="Analogue Electronic",2,1))))))</f>
        <v>0.99961677133182258</v>
      </c>
      <c r="AE19" s="28" cm="1">
        <f t="array" ref="AE19">1-EXP(-((($C19+(AE$5-$J$5))/(INDEX('Weibull Data'!$G$4:$I$5,2,IF($D19="Electromechanical",3,IF($D19="Analogue Electronic",2,1)))))^(INDEX('Weibull Data'!$G$4:$I$5,1,IF($D19="Electromechanical",3,IF($D19="Analogue Electronic",2,1))))))</f>
        <v>0.99978323817471282</v>
      </c>
      <c r="AF19" s="28" cm="1">
        <f t="array" ref="AF19">1-EXP(-((($C19+(AF$5-$J$5))/(INDEX('Weibull Data'!$G$4:$I$5,2,IF($D19="Electromechanical",3,IF($D19="Analogue Electronic",2,1)))))^(INDEX('Weibull Data'!$G$4:$I$5,1,IF($D19="Electromechanical",3,IF($D19="Analogue Electronic",2,1))))))</f>
        <v>0.9998813219568552</v>
      </c>
      <c r="AG19" s="28" cm="1">
        <f t="array" ref="AG19">1-EXP(-((($C19+(AG$5-$J$5))/(INDEX('Weibull Data'!$G$4:$I$5,2,IF($D19="Electromechanical",3,IF($D19="Analogue Electronic",2,1)))))^(INDEX('Weibull Data'!$G$4:$I$5,1,IF($D19="Electromechanical",3,IF($D19="Analogue Electronic",2,1))))))</f>
        <v>0.99993719076700849</v>
      </c>
      <c r="AH19" s="28" cm="1">
        <f t="array" ref="AH19">1-EXP(-((($C19+(AH$5-$J$5))/(INDEX('Weibull Data'!$G$4:$I$5,2,IF($D19="Electromechanical",3,IF($D19="Analogue Electronic",2,1)))))^(INDEX('Weibull Data'!$G$4:$I$5,1,IF($D19="Electromechanical",3,IF($D19="Analogue Electronic",2,1))))))</f>
        <v>0.99996791305874977</v>
      </c>
      <c r="AI19" s="34">
        <f t="shared" si="3"/>
        <v>0.19446203037460943</v>
      </c>
      <c r="AJ19" s="34">
        <f t="shared" si="4"/>
        <v>0.2023597074793449</v>
      </c>
      <c r="AK19" s="34">
        <f t="shared" si="5"/>
        <v>0.20963242448685698</v>
      </c>
      <c r="AL19" s="34">
        <f t="shared" si="6"/>
        <v>0.21623618189855909</v>
      </c>
      <c r="AM19" s="34">
        <f t="shared" si="7"/>
        <v>0.22214482795345519</v>
      </c>
      <c r="AN19" s="34">
        <f t="shared" si="8"/>
        <v>0.2273505299594844</v>
      </c>
      <c r="AO19" s="34">
        <f t="shared" si="9"/>
        <v>0.23186330495013402</v>
      </c>
      <c r="AP19" s="34">
        <f t="shared" si="10"/>
        <v>0.23570963113956522</v>
      </c>
      <c r="AQ19" s="34">
        <f t="shared" si="11"/>
        <v>0.23893023932598131</v>
      </c>
      <c r="AR19" s="34">
        <f t="shared" si="12"/>
        <v>0.2415772546174785</v>
      </c>
      <c r="AS19" s="34">
        <f t="shared" si="13"/>
        <v>0.24371091452731711</v>
      </c>
      <c r="AT19" s="34">
        <f t="shared" si="14"/>
        <v>0.24539612198209429</v>
      </c>
      <c r="AU19" s="34">
        <f t="shared" si="15"/>
        <v>0.24669909636068749</v>
      </c>
      <c r="AV19" s="34">
        <f t="shared" si="16"/>
        <v>0.24768436148704417</v>
      </c>
      <c r="AW19" s="34">
        <f t="shared" si="17"/>
        <v>0.24841225995986543</v>
      </c>
      <c r="AX19" s="34">
        <f t="shared" si="18"/>
        <v>0.24893711558506287</v>
      </c>
      <c r="AY19" s="34">
        <f t="shared" si="19"/>
        <v>0.24930608989359929</v>
      </c>
      <c r="AZ19" s="34">
        <f t="shared" si="20"/>
        <v>0.24955870557214849</v>
      </c>
      <c r="BA19" s="34">
        <f t="shared" si="21"/>
        <v>0.24972694883586025</v>
      </c>
      <c r="BB19" s="34">
        <f t="shared" si="22"/>
        <v>0.24983582129428558</v>
      </c>
      <c r="BC19" s="34">
        <f t="shared" si="23"/>
        <v>0.24990419283295565</v>
      </c>
      <c r="BD19" s="34">
        <f t="shared" si="24"/>
        <v>0.2499458095436782</v>
      </c>
      <c r="BE19" s="34">
        <f t="shared" si="25"/>
        <v>0.2499703304892138</v>
      </c>
      <c r="BF19" s="34">
        <f t="shared" si="26"/>
        <v>0.24998429769175212</v>
      </c>
      <c r="BG19" s="34">
        <f t="shared" si="27"/>
        <v>0.24999197826468744</v>
      </c>
      <c r="BH19" s="35">
        <f t="shared" si="55"/>
        <v>20.966666666666665</v>
      </c>
      <c r="BI19" s="32">
        <f t="shared" si="29"/>
        <v>61.103945611878828</v>
      </c>
      <c r="BJ19" s="32">
        <f t="shared" si="30"/>
        <v>63.58555722180752</v>
      </c>
      <c r="BK19" s="32">
        <f t="shared" si="31"/>
        <v>65.870793592226633</v>
      </c>
      <c r="BL19" s="32">
        <f t="shared" si="32"/>
        <v>67.945829181134968</v>
      </c>
      <c r="BM19" s="32">
        <f t="shared" si="33"/>
        <v>69.802446570569316</v>
      </c>
      <c r="BN19" s="32">
        <f t="shared" si="34"/>
        <v>71.438184568549161</v>
      </c>
      <c r="BO19" s="32">
        <f t="shared" si="35"/>
        <v>72.856190731788871</v>
      </c>
      <c r="BP19" s="32">
        <f t="shared" si="36"/>
        <v>74.064785056510232</v>
      </c>
      <c r="BQ19" s="32">
        <f t="shared" si="37"/>
        <v>75.076765992227308</v>
      </c>
      <c r="BR19" s="32">
        <f t="shared" si="38"/>
        <v>75.9085123135728</v>
      </c>
      <c r="BS19" s="32">
        <f t="shared" si="39"/>
        <v>76.57895187873558</v>
      </c>
      <c r="BT19" s="32">
        <f t="shared" si="40"/>
        <v>77.108478514156758</v>
      </c>
      <c r="BU19" s="32">
        <f t="shared" si="41"/>
        <v>77.517899702498042</v>
      </c>
      <c r="BV19" s="32">
        <f t="shared" si="42"/>
        <v>77.827490148397445</v>
      </c>
      <c r="BW19" s="32">
        <f t="shared" si="43"/>
        <v>78.056210730037776</v>
      </c>
      <c r="BX19" s="32">
        <f t="shared" si="44"/>
        <v>78.221131097856485</v>
      </c>
      <c r="BY19" s="32">
        <f t="shared" si="45"/>
        <v>78.337070369073373</v>
      </c>
      <c r="BZ19" s="32">
        <f t="shared" si="46"/>
        <v>78.416447379860742</v>
      </c>
      <c r="CA19" s="32">
        <f t="shared" si="47"/>
        <v>78.469312852959035</v>
      </c>
      <c r="CB19" s="32">
        <f t="shared" si="48"/>
        <v>78.503522805233203</v>
      </c>
      <c r="CC19" s="32">
        <f t="shared" si="49"/>
        <v>78.525006540501465</v>
      </c>
      <c r="CD19" s="32">
        <f t="shared" si="50"/>
        <v>78.538083361841018</v>
      </c>
      <c r="CE19" s="32">
        <f t="shared" si="51"/>
        <v>78.545788344245409</v>
      </c>
      <c r="CF19" s="32">
        <f t="shared" si="52"/>
        <v>78.550177124834647</v>
      </c>
      <c r="CG19" s="32">
        <f t="shared" si="53"/>
        <v>78.552590517875984</v>
      </c>
    </row>
    <row r="20" spans="1:85" x14ac:dyDescent="0.3">
      <c r="A20" s="29">
        <v>15</v>
      </c>
      <c r="B20" s="29" t="s">
        <v>126</v>
      </c>
      <c r="C20" s="29">
        <v>51</v>
      </c>
      <c r="D20" s="29" t="s">
        <v>20</v>
      </c>
      <c r="E20" s="29" t="s">
        <v>304</v>
      </c>
      <c r="F20" s="29" t="s">
        <v>24</v>
      </c>
      <c r="G20" s="36">
        <f t="shared" si="2"/>
        <v>0.33333333333333331</v>
      </c>
      <c r="H20" s="37">
        <v>0.25</v>
      </c>
      <c r="I20" s="37">
        <v>1</v>
      </c>
      <c r="J20" s="28" cm="1">
        <f t="array" ref="J20">1-EXP(-((($C20+(J$5-$J$5))/(INDEX('Weibull Data'!$G$4:$I$5,2,IF($D20="Electromechanical",3,IF($D20="Analogue Electronic",2,1)))))^(INDEX('Weibull Data'!$G$4:$I$5,1,IF($D20="Electromechanical",3,IF($D20="Analogue Electronic",2,1))))))</f>
        <v>0.77784812149843774</v>
      </c>
      <c r="K20" s="28" cm="1">
        <f t="array" ref="K20">1-EXP(-((($C20+(K$5-$J$5))/(INDEX('Weibull Data'!$G$4:$I$5,2,IF($D20="Electromechanical",3,IF($D20="Analogue Electronic",2,1)))))^(INDEX('Weibull Data'!$G$4:$I$5,1,IF($D20="Electromechanical",3,IF($D20="Analogue Electronic",2,1))))))</f>
        <v>0.80943882991737959</v>
      </c>
      <c r="L20" s="28" cm="1">
        <f t="array" ref="L20">1-EXP(-((($C20+(L$5-$J$5))/(INDEX('Weibull Data'!$G$4:$I$5,2,IF($D20="Electromechanical",3,IF($D20="Analogue Electronic",2,1)))))^(INDEX('Weibull Data'!$G$4:$I$5,1,IF($D20="Electromechanical",3,IF($D20="Analogue Electronic",2,1))))))</f>
        <v>0.83852969794742793</v>
      </c>
      <c r="M20" s="28" cm="1">
        <f t="array" ref="M20">1-EXP(-((($C20+(M$5-$J$5))/(INDEX('Weibull Data'!$G$4:$I$5,2,IF($D20="Electromechanical",3,IF($D20="Analogue Electronic",2,1)))))^(INDEX('Weibull Data'!$G$4:$I$5,1,IF($D20="Electromechanical",3,IF($D20="Analogue Electronic",2,1))))))</f>
        <v>0.86494472759423635</v>
      </c>
      <c r="N20" s="28" cm="1">
        <f t="array" ref="N20">1-EXP(-((($C20+(N$5-$J$5))/(INDEX('Weibull Data'!$G$4:$I$5,2,IF($D20="Electromechanical",3,IF($D20="Analogue Electronic",2,1)))))^(INDEX('Weibull Data'!$G$4:$I$5,1,IF($D20="Electromechanical",3,IF($D20="Analogue Electronic",2,1))))))</f>
        <v>0.88857931181382077</v>
      </c>
      <c r="O20" s="28" cm="1">
        <f t="array" ref="O20">1-EXP(-((($C20+(O$5-$J$5))/(INDEX('Weibull Data'!$G$4:$I$5,2,IF($D20="Electromechanical",3,IF($D20="Analogue Electronic",2,1)))))^(INDEX('Weibull Data'!$G$4:$I$5,1,IF($D20="Electromechanical",3,IF($D20="Analogue Electronic",2,1))))))</f>
        <v>0.90940211983793762</v>
      </c>
      <c r="P20" s="28" cm="1">
        <f t="array" ref="P20">1-EXP(-((($C20+(P$5-$J$5))/(INDEX('Weibull Data'!$G$4:$I$5,2,IF($D20="Electromechanical",3,IF($D20="Analogue Electronic",2,1)))))^(INDEX('Weibull Data'!$G$4:$I$5,1,IF($D20="Electromechanical",3,IF($D20="Analogue Electronic",2,1))))))</f>
        <v>0.92745321980053608</v>
      </c>
      <c r="Q20" s="28" cm="1">
        <f t="array" ref="Q20">1-EXP(-((($C20+(Q$5-$J$5))/(INDEX('Weibull Data'!$G$4:$I$5,2,IF($D20="Electromechanical",3,IF($D20="Analogue Electronic",2,1)))))^(INDEX('Weibull Data'!$G$4:$I$5,1,IF($D20="Electromechanical",3,IF($D20="Analogue Electronic",2,1))))))</f>
        <v>0.94283852455826089</v>
      </c>
      <c r="R20" s="28" cm="1">
        <f t="array" ref="R20">1-EXP(-((($C20+(R$5-$J$5))/(INDEX('Weibull Data'!$G$4:$I$5,2,IF($D20="Electromechanical",3,IF($D20="Analogue Electronic",2,1)))))^(INDEX('Weibull Data'!$G$4:$I$5,1,IF($D20="Electromechanical",3,IF($D20="Analogue Electronic",2,1))))))</f>
        <v>0.95572095730392526</v>
      </c>
      <c r="S20" s="28" cm="1">
        <f t="array" ref="S20">1-EXP(-((($C20+(S$5-$J$5))/(INDEX('Weibull Data'!$G$4:$I$5,2,IF($D20="Electromechanical",3,IF($D20="Analogue Electronic",2,1)))))^(INDEX('Weibull Data'!$G$4:$I$5,1,IF($D20="Electromechanical",3,IF($D20="Analogue Electronic",2,1))))))</f>
        <v>0.96630901846991402</v>
      </c>
      <c r="T20" s="28" cm="1">
        <f t="array" ref="T20">1-EXP(-((($C20+(T$5-$J$5))/(INDEX('Weibull Data'!$G$4:$I$5,2,IF($D20="Electromechanical",3,IF($D20="Analogue Electronic",2,1)))))^(INDEX('Weibull Data'!$G$4:$I$5,1,IF($D20="Electromechanical",3,IF($D20="Analogue Electronic",2,1))))))</f>
        <v>0.97484365810926843</v>
      </c>
      <c r="U20" s="28" cm="1">
        <f t="array" ref="U20">1-EXP(-((($C20+(U$5-$J$5))/(INDEX('Weibull Data'!$G$4:$I$5,2,IF($D20="Electromechanical",3,IF($D20="Analogue Electronic",2,1)))))^(INDEX('Weibull Data'!$G$4:$I$5,1,IF($D20="Electromechanical",3,IF($D20="Analogue Electronic",2,1))))))</f>
        <v>0.98158448792837716</v>
      </c>
      <c r="V20" s="28" cm="1">
        <f t="array" ref="V20">1-EXP(-((($C20+(V$5-$J$5))/(INDEX('Weibull Data'!$G$4:$I$5,2,IF($D20="Electromechanical",3,IF($D20="Analogue Electronic",2,1)))))^(INDEX('Weibull Data'!$G$4:$I$5,1,IF($D20="Electromechanical",3,IF($D20="Analogue Electronic",2,1))))))</f>
        <v>0.98679638544274995</v>
      </c>
      <c r="W20" s="28" cm="1">
        <f t="array" ref="W20">1-EXP(-((($C20+(W$5-$J$5))/(INDEX('Weibull Data'!$G$4:$I$5,2,IF($D20="Electromechanical",3,IF($D20="Analogue Electronic",2,1)))))^(INDEX('Weibull Data'!$G$4:$I$5,1,IF($D20="Electromechanical",3,IF($D20="Analogue Electronic",2,1))))))</f>
        <v>0.9907374459481767</v>
      </c>
      <c r="X20" s="28" cm="1">
        <f t="array" ref="X20">1-EXP(-((($C20+(X$5-$J$5))/(INDEX('Weibull Data'!$G$4:$I$5,2,IF($D20="Electromechanical",3,IF($D20="Analogue Electronic",2,1)))))^(INDEX('Weibull Data'!$G$4:$I$5,1,IF($D20="Electromechanical",3,IF($D20="Analogue Electronic",2,1))))))</f>
        <v>0.99364903983946173</v>
      </c>
      <c r="Y20" s="28" cm="1">
        <f t="array" ref="Y20">1-EXP(-((($C20+(Y$5-$J$5))/(INDEX('Weibull Data'!$G$4:$I$5,2,IF($D20="Electromechanical",3,IF($D20="Analogue Electronic",2,1)))))^(INDEX('Weibull Data'!$G$4:$I$5,1,IF($D20="Electromechanical",3,IF($D20="Analogue Electronic",2,1))))))</f>
        <v>0.99574846234025149</v>
      </c>
      <c r="Z20" s="28" cm="1">
        <f t="array" ref="Z20">1-EXP(-((($C20+(Z$5-$J$5))/(INDEX('Weibull Data'!$G$4:$I$5,2,IF($D20="Electromechanical",3,IF($D20="Analogue Electronic",2,1)))))^(INDEX('Weibull Data'!$G$4:$I$5,1,IF($D20="Electromechanical",3,IF($D20="Analogue Electronic",2,1))))))</f>
        <v>0.99722435957439715</v>
      </c>
      <c r="AA20" s="28" cm="1">
        <f t="array" ref="AA20">1-EXP(-((($C20+(AA$5-$J$5))/(INDEX('Weibull Data'!$G$4:$I$5,2,IF($D20="Electromechanical",3,IF($D20="Analogue Electronic",2,1)))))^(INDEX('Weibull Data'!$G$4:$I$5,1,IF($D20="Electromechanical",3,IF($D20="Analogue Electronic",2,1))))))</f>
        <v>0.99823482228859395</v>
      </c>
      <c r="AB20" s="28" cm="1">
        <f t="array" ref="AB20">1-EXP(-((($C20+(AB$5-$J$5))/(INDEX('Weibull Data'!$G$4:$I$5,2,IF($D20="Electromechanical",3,IF($D20="Analogue Electronic",2,1)))))^(INDEX('Weibull Data'!$G$4:$I$5,1,IF($D20="Electromechanical",3,IF($D20="Analogue Electronic",2,1))))))</f>
        <v>0.99890779534344099</v>
      </c>
      <c r="AC20" s="28" cm="1">
        <f t="array" ref="AC20">1-EXP(-((($C20+(AC$5-$J$5))/(INDEX('Weibull Data'!$G$4:$I$5,2,IF($D20="Electromechanical",3,IF($D20="Analogue Electronic",2,1)))))^(INDEX('Weibull Data'!$G$4:$I$5,1,IF($D20="Electromechanical",3,IF($D20="Analogue Electronic",2,1))))))</f>
        <v>0.99934328517714233</v>
      </c>
      <c r="AD20" s="28" cm="1">
        <f t="array" ref="AD20">1-EXP(-((($C20+(AD$5-$J$5))/(INDEX('Weibull Data'!$G$4:$I$5,2,IF($D20="Electromechanical",3,IF($D20="Analogue Electronic",2,1)))))^(INDEX('Weibull Data'!$G$4:$I$5,1,IF($D20="Electromechanical",3,IF($D20="Analogue Electronic",2,1))))))</f>
        <v>0.99961677133182258</v>
      </c>
      <c r="AE20" s="28" cm="1">
        <f t="array" ref="AE20">1-EXP(-((($C20+(AE$5-$J$5))/(INDEX('Weibull Data'!$G$4:$I$5,2,IF($D20="Electromechanical",3,IF($D20="Analogue Electronic",2,1)))))^(INDEX('Weibull Data'!$G$4:$I$5,1,IF($D20="Electromechanical",3,IF($D20="Analogue Electronic",2,1))))))</f>
        <v>0.99978323817471282</v>
      </c>
      <c r="AF20" s="28" cm="1">
        <f t="array" ref="AF20">1-EXP(-((($C20+(AF$5-$J$5))/(INDEX('Weibull Data'!$G$4:$I$5,2,IF($D20="Electromechanical",3,IF($D20="Analogue Electronic",2,1)))))^(INDEX('Weibull Data'!$G$4:$I$5,1,IF($D20="Electromechanical",3,IF($D20="Analogue Electronic",2,1))))))</f>
        <v>0.9998813219568552</v>
      </c>
      <c r="AG20" s="28" cm="1">
        <f t="array" ref="AG20">1-EXP(-((($C20+(AG$5-$J$5))/(INDEX('Weibull Data'!$G$4:$I$5,2,IF($D20="Electromechanical",3,IF($D20="Analogue Electronic",2,1)))))^(INDEX('Weibull Data'!$G$4:$I$5,1,IF($D20="Electromechanical",3,IF($D20="Analogue Electronic",2,1))))))</f>
        <v>0.99993719076700849</v>
      </c>
      <c r="AH20" s="28" cm="1">
        <f t="array" ref="AH20">1-EXP(-((($C20+(AH$5-$J$5))/(INDEX('Weibull Data'!$G$4:$I$5,2,IF($D20="Electromechanical",3,IF($D20="Analogue Electronic",2,1)))))^(INDEX('Weibull Data'!$G$4:$I$5,1,IF($D20="Electromechanical",3,IF($D20="Analogue Electronic",2,1))))))</f>
        <v>0.99996791305874977</v>
      </c>
      <c r="AI20" s="34">
        <f t="shared" si="3"/>
        <v>0.19446203037460943</v>
      </c>
      <c r="AJ20" s="34">
        <f t="shared" si="4"/>
        <v>0.2023597074793449</v>
      </c>
      <c r="AK20" s="34">
        <f t="shared" si="5"/>
        <v>0.20963242448685698</v>
      </c>
      <c r="AL20" s="34">
        <f t="shared" si="6"/>
        <v>0.21623618189855909</v>
      </c>
      <c r="AM20" s="34">
        <f t="shared" si="7"/>
        <v>0.22214482795345519</v>
      </c>
      <c r="AN20" s="34">
        <f t="shared" si="8"/>
        <v>0.2273505299594844</v>
      </c>
      <c r="AO20" s="34">
        <f t="shared" si="9"/>
        <v>0.23186330495013402</v>
      </c>
      <c r="AP20" s="34">
        <f t="shared" si="10"/>
        <v>0.23570963113956522</v>
      </c>
      <c r="AQ20" s="34">
        <f t="shared" si="11"/>
        <v>0.23893023932598131</v>
      </c>
      <c r="AR20" s="34">
        <f t="shared" si="12"/>
        <v>0.2415772546174785</v>
      </c>
      <c r="AS20" s="34">
        <f t="shared" si="13"/>
        <v>0.24371091452731711</v>
      </c>
      <c r="AT20" s="34">
        <f t="shared" si="14"/>
        <v>0.24539612198209429</v>
      </c>
      <c r="AU20" s="34">
        <f t="shared" si="15"/>
        <v>0.24669909636068749</v>
      </c>
      <c r="AV20" s="34">
        <f t="shared" si="16"/>
        <v>0.24768436148704417</v>
      </c>
      <c r="AW20" s="34">
        <f t="shared" si="17"/>
        <v>0.24841225995986543</v>
      </c>
      <c r="AX20" s="34">
        <f t="shared" si="18"/>
        <v>0.24893711558506287</v>
      </c>
      <c r="AY20" s="34">
        <f t="shared" si="19"/>
        <v>0.24930608989359929</v>
      </c>
      <c r="AZ20" s="34">
        <f t="shared" si="20"/>
        <v>0.24955870557214849</v>
      </c>
      <c r="BA20" s="34">
        <f t="shared" si="21"/>
        <v>0.24972694883586025</v>
      </c>
      <c r="BB20" s="34">
        <f t="shared" si="22"/>
        <v>0.24983582129428558</v>
      </c>
      <c r="BC20" s="34">
        <f t="shared" si="23"/>
        <v>0.24990419283295565</v>
      </c>
      <c r="BD20" s="34">
        <f t="shared" si="24"/>
        <v>0.2499458095436782</v>
      </c>
      <c r="BE20" s="34">
        <f t="shared" si="25"/>
        <v>0.2499703304892138</v>
      </c>
      <c r="BF20" s="34">
        <f t="shared" si="26"/>
        <v>0.24998429769175212</v>
      </c>
      <c r="BG20" s="34">
        <f t="shared" si="27"/>
        <v>0.24999197826468744</v>
      </c>
      <c r="BH20" s="35">
        <f t="shared" si="55"/>
        <v>20.966666666666665</v>
      </c>
      <c r="BI20" s="32">
        <f t="shared" si="29"/>
        <v>61.103945611878828</v>
      </c>
      <c r="BJ20" s="32">
        <f t="shared" si="30"/>
        <v>63.58555722180752</v>
      </c>
      <c r="BK20" s="32">
        <f t="shared" si="31"/>
        <v>65.870793592226633</v>
      </c>
      <c r="BL20" s="32">
        <f t="shared" si="32"/>
        <v>67.945829181134968</v>
      </c>
      <c r="BM20" s="32">
        <f t="shared" si="33"/>
        <v>69.802446570569316</v>
      </c>
      <c r="BN20" s="32">
        <f t="shared" si="34"/>
        <v>71.438184568549161</v>
      </c>
      <c r="BO20" s="32">
        <f t="shared" si="35"/>
        <v>72.856190731788871</v>
      </c>
      <c r="BP20" s="32">
        <f t="shared" si="36"/>
        <v>74.064785056510232</v>
      </c>
      <c r="BQ20" s="32">
        <f t="shared" si="37"/>
        <v>75.076765992227308</v>
      </c>
      <c r="BR20" s="32">
        <f t="shared" si="38"/>
        <v>75.9085123135728</v>
      </c>
      <c r="BS20" s="32">
        <f t="shared" si="39"/>
        <v>76.57895187873558</v>
      </c>
      <c r="BT20" s="32">
        <f t="shared" si="40"/>
        <v>77.108478514156758</v>
      </c>
      <c r="BU20" s="32">
        <f t="shared" si="41"/>
        <v>77.517899702498042</v>
      </c>
      <c r="BV20" s="32">
        <f t="shared" si="42"/>
        <v>77.827490148397445</v>
      </c>
      <c r="BW20" s="32">
        <f t="shared" si="43"/>
        <v>78.056210730037776</v>
      </c>
      <c r="BX20" s="32">
        <f t="shared" si="44"/>
        <v>78.221131097856485</v>
      </c>
      <c r="BY20" s="32">
        <f t="shared" si="45"/>
        <v>78.337070369073373</v>
      </c>
      <c r="BZ20" s="32">
        <f t="shared" si="46"/>
        <v>78.416447379860742</v>
      </c>
      <c r="CA20" s="32">
        <f t="shared" si="47"/>
        <v>78.469312852959035</v>
      </c>
      <c r="CB20" s="32">
        <f t="shared" si="48"/>
        <v>78.503522805233203</v>
      </c>
      <c r="CC20" s="32">
        <f t="shared" si="49"/>
        <v>78.525006540501465</v>
      </c>
      <c r="CD20" s="32">
        <f t="shared" si="50"/>
        <v>78.538083361841018</v>
      </c>
      <c r="CE20" s="32">
        <f t="shared" si="51"/>
        <v>78.545788344245409</v>
      </c>
      <c r="CF20" s="32">
        <f t="shared" si="52"/>
        <v>78.550177124834647</v>
      </c>
      <c r="CG20" s="32">
        <f t="shared" si="53"/>
        <v>78.552590517875984</v>
      </c>
    </row>
    <row r="21" spans="1:85" x14ac:dyDescent="0.3">
      <c r="A21" s="29">
        <v>16</v>
      </c>
      <c r="B21" s="29" t="s">
        <v>127</v>
      </c>
      <c r="C21" s="29">
        <v>51</v>
      </c>
      <c r="D21" s="29" t="s">
        <v>20</v>
      </c>
      <c r="E21" s="29" t="s">
        <v>304</v>
      </c>
      <c r="F21" s="29" t="s">
        <v>29</v>
      </c>
      <c r="G21" s="36">
        <f t="shared" si="2"/>
        <v>0.33333333333333331</v>
      </c>
      <c r="H21" s="37">
        <v>0.29499999999999998</v>
      </c>
      <c r="I21" s="37">
        <v>1</v>
      </c>
      <c r="J21" s="28" cm="1">
        <f t="array" ref="J21">1-EXP(-((($C21+(J$5-$J$5))/(INDEX('Weibull Data'!$G$4:$I$5,2,IF($D21="Electromechanical",3,IF($D21="Analogue Electronic",2,1)))))^(INDEX('Weibull Data'!$G$4:$I$5,1,IF($D21="Electromechanical",3,IF($D21="Analogue Electronic",2,1))))))</f>
        <v>0.77784812149843774</v>
      </c>
      <c r="K21" s="28" cm="1">
        <f t="array" ref="K21">1-EXP(-((($C21+(K$5-$J$5))/(INDEX('Weibull Data'!$G$4:$I$5,2,IF($D21="Electromechanical",3,IF($D21="Analogue Electronic",2,1)))))^(INDEX('Weibull Data'!$G$4:$I$5,1,IF($D21="Electromechanical",3,IF($D21="Analogue Electronic",2,1))))))</f>
        <v>0.80943882991737959</v>
      </c>
      <c r="L21" s="28" cm="1">
        <f t="array" ref="L21">1-EXP(-((($C21+(L$5-$J$5))/(INDEX('Weibull Data'!$G$4:$I$5,2,IF($D21="Electromechanical",3,IF($D21="Analogue Electronic",2,1)))))^(INDEX('Weibull Data'!$G$4:$I$5,1,IF($D21="Electromechanical",3,IF($D21="Analogue Electronic",2,1))))))</f>
        <v>0.83852969794742793</v>
      </c>
      <c r="M21" s="28" cm="1">
        <f t="array" ref="M21">1-EXP(-((($C21+(M$5-$J$5))/(INDEX('Weibull Data'!$G$4:$I$5,2,IF($D21="Electromechanical",3,IF($D21="Analogue Electronic",2,1)))))^(INDEX('Weibull Data'!$G$4:$I$5,1,IF($D21="Electromechanical",3,IF($D21="Analogue Electronic",2,1))))))</f>
        <v>0.86494472759423635</v>
      </c>
      <c r="N21" s="28" cm="1">
        <f t="array" ref="N21">1-EXP(-((($C21+(N$5-$J$5))/(INDEX('Weibull Data'!$G$4:$I$5,2,IF($D21="Electromechanical",3,IF($D21="Analogue Electronic",2,1)))))^(INDEX('Weibull Data'!$G$4:$I$5,1,IF($D21="Electromechanical",3,IF($D21="Analogue Electronic",2,1))))))</f>
        <v>0.88857931181382077</v>
      </c>
      <c r="O21" s="28" cm="1">
        <f t="array" ref="O21">1-EXP(-((($C21+(O$5-$J$5))/(INDEX('Weibull Data'!$G$4:$I$5,2,IF($D21="Electromechanical",3,IF($D21="Analogue Electronic",2,1)))))^(INDEX('Weibull Data'!$G$4:$I$5,1,IF($D21="Electromechanical",3,IF($D21="Analogue Electronic",2,1))))))</f>
        <v>0.90940211983793762</v>
      </c>
      <c r="P21" s="28" cm="1">
        <f t="array" ref="P21">1-EXP(-((($C21+(P$5-$J$5))/(INDEX('Weibull Data'!$G$4:$I$5,2,IF($D21="Electromechanical",3,IF($D21="Analogue Electronic",2,1)))))^(INDEX('Weibull Data'!$G$4:$I$5,1,IF($D21="Electromechanical",3,IF($D21="Analogue Electronic",2,1))))))</f>
        <v>0.92745321980053608</v>
      </c>
      <c r="Q21" s="28" cm="1">
        <f t="array" ref="Q21">1-EXP(-((($C21+(Q$5-$J$5))/(INDEX('Weibull Data'!$G$4:$I$5,2,IF($D21="Electromechanical",3,IF($D21="Analogue Electronic",2,1)))))^(INDEX('Weibull Data'!$G$4:$I$5,1,IF($D21="Electromechanical",3,IF($D21="Analogue Electronic",2,1))))))</f>
        <v>0.94283852455826089</v>
      </c>
      <c r="R21" s="28" cm="1">
        <f t="array" ref="R21">1-EXP(-((($C21+(R$5-$J$5))/(INDEX('Weibull Data'!$G$4:$I$5,2,IF($D21="Electromechanical",3,IF($D21="Analogue Electronic",2,1)))))^(INDEX('Weibull Data'!$G$4:$I$5,1,IF($D21="Electromechanical",3,IF($D21="Analogue Electronic",2,1))))))</f>
        <v>0.95572095730392526</v>
      </c>
      <c r="S21" s="28" cm="1">
        <f t="array" ref="S21">1-EXP(-((($C21+(S$5-$J$5))/(INDEX('Weibull Data'!$G$4:$I$5,2,IF($D21="Electromechanical",3,IF($D21="Analogue Electronic",2,1)))))^(INDEX('Weibull Data'!$G$4:$I$5,1,IF($D21="Electromechanical",3,IF($D21="Analogue Electronic",2,1))))))</f>
        <v>0.96630901846991402</v>
      </c>
      <c r="T21" s="28" cm="1">
        <f t="array" ref="T21">1-EXP(-((($C21+(T$5-$J$5))/(INDEX('Weibull Data'!$G$4:$I$5,2,IF($D21="Electromechanical",3,IF($D21="Analogue Electronic",2,1)))))^(INDEX('Weibull Data'!$G$4:$I$5,1,IF($D21="Electromechanical",3,IF($D21="Analogue Electronic",2,1))))))</f>
        <v>0.97484365810926843</v>
      </c>
      <c r="U21" s="28" cm="1">
        <f t="array" ref="U21">1-EXP(-((($C21+(U$5-$J$5))/(INDEX('Weibull Data'!$G$4:$I$5,2,IF($D21="Electromechanical",3,IF($D21="Analogue Electronic",2,1)))))^(INDEX('Weibull Data'!$G$4:$I$5,1,IF($D21="Electromechanical",3,IF($D21="Analogue Electronic",2,1))))))</f>
        <v>0.98158448792837716</v>
      </c>
      <c r="V21" s="28" cm="1">
        <f t="array" ref="V21">1-EXP(-((($C21+(V$5-$J$5))/(INDEX('Weibull Data'!$G$4:$I$5,2,IF($D21="Electromechanical",3,IF($D21="Analogue Electronic",2,1)))))^(INDEX('Weibull Data'!$G$4:$I$5,1,IF($D21="Electromechanical",3,IF($D21="Analogue Electronic",2,1))))))</f>
        <v>0.98679638544274995</v>
      </c>
      <c r="W21" s="28" cm="1">
        <f t="array" ref="W21">1-EXP(-((($C21+(W$5-$J$5))/(INDEX('Weibull Data'!$G$4:$I$5,2,IF($D21="Electromechanical",3,IF($D21="Analogue Electronic",2,1)))))^(INDEX('Weibull Data'!$G$4:$I$5,1,IF($D21="Electromechanical",3,IF($D21="Analogue Electronic",2,1))))))</f>
        <v>0.9907374459481767</v>
      </c>
      <c r="X21" s="28" cm="1">
        <f t="array" ref="X21">1-EXP(-((($C21+(X$5-$J$5))/(INDEX('Weibull Data'!$G$4:$I$5,2,IF($D21="Electromechanical",3,IF($D21="Analogue Electronic",2,1)))))^(INDEX('Weibull Data'!$G$4:$I$5,1,IF($D21="Electromechanical",3,IF($D21="Analogue Electronic",2,1))))))</f>
        <v>0.99364903983946173</v>
      </c>
      <c r="Y21" s="28" cm="1">
        <f t="array" ref="Y21">1-EXP(-((($C21+(Y$5-$J$5))/(INDEX('Weibull Data'!$G$4:$I$5,2,IF($D21="Electromechanical",3,IF($D21="Analogue Electronic",2,1)))))^(INDEX('Weibull Data'!$G$4:$I$5,1,IF($D21="Electromechanical",3,IF($D21="Analogue Electronic",2,1))))))</f>
        <v>0.99574846234025149</v>
      </c>
      <c r="Z21" s="28" cm="1">
        <f t="array" ref="Z21">1-EXP(-((($C21+(Z$5-$J$5))/(INDEX('Weibull Data'!$G$4:$I$5,2,IF($D21="Electromechanical",3,IF($D21="Analogue Electronic",2,1)))))^(INDEX('Weibull Data'!$G$4:$I$5,1,IF($D21="Electromechanical",3,IF($D21="Analogue Electronic",2,1))))))</f>
        <v>0.99722435957439715</v>
      </c>
      <c r="AA21" s="28" cm="1">
        <f t="array" ref="AA21">1-EXP(-((($C21+(AA$5-$J$5))/(INDEX('Weibull Data'!$G$4:$I$5,2,IF($D21="Electromechanical",3,IF($D21="Analogue Electronic",2,1)))))^(INDEX('Weibull Data'!$G$4:$I$5,1,IF($D21="Electromechanical",3,IF($D21="Analogue Electronic",2,1))))))</f>
        <v>0.99823482228859395</v>
      </c>
      <c r="AB21" s="28" cm="1">
        <f t="array" ref="AB21">1-EXP(-((($C21+(AB$5-$J$5))/(INDEX('Weibull Data'!$G$4:$I$5,2,IF($D21="Electromechanical",3,IF($D21="Analogue Electronic",2,1)))))^(INDEX('Weibull Data'!$G$4:$I$5,1,IF($D21="Electromechanical",3,IF($D21="Analogue Electronic",2,1))))))</f>
        <v>0.99890779534344099</v>
      </c>
      <c r="AC21" s="28" cm="1">
        <f t="array" ref="AC21">1-EXP(-((($C21+(AC$5-$J$5))/(INDEX('Weibull Data'!$G$4:$I$5,2,IF($D21="Electromechanical",3,IF($D21="Analogue Electronic",2,1)))))^(INDEX('Weibull Data'!$G$4:$I$5,1,IF($D21="Electromechanical",3,IF($D21="Analogue Electronic",2,1))))))</f>
        <v>0.99934328517714233</v>
      </c>
      <c r="AD21" s="28" cm="1">
        <f t="array" ref="AD21">1-EXP(-((($C21+(AD$5-$J$5))/(INDEX('Weibull Data'!$G$4:$I$5,2,IF($D21="Electromechanical",3,IF($D21="Analogue Electronic",2,1)))))^(INDEX('Weibull Data'!$G$4:$I$5,1,IF($D21="Electromechanical",3,IF($D21="Analogue Electronic",2,1))))))</f>
        <v>0.99961677133182258</v>
      </c>
      <c r="AE21" s="28" cm="1">
        <f t="array" ref="AE21">1-EXP(-((($C21+(AE$5-$J$5))/(INDEX('Weibull Data'!$G$4:$I$5,2,IF($D21="Electromechanical",3,IF($D21="Analogue Electronic",2,1)))))^(INDEX('Weibull Data'!$G$4:$I$5,1,IF($D21="Electromechanical",3,IF($D21="Analogue Electronic",2,1))))))</f>
        <v>0.99978323817471282</v>
      </c>
      <c r="AF21" s="28" cm="1">
        <f t="array" ref="AF21">1-EXP(-((($C21+(AF$5-$J$5))/(INDEX('Weibull Data'!$G$4:$I$5,2,IF($D21="Electromechanical",3,IF($D21="Analogue Electronic",2,1)))))^(INDEX('Weibull Data'!$G$4:$I$5,1,IF($D21="Electromechanical",3,IF($D21="Analogue Electronic",2,1))))))</f>
        <v>0.9998813219568552</v>
      </c>
      <c r="AG21" s="28" cm="1">
        <f t="array" ref="AG21">1-EXP(-((($C21+(AG$5-$J$5))/(INDEX('Weibull Data'!$G$4:$I$5,2,IF($D21="Electromechanical",3,IF($D21="Analogue Electronic",2,1)))))^(INDEX('Weibull Data'!$G$4:$I$5,1,IF($D21="Electromechanical",3,IF($D21="Analogue Electronic",2,1))))))</f>
        <v>0.99993719076700849</v>
      </c>
      <c r="AH21" s="28" cm="1">
        <f t="array" ref="AH21">1-EXP(-((($C21+(AH$5-$J$5))/(INDEX('Weibull Data'!$G$4:$I$5,2,IF($D21="Electromechanical",3,IF($D21="Analogue Electronic",2,1)))))^(INDEX('Weibull Data'!$G$4:$I$5,1,IF($D21="Electromechanical",3,IF($D21="Analogue Electronic",2,1))))))</f>
        <v>0.99996791305874977</v>
      </c>
      <c r="AI21" s="34">
        <f t="shared" si="3"/>
        <v>0.22946519584203912</v>
      </c>
      <c r="AJ21" s="34">
        <f t="shared" si="4"/>
        <v>0.23878445482562696</v>
      </c>
      <c r="AK21" s="34">
        <f t="shared" si="5"/>
        <v>0.24736626089449124</v>
      </c>
      <c r="AL21" s="34">
        <f t="shared" si="6"/>
        <v>0.25515869464029972</v>
      </c>
      <c r="AM21" s="34">
        <f t="shared" si="7"/>
        <v>0.26213089698507713</v>
      </c>
      <c r="AN21" s="34">
        <f t="shared" si="8"/>
        <v>0.26827362535219157</v>
      </c>
      <c r="AO21" s="34">
        <f t="shared" si="9"/>
        <v>0.27359869984115814</v>
      </c>
      <c r="AP21" s="34">
        <f t="shared" si="10"/>
        <v>0.27813736474468692</v>
      </c>
      <c r="AQ21" s="34">
        <f t="shared" si="11"/>
        <v>0.28193768240465794</v>
      </c>
      <c r="AR21" s="34">
        <f t="shared" si="12"/>
        <v>0.28506116044862462</v>
      </c>
      <c r="AS21" s="34">
        <f t="shared" si="13"/>
        <v>0.28757887914223418</v>
      </c>
      <c r="AT21" s="34">
        <f t="shared" si="14"/>
        <v>0.28956742393887125</v>
      </c>
      <c r="AU21" s="34">
        <f t="shared" si="15"/>
        <v>0.29110493370561125</v>
      </c>
      <c r="AV21" s="34">
        <f t="shared" si="16"/>
        <v>0.2922675465547121</v>
      </c>
      <c r="AW21" s="34">
        <f t="shared" si="17"/>
        <v>0.2931264667526412</v>
      </c>
      <c r="AX21" s="34">
        <f t="shared" si="18"/>
        <v>0.29374579639037418</v>
      </c>
      <c r="AY21" s="34">
        <f t="shared" si="19"/>
        <v>0.29418118607444715</v>
      </c>
      <c r="AZ21" s="34">
        <f t="shared" si="20"/>
        <v>0.29447927257513518</v>
      </c>
      <c r="BA21" s="34">
        <f t="shared" si="21"/>
        <v>0.29467779962631507</v>
      </c>
      <c r="BB21" s="34">
        <f t="shared" si="22"/>
        <v>0.29480626912725699</v>
      </c>
      <c r="BC21" s="34">
        <f t="shared" si="23"/>
        <v>0.29488694754288763</v>
      </c>
      <c r="BD21" s="34">
        <f t="shared" si="24"/>
        <v>0.29493605526154026</v>
      </c>
      <c r="BE21" s="34">
        <f t="shared" si="25"/>
        <v>0.29496498997727227</v>
      </c>
      <c r="BF21" s="34">
        <f t="shared" si="26"/>
        <v>0.2949814712762675</v>
      </c>
      <c r="BG21" s="34">
        <f t="shared" si="27"/>
        <v>0.29499053435233119</v>
      </c>
      <c r="BH21" s="35">
        <f t="shared" si="55"/>
        <v>20.966666666666665</v>
      </c>
      <c r="BI21" s="32">
        <f t="shared" si="29"/>
        <v>72.102655822016999</v>
      </c>
      <c r="BJ21" s="32">
        <f t="shared" si="30"/>
        <v>75.030957521732859</v>
      </c>
      <c r="BK21" s="32">
        <f t="shared" si="31"/>
        <v>77.727536438827428</v>
      </c>
      <c r="BL21" s="32">
        <f t="shared" si="32"/>
        <v>80.176078433739264</v>
      </c>
      <c r="BM21" s="32">
        <f t="shared" si="33"/>
        <v>82.366886953271816</v>
      </c>
      <c r="BN21" s="32">
        <f t="shared" si="34"/>
        <v>84.297057790888005</v>
      </c>
      <c r="BO21" s="32">
        <f t="shared" si="35"/>
        <v>85.970305063510864</v>
      </c>
      <c r="BP21" s="32">
        <f t="shared" si="36"/>
        <v>87.396446366682056</v>
      </c>
      <c r="BQ21" s="32">
        <f t="shared" si="37"/>
        <v>88.590583870828226</v>
      </c>
      <c r="BR21" s="32">
        <f t="shared" si="38"/>
        <v>89.572044530015901</v>
      </c>
      <c r="BS21" s="32">
        <f t="shared" si="39"/>
        <v>90.363163216907992</v>
      </c>
      <c r="BT21" s="32">
        <f t="shared" si="40"/>
        <v>90.988004646704965</v>
      </c>
      <c r="BU21" s="32">
        <f t="shared" si="41"/>
        <v>91.471121648947701</v>
      </c>
      <c r="BV21" s="32">
        <f t="shared" si="42"/>
        <v>91.836438375108983</v>
      </c>
      <c r="BW21" s="32">
        <f t="shared" si="43"/>
        <v>92.106328661444564</v>
      </c>
      <c r="BX21" s="32">
        <f t="shared" si="44"/>
        <v>92.300934695470644</v>
      </c>
      <c r="BY21" s="32">
        <f t="shared" si="45"/>
        <v>92.437743035506585</v>
      </c>
      <c r="BZ21" s="32">
        <f t="shared" si="46"/>
        <v>92.53140790823565</v>
      </c>
      <c r="CA21" s="32">
        <f t="shared" si="47"/>
        <v>92.593789166491661</v>
      </c>
      <c r="CB21" s="32">
        <f t="shared" si="48"/>
        <v>92.634156910175165</v>
      </c>
      <c r="CC21" s="32">
        <f t="shared" si="49"/>
        <v>92.659507717791712</v>
      </c>
      <c r="CD21" s="32">
        <f t="shared" si="50"/>
        <v>92.674938366972412</v>
      </c>
      <c r="CE21" s="32">
        <f t="shared" si="51"/>
        <v>92.684030246209574</v>
      </c>
      <c r="CF21" s="32">
        <f t="shared" si="52"/>
        <v>92.689209007304896</v>
      </c>
      <c r="CG21" s="32">
        <f t="shared" si="53"/>
        <v>92.692056811093636</v>
      </c>
    </row>
    <row r="22" spans="1:85" x14ac:dyDescent="0.3">
      <c r="A22" s="29">
        <v>17</v>
      </c>
      <c r="B22" s="29" t="s">
        <v>128</v>
      </c>
      <c r="C22" s="29">
        <v>51</v>
      </c>
      <c r="D22" s="29" t="s">
        <v>20</v>
      </c>
      <c r="E22" s="29" t="s">
        <v>304</v>
      </c>
      <c r="F22" s="29" t="s">
        <v>29</v>
      </c>
      <c r="G22" s="36">
        <f t="shared" si="2"/>
        <v>0.33333333333333331</v>
      </c>
      <c r="H22" s="37">
        <v>0.29499999999999998</v>
      </c>
      <c r="I22" s="37">
        <v>1</v>
      </c>
      <c r="J22" s="28" cm="1">
        <f t="array" ref="J22">1-EXP(-((($C22+(J$5-$J$5))/(INDEX('Weibull Data'!$G$4:$I$5,2,IF($D22="Electromechanical",3,IF($D22="Analogue Electronic",2,1)))))^(INDEX('Weibull Data'!$G$4:$I$5,1,IF($D22="Electromechanical",3,IF($D22="Analogue Electronic",2,1))))))</f>
        <v>0.77784812149843774</v>
      </c>
      <c r="K22" s="28" cm="1">
        <f t="array" ref="K22">1-EXP(-((($C22+(K$5-$J$5))/(INDEX('Weibull Data'!$G$4:$I$5,2,IF($D22="Electromechanical",3,IF($D22="Analogue Electronic",2,1)))))^(INDEX('Weibull Data'!$G$4:$I$5,1,IF($D22="Electromechanical",3,IF($D22="Analogue Electronic",2,1))))))</f>
        <v>0.80943882991737959</v>
      </c>
      <c r="L22" s="28" cm="1">
        <f t="array" ref="L22">1-EXP(-((($C22+(L$5-$J$5))/(INDEX('Weibull Data'!$G$4:$I$5,2,IF($D22="Electromechanical",3,IF($D22="Analogue Electronic",2,1)))))^(INDEX('Weibull Data'!$G$4:$I$5,1,IF($D22="Electromechanical",3,IF($D22="Analogue Electronic",2,1))))))</f>
        <v>0.83852969794742793</v>
      </c>
      <c r="M22" s="28" cm="1">
        <f t="array" ref="M22">1-EXP(-((($C22+(M$5-$J$5))/(INDEX('Weibull Data'!$G$4:$I$5,2,IF($D22="Electromechanical",3,IF($D22="Analogue Electronic",2,1)))))^(INDEX('Weibull Data'!$G$4:$I$5,1,IF($D22="Electromechanical",3,IF($D22="Analogue Electronic",2,1))))))</f>
        <v>0.86494472759423635</v>
      </c>
      <c r="N22" s="28" cm="1">
        <f t="array" ref="N22">1-EXP(-((($C22+(N$5-$J$5))/(INDEX('Weibull Data'!$G$4:$I$5,2,IF($D22="Electromechanical",3,IF($D22="Analogue Electronic",2,1)))))^(INDEX('Weibull Data'!$G$4:$I$5,1,IF($D22="Electromechanical",3,IF($D22="Analogue Electronic",2,1))))))</f>
        <v>0.88857931181382077</v>
      </c>
      <c r="O22" s="28" cm="1">
        <f t="array" ref="O22">1-EXP(-((($C22+(O$5-$J$5))/(INDEX('Weibull Data'!$G$4:$I$5,2,IF($D22="Electromechanical",3,IF($D22="Analogue Electronic",2,1)))))^(INDEX('Weibull Data'!$G$4:$I$5,1,IF($D22="Electromechanical",3,IF($D22="Analogue Electronic",2,1))))))</f>
        <v>0.90940211983793762</v>
      </c>
      <c r="P22" s="28" cm="1">
        <f t="array" ref="P22">1-EXP(-((($C22+(P$5-$J$5))/(INDEX('Weibull Data'!$G$4:$I$5,2,IF($D22="Electromechanical",3,IF($D22="Analogue Electronic",2,1)))))^(INDEX('Weibull Data'!$G$4:$I$5,1,IF($D22="Electromechanical",3,IF($D22="Analogue Electronic",2,1))))))</f>
        <v>0.92745321980053608</v>
      </c>
      <c r="Q22" s="28" cm="1">
        <f t="array" ref="Q22">1-EXP(-((($C22+(Q$5-$J$5))/(INDEX('Weibull Data'!$G$4:$I$5,2,IF($D22="Electromechanical",3,IF($D22="Analogue Electronic",2,1)))))^(INDEX('Weibull Data'!$G$4:$I$5,1,IF($D22="Electromechanical",3,IF($D22="Analogue Electronic",2,1))))))</f>
        <v>0.94283852455826089</v>
      </c>
      <c r="R22" s="28" cm="1">
        <f t="array" ref="R22">1-EXP(-((($C22+(R$5-$J$5))/(INDEX('Weibull Data'!$G$4:$I$5,2,IF($D22="Electromechanical",3,IF($D22="Analogue Electronic",2,1)))))^(INDEX('Weibull Data'!$G$4:$I$5,1,IF($D22="Electromechanical",3,IF($D22="Analogue Electronic",2,1))))))</f>
        <v>0.95572095730392526</v>
      </c>
      <c r="S22" s="28" cm="1">
        <f t="array" ref="S22">1-EXP(-((($C22+(S$5-$J$5))/(INDEX('Weibull Data'!$G$4:$I$5,2,IF($D22="Electromechanical",3,IF($D22="Analogue Electronic",2,1)))))^(INDEX('Weibull Data'!$G$4:$I$5,1,IF($D22="Electromechanical",3,IF($D22="Analogue Electronic",2,1))))))</f>
        <v>0.96630901846991402</v>
      </c>
      <c r="T22" s="28" cm="1">
        <f t="array" ref="T22">1-EXP(-((($C22+(T$5-$J$5))/(INDEX('Weibull Data'!$G$4:$I$5,2,IF($D22="Electromechanical",3,IF($D22="Analogue Electronic",2,1)))))^(INDEX('Weibull Data'!$G$4:$I$5,1,IF($D22="Electromechanical",3,IF($D22="Analogue Electronic",2,1))))))</f>
        <v>0.97484365810926843</v>
      </c>
      <c r="U22" s="28" cm="1">
        <f t="array" ref="U22">1-EXP(-((($C22+(U$5-$J$5))/(INDEX('Weibull Data'!$G$4:$I$5,2,IF($D22="Electromechanical",3,IF($D22="Analogue Electronic",2,1)))))^(INDEX('Weibull Data'!$G$4:$I$5,1,IF($D22="Electromechanical",3,IF($D22="Analogue Electronic",2,1))))))</f>
        <v>0.98158448792837716</v>
      </c>
      <c r="V22" s="28" cm="1">
        <f t="array" ref="V22">1-EXP(-((($C22+(V$5-$J$5))/(INDEX('Weibull Data'!$G$4:$I$5,2,IF($D22="Electromechanical",3,IF($D22="Analogue Electronic",2,1)))))^(INDEX('Weibull Data'!$G$4:$I$5,1,IF($D22="Electromechanical",3,IF($D22="Analogue Electronic",2,1))))))</f>
        <v>0.98679638544274995</v>
      </c>
      <c r="W22" s="28" cm="1">
        <f t="array" ref="W22">1-EXP(-((($C22+(W$5-$J$5))/(INDEX('Weibull Data'!$G$4:$I$5,2,IF($D22="Electromechanical",3,IF($D22="Analogue Electronic",2,1)))))^(INDEX('Weibull Data'!$G$4:$I$5,1,IF($D22="Electromechanical",3,IF($D22="Analogue Electronic",2,1))))))</f>
        <v>0.9907374459481767</v>
      </c>
      <c r="X22" s="28" cm="1">
        <f t="array" ref="X22">1-EXP(-((($C22+(X$5-$J$5))/(INDEX('Weibull Data'!$G$4:$I$5,2,IF($D22="Electromechanical",3,IF($D22="Analogue Electronic",2,1)))))^(INDEX('Weibull Data'!$G$4:$I$5,1,IF($D22="Electromechanical",3,IF($D22="Analogue Electronic",2,1))))))</f>
        <v>0.99364903983946173</v>
      </c>
      <c r="Y22" s="28" cm="1">
        <f t="array" ref="Y22">1-EXP(-((($C22+(Y$5-$J$5))/(INDEX('Weibull Data'!$G$4:$I$5,2,IF($D22="Electromechanical",3,IF($D22="Analogue Electronic",2,1)))))^(INDEX('Weibull Data'!$G$4:$I$5,1,IF($D22="Electromechanical",3,IF($D22="Analogue Electronic",2,1))))))</f>
        <v>0.99574846234025149</v>
      </c>
      <c r="Z22" s="28" cm="1">
        <f t="array" ref="Z22">1-EXP(-((($C22+(Z$5-$J$5))/(INDEX('Weibull Data'!$G$4:$I$5,2,IF($D22="Electromechanical",3,IF($D22="Analogue Electronic",2,1)))))^(INDEX('Weibull Data'!$G$4:$I$5,1,IF($D22="Electromechanical",3,IF($D22="Analogue Electronic",2,1))))))</f>
        <v>0.99722435957439715</v>
      </c>
      <c r="AA22" s="28" cm="1">
        <f t="array" ref="AA22">1-EXP(-((($C22+(AA$5-$J$5))/(INDEX('Weibull Data'!$G$4:$I$5,2,IF($D22="Electromechanical",3,IF($D22="Analogue Electronic",2,1)))))^(INDEX('Weibull Data'!$G$4:$I$5,1,IF($D22="Electromechanical",3,IF($D22="Analogue Electronic",2,1))))))</f>
        <v>0.99823482228859395</v>
      </c>
      <c r="AB22" s="28" cm="1">
        <f t="array" ref="AB22">1-EXP(-((($C22+(AB$5-$J$5))/(INDEX('Weibull Data'!$G$4:$I$5,2,IF($D22="Electromechanical",3,IF($D22="Analogue Electronic",2,1)))))^(INDEX('Weibull Data'!$G$4:$I$5,1,IF($D22="Electromechanical",3,IF($D22="Analogue Electronic",2,1))))))</f>
        <v>0.99890779534344099</v>
      </c>
      <c r="AC22" s="28" cm="1">
        <f t="array" ref="AC22">1-EXP(-((($C22+(AC$5-$J$5))/(INDEX('Weibull Data'!$G$4:$I$5,2,IF($D22="Electromechanical",3,IF($D22="Analogue Electronic",2,1)))))^(INDEX('Weibull Data'!$G$4:$I$5,1,IF($D22="Electromechanical",3,IF($D22="Analogue Electronic",2,1))))))</f>
        <v>0.99934328517714233</v>
      </c>
      <c r="AD22" s="28" cm="1">
        <f t="array" ref="AD22">1-EXP(-((($C22+(AD$5-$J$5))/(INDEX('Weibull Data'!$G$4:$I$5,2,IF($D22="Electromechanical",3,IF($D22="Analogue Electronic",2,1)))))^(INDEX('Weibull Data'!$G$4:$I$5,1,IF($D22="Electromechanical",3,IF($D22="Analogue Electronic",2,1))))))</f>
        <v>0.99961677133182258</v>
      </c>
      <c r="AE22" s="28" cm="1">
        <f t="array" ref="AE22">1-EXP(-((($C22+(AE$5-$J$5))/(INDEX('Weibull Data'!$G$4:$I$5,2,IF($D22="Electromechanical",3,IF($D22="Analogue Electronic",2,1)))))^(INDEX('Weibull Data'!$G$4:$I$5,1,IF($D22="Electromechanical",3,IF($D22="Analogue Electronic",2,1))))))</f>
        <v>0.99978323817471282</v>
      </c>
      <c r="AF22" s="28" cm="1">
        <f t="array" ref="AF22">1-EXP(-((($C22+(AF$5-$J$5))/(INDEX('Weibull Data'!$G$4:$I$5,2,IF($D22="Electromechanical",3,IF($D22="Analogue Electronic",2,1)))))^(INDEX('Weibull Data'!$G$4:$I$5,1,IF($D22="Electromechanical",3,IF($D22="Analogue Electronic",2,1))))))</f>
        <v>0.9998813219568552</v>
      </c>
      <c r="AG22" s="28" cm="1">
        <f t="array" ref="AG22">1-EXP(-((($C22+(AG$5-$J$5))/(INDEX('Weibull Data'!$G$4:$I$5,2,IF($D22="Electromechanical",3,IF($D22="Analogue Electronic",2,1)))))^(INDEX('Weibull Data'!$G$4:$I$5,1,IF($D22="Electromechanical",3,IF($D22="Analogue Electronic",2,1))))))</f>
        <v>0.99993719076700849</v>
      </c>
      <c r="AH22" s="28" cm="1">
        <f t="array" ref="AH22">1-EXP(-((($C22+(AH$5-$J$5))/(INDEX('Weibull Data'!$G$4:$I$5,2,IF($D22="Electromechanical",3,IF($D22="Analogue Electronic",2,1)))))^(INDEX('Weibull Data'!$G$4:$I$5,1,IF($D22="Electromechanical",3,IF($D22="Analogue Electronic",2,1))))))</f>
        <v>0.99996791305874977</v>
      </c>
      <c r="AI22" s="34">
        <f t="shared" si="3"/>
        <v>0.22946519584203912</v>
      </c>
      <c r="AJ22" s="34">
        <f t="shared" si="4"/>
        <v>0.23878445482562696</v>
      </c>
      <c r="AK22" s="34">
        <f t="shared" si="5"/>
        <v>0.24736626089449124</v>
      </c>
      <c r="AL22" s="34">
        <f t="shared" si="6"/>
        <v>0.25515869464029972</v>
      </c>
      <c r="AM22" s="34">
        <f t="shared" si="7"/>
        <v>0.26213089698507713</v>
      </c>
      <c r="AN22" s="34">
        <f t="shared" si="8"/>
        <v>0.26827362535219157</v>
      </c>
      <c r="AO22" s="34">
        <f t="shared" si="9"/>
        <v>0.27359869984115814</v>
      </c>
      <c r="AP22" s="34">
        <f t="shared" si="10"/>
        <v>0.27813736474468692</v>
      </c>
      <c r="AQ22" s="34">
        <f t="shared" si="11"/>
        <v>0.28193768240465794</v>
      </c>
      <c r="AR22" s="34">
        <f t="shared" si="12"/>
        <v>0.28506116044862462</v>
      </c>
      <c r="AS22" s="34">
        <f t="shared" si="13"/>
        <v>0.28757887914223418</v>
      </c>
      <c r="AT22" s="34">
        <f t="shared" si="14"/>
        <v>0.28956742393887125</v>
      </c>
      <c r="AU22" s="34">
        <f t="shared" si="15"/>
        <v>0.29110493370561125</v>
      </c>
      <c r="AV22" s="34">
        <f t="shared" si="16"/>
        <v>0.2922675465547121</v>
      </c>
      <c r="AW22" s="34">
        <f t="shared" si="17"/>
        <v>0.2931264667526412</v>
      </c>
      <c r="AX22" s="34">
        <f t="shared" si="18"/>
        <v>0.29374579639037418</v>
      </c>
      <c r="AY22" s="34">
        <f t="shared" si="19"/>
        <v>0.29418118607444715</v>
      </c>
      <c r="AZ22" s="34">
        <f t="shared" si="20"/>
        <v>0.29447927257513518</v>
      </c>
      <c r="BA22" s="34">
        <f t="shared" si="21"/>
        <v>0.29467779962631507</v>
      </c>
      <c r="BB22" s="34">
        <f t="shared" si="22"/>
        <v>0.29480626912725699</v>
      </c>
      <c r="BC22" s="34">
        <f t="shared" si="23"/>
        <v>0.29488694754288763</v>
      </c>
      <c r="BD22" s="34">
        <f t="shared" si="24"/>
        <v>0.29493605526154026</v>
      </c>
      <c r="BE22" s="34">
        <f t="shared" si="25"/>
        <v>0.29496498997727227</v>
      </c>
      <c r="BF22" s="34">
        <f t="shared" si="26"/>
        <v>0.2949814712762675</v>
      </c>
      <c r="BG22" s="34">
        <f t="shared" si="27"/>
        <v>0.29499053435233119</v>
      </c>
      <c r="BH22" s="35">
        <f t="shared" si="55"/>
        <v>20.966666666666665</v>
      </c>
      <c r="BI22" s="32">
        <f t="shared" si="29"/>
        <v>72.102655822016999</v>
      </c>
      <c r="BJ22" s="32">
        <f t="shared" si="30"/>
        <v>75.030957521732859</v>
      </c>
      <c r="BK22" s="32">
        <f t="shared" si="31"/>
        <v>77.727536438827428</v>
      </c>
      <c r="BL22" s="32">
        <f t="shared" si="32"/>
        <v>80.176078433739264</v>
      </c>
      <c r="BM22" s="32">
        <f t="shared" si="33"/>
        <v>82.366886953271816</v>
      </c>
      <c r="BN22" s="32">
        <f t="shared" si="34"/>
        <v>84.297057790888005</v>
      </c>
      <c r="BO22" s="32">
        <f t="shared" si="35"/>
        <v>85.970305063510864</v>
      </c>
      <c r="BP22" s="32">
        <f t="shared" si="36"/>
        <v>87.396446366682056</v>
      </c>
      <c r="BQ22" s="32">
        <f t="shared" si="37"/>
        <v>88.590583870828226</v>
      </c>
      <c r="BR22" s="32">
        <f t="shared" si="38"/>
        <v>89.572044530015901</v>
      </c>
      <c r="BS22" s="32">
        <f t="shared" si="39"/>
        <v>90.363163216907992</v>
      </c>
      <c r="BT22" s="32">
        <f t="shared" si="40"/>
        <v>90.988004646704965</v>
      </c>
      <c r="BU22" s="32">
        <f t="shared" si="41"/>
        <v>91.471121648947701</v>
      </c>
      <c r="BV22" s="32">
        <f t="shared" si="42"/>
        <v>91.836438375108983</v>
      </c>
      <c r="BW22" s="32">
        <f t="shared" si="43"/>
        <v>92.106328661444564</v>
      </c>
      <c r="BX22" s="32">
        <f t="shared" si="44"/>
        <v>92.300934695470644</v>
      </c>
      <c r="BY22" s="32">
        <f t="shared" si="45"/>
        <v>92.437743035506585</v>
      </c>
      <c r="BZ22" s="32">
        <f t="shared" si="46"/>
        <v>92.53140790823565</v>
      </c>
      <c r="CA22" s="32">
        <f t="shared" si="47"/>
        <v>92.593789166491661</v>
      </c>
      <c r="CB22" s="32">
        <f t="shared" si="48"/>
        <v>92.634156910175165</v>
      </c>
      <c r="CC22" s="32">
        <f t="shared" si="49"/>
        <v>92.659507717791712</v>
      </c>
      <c r="CD22" s="32">
        <f t="shared" si="50"/>
        <v>92.674938366972412</v>
      </c>
      <c r="CE22" s="32">
        <f t="shared" si="51"/>
        <v>92.684030246209574</v>
      </c>
      <c r="CF22" s="32">
        <f t="shared" si="52"/>
        <v>92.689209007304896</v>
      </c>
      <c r="CG22" s="32">
        <f t="shared" si="53"/>
        <v>92.692056811093636</v>
      </c>
    </row>
    <row r="23" spans="1:85" x14ac:dyDescent="0.3">
      <c r="A23" s="29">
        <v>18</v>
      </c>
      <c r="B23" s="29" t="s">
        <v>129</v>
      </c>
      <c r="C23" s="29">
        <v>51</v>
      </c>
      <c r="D23" s="29" t="s">
        <v>20</v>
      </c>
      <c r="E23" s="29" t="s">
        <v>304</v>
      </c>
      <c r="F23" s="29" t="s">
        <v>29</v>
      </c>
      <c r="G23" s="36">
        <f t="shared" si="2"/>
        <v>0.33333333333333331</v>
      </c>
      <c r="H23" s="37">
        <v>0.29499999999999998</v>
      </c>
      <c r="I23" s="37">
        <v>1</v>
      </c>
      <c r="J23" s="28" cm="1">
        <f t="array" ref="J23">1-EXP(-((($C23+(J$5-$J$5))/(INDEX('Weibull Data'!$G$4:$I$5,2,IF($D23="Electromechanical",3,IF($D23="Analogue Electronic",2,1)))))^(INDEX('Weibull Data'!$G$4:$I$5,1,IF($D23="Electromechanical",3,IF($D23="Analogue Electronic",2,1))))))</f>
        <v>0.77784812149843774</v>
      </c>
      <c r="K23" s="28" cm="1">
        <f t="array" ref="K23">1-EXP(-((($C23+(K$5-$J$5))/(INDEX('Weibull Data'!$G$4:$I$5,2,IF($D23="Electromechanical",3,IF($D23="Analogue Electronic",2,1)))))^(INDEX('Weibull Data'!$G$4:$I$5,1,IF($D23="Electromechanical",3,IF($D23="Analogue Electronic",2,1))))))</f>
        <v>0.80943882991737959</v>
      </c>
      <c r="L23" s="28" cm="1">
        <f t="array" ref="L23">1-EXP(-((($C23+(L$5-$J$5))/(INDEX('Weibull Data'!$G$4:$I$5,2,IF($D23="Electromechanical",3,IF($D23="Analogue Electronic",2,1)))))^(INDEX('Weibull Data'!$G$4:$I$5,1,IF($D23="Electromechanical",3,IF($D23="Analogue Electronic",2,1))))))</f>
        <v>0.83852969794742793</v>
      </c>
      <c r="M23" s="28" cm="1">
        <f t="array" ref="M23">1-EXP(-((($C23+(M$5-$J$5))/(INDEX('Weibull Data'!$G$4:$I$5,2,IF($D23="Electromechanical",3,IF($D23="Analogue Electronic",2,1)))))^(INDEX('Weibull Data'!$G$4:$I$5,1,IF($D23="Electromechanical",3,IF($D23="Analogue Electronic",2,1))))))</f>
        <v>0.86494472759423635</v>
      </c>
      <c r="N23" s="28" cm="1">
        <f t="array" ref="N23">1-EXP(-((($C23+(N$5-$J$5))/(INDEX('Weibull Data'!$G$4:$I$5,2,IF($D23="Electromechanical",3,IF($D23="Analogue Electronic",2,1)))))^(INDEX('Weibull Data'!$G$4:$I$5,1,IF($D23="Electromechanical",3,IF($D23="Analogue Electronic",2,1))))))</f>
        <v>0.88857931181382077</v>
      </c>
      <c r="O23" s="28" cm="1">
        <f t="array" ref="O23">1-EXP(-((($C23+(O$5-$J$5))/(INDEX('Weibull Data'!$G$4:$I$5,2,IF($D23="Electromechanical",3,IF($D23="Analogue Electronic",2,1)))))^(INDEX('Weibull Data'!$G$4:$I$5,1,IF($D23="Electromechanical",3,IF($D23="Analogue Electronic",2,1))))))</f>
        <v>0.90940211983793762</v>
      </c>
      <c r="P23" s="28" cm="1">
        <f t="array" ref="P23">1-EXP(-((($C23+(P$5-$J$5))/(INDEX('Weibull Data'!$G$4:$I$5,2,IF($D23="Electromechanical",3,IF($D23="Analogue Electronic",2,1)))))^(INDEX('Weibull Data'!$G$4:$I$5,1,IF($D23="Electromechanical",3,IF($D23="Analogue Electronic",2,1))))))</f>
        <v>0.92745321980053608</v>
      </c>
      <c r="Q23" s="28" cm="1">
        <f t="array" ref="Q23">1-EXP(-((($C23+(Q$5-$J$5))/(INDEX('Weibull Data'!$G$4:$I$5,2,IF($D23="Electromechanical",3,IF($D23="Analogue Electronic",2,1)))))^(INDEX('Weibull Data'!$G$4:$I$5,1,IF($D23="Electromechanical",3,IF($D23="Analogue Electronic",2,1))))))</f>
        <v>0.94283852455826089</v>
      </c>
      <c r="R23" s="28" cm="1">
        <f t="array" ref="R23">1-EXP(-((($C23+(R$5-$J$5))/(INDEX('Weibull Data'!$G$4:$I$5,2,IF($D23="Electromechanical",3,IF($D23="Analogue Electronic",2,1)))))^(INDEX('Weibull Data'!$G$4:$I$5,1,IF($D23="Electromechanical",3,IF($D23="Analogue Electronic",2,1))))))</f>
        <v>0.95572095730392526</v>
      </c>
      <c r="S23" s="28" cm="1">
        <f t="array" ref="S23">1-EXP(-((($C23+(S$5-$J$5))/(INDEX('Weibull Data'!$G$4:$I$5,2,IF($D23="Electromechanical",3,IF($D23="Analogue Electronic",2,1)))))^(INDEX('Weibull Data'!$G$4:$I$5,1,IF($D23="Electromechanical",3,IF($D23="Analogue Electronic",2,1))))))</f>
        <v>0.96630901846991402</v>
      </c>
      <c r="T23" s="28" cm="1">
        <f t="array" ref="T23">1-EXP(-((($C23+(T$5-$J$5))/(INDEX('Weibull Data'!$G$4:$I$5,2,IF($D23="Electromechanical",3,IF($D23="Analogue Electronic",2,1)))))^(INDEX('Weibull Data'!$G$4:$I$5,1,IF($D23="Electromechanical",3,IF($D23="Analogue Electronic",2,1))))))</f>
        <v>0.97484365810926843</v>
      </c>
      <c r="U23" s="28" cm="1">
        <f t="array" ref="U23">1-EXP(-((($C23+(U$5-$J$5))/(INDEX('Weibull Data'!$G$4:$I$5,2,IF($D23="Electromechanical",3,IF($D23="Analogue Electronic",2,1)))))^(INDEX('Weibull Data'!$G$4:$I$5,1,IF($D23="Electromechanical",3,IF($D23="Analogue Electronic",2,1))))))</f>
        <v>0.98158448792837716</v>
      </c>
      <c r="V23" s="28" cm="1">
        <f t="array" ref="V23">1-EXP(-((($C23+(V$5-$J$5))/(INDEX('Weibull Data'!$G$4:$I$5,2,IF($D23="Electromechanical",3,IF($D23="Analogue Electronic",2,1)))))^(INDEX('Weibull Data'!$G$4:$I$5,1,IF($D23="Electromechanical",3,IF($D23="Analogue Electronic",2,1))))))</f>
        <v>0.98679638544274995</v>
      </c>
      <c r="W23" s="28" cm="1">
        <f t="array" ref="W23">1-EXP(-((($C23+(W$5-$J$5))/(INDEX('Weibull Data'!$G$4:$I$5,2,IF($D23="Electromechanical",3,IF($D23="Analogue Electronic",2,1)))))^(INDEX('Weibull Data'!$G$4:$I$5,1,IF($D23="Electromechanical",3,IF($D23="Analogue Electronic",2,1))))))</f>
        <v>0.9907374459481767</v>
      </c>
      <c r="X23" s="28" cm="1">
        <f t="array" ref="X23">1-EXP(-((($C23+(X$5-$J$5))/(INDEX('Weibull Data'!$G$4:$I$5,2,IF($D23="Electromechanical",3,IF($D23="Analogue Electronic",2,1)))))^(INDEX('Weibull Data'!$G$4:$I$5,1,IF($D23="Electromechanical",3,IF($D23="Analogue Electronic",2,1))))))</f>
        <v>0.99364903983946173</v>
      </c>
      <c r="Y23" s="28" cm="1">
        <f t="array" ref="Y23">1-EXP(-((($C23+(Y$5-$J$5))/(INDEX('Weibull Data'!$G$4:$I$5,2,IF($D23="Electromechanical",3,IF($D23="Analogue Electronic",2,1)))))^(INDEX('Weibull Data'!$G$4:$I$5,1,IF($D23="Electromechanical",3,IF($D23="Analogue Electronic",2,1))))))</f>
        <v>0.99574846234025149</v>
      </c>
      <c r="Z23" s="28" cm="1">
        <f t="array" ref="Z23">1-EXP(-((($C23+(Z$5-$J$5))/(INDEX('Weibull Data'!$G$4:$I$5,2,IF($D23="Electromechanical",3,IF($D23="Analogue Electronic",2,1)))))^(INDEX('Weibull Data'!$G$4:$I$5,1,IF($D23="Electromechanical",3,IF($D23="Analogue Electronic",2,1))))))</f>
        <v>0.99722435957439715</v>
      </c>
      <c r="AA23" s="28" cm="1">
        <f t="array" ref="AA23">1-EXP(-((($C23+(AA$5-$J$5))/(INDEX('Weibull Data'!$G$4:$I$5,2,IF($D23="Electromechanical",3,IF($D23="Analogue Electronic",2,1)))))^(INDEX('Weibull Data'!$G$4:$I$5,1,IF($D23="Electromechanical",3,IF($D23="Analogue Electronic",2,1))))))</f>
        <v>0.99823482228859395</v>
      </c>
      <c r="AB23" s="28" cm="1">
        <f t="array" ref="AB23">1-EXP(-((($C23+(AB$5-$J$5))/(INDEX('Weibull Data'!$G$4:$I$5,2,IF($D23="Electromechanical",3,IF($D23="Analogue Electronic",2,1)))))^(INDEX('Weibull Data'!$G$4:$I$5,1,IF($D23="Electromechanical",3,IF($D23="Analogue Electronic",2,1))))))</f>
        <v>0.99890779534344099</v>
      </c>
      <c r="AC23" s="28" cm="1">
        <f t="array" ref="AC23">1-EXP(-((($C23+(AC$5-$J$5))/(INDEX('Weibull Data'!$G$4:$I$5,2,IF($D23="Electromechanical",3,IF($D23="Analogue Electronic",2,1)))))^(INDEX('Weibull Data'!$G$4:$I$5,1,IF($D23="Electromechanical",3,IF($D23="Analogue Electronic",2,1))))))</f>
        <v>0.99934328517714233</v>
      </c>
      <c r="AD23" s="28" cm="1">
        <f t="array" ref="AD23">1-EXP(-((($C23+(AD$5-$J$5))/(INDEX('Weibull Data'!$G$4:$I$5,2,IF($D23="Electromechanical",3,IF($D23="Analogue Electronic",2,1)))))^(INDEX('Weibull Data'!$G$4:$I$5,1,IF($D23="Electromechanical",3,IF($D23="Analogue Electronic",2,1))))))</f>
        <v>0.99961677133182258</v>
      </c>
      <c r="AE23" s="28" cm="1">
        <f t="array" ref="AE23">1-EXP(-((($C23+(AE$5-$J$5))/(INDEX('Weibull Data'!$G$4:$I$5,2,IF($D23="Electromechanical",3,IF($D23="Analogue Electronic",2,1)))))^(INDEX('Weibull Data'!$G$4:$I$5,1,IF($D23="Electromechanical",3,IF($D23="Analogue Electronic",2,1))))))</f>
        <v>0.99978323817471282</v>
      </c>
      <c r="AF23" s="28" cm="1">
        <f t="array" ref="AF23">1-EXP(-((($C23+(AF$5-$J$5))/(INDEX('Weibull Data'!$G$4:$I$5,2,IF($D23="Electromechanical",3,IF($D23="Analogue Electronic",2,1)))))^(INDEX('Weibull Data'!$G$4:$I$5,1,IF($D23="Electromechanical",3,IF($D23="Analogue Electronic",2,1))))))</f>
        <v>0.9998813219568552</v>
      </c>
      <c r="AG23" s="28" cm="1">
        <f t="array" ref="AG23">1-EXP(-((($C23+(AG$5-$J$5))/(INDEX('Weibull Data'!$G$4:$I$5,2,IF($D23="Electromechanical",3,IF($D23="Analogue Electronic",2,1)))))^(INDEX('Weibull Data'!$G$4:$I$5,1,IF($D23="Electromechanical",3,IF($D23="Analogue Electronic",2,1))))))</f>
        <v>0.99993719076700849</v>
      </c>
      <c r="AH23" s="28" cm="1">
        <f t="array" ref="AH23">1-EXP(-((($C23+(AH$5-$J$5))/(INDEX('Weibull Data'!$G$4:$I$5,2,IF($D23="Electromechanical",3,IF($D23="Analogue Electronic",2,1)))))^(INDEX('Weibull Data'!$G$4:$I$5,1,IF($D23="Electromechanical",3,IF($D23="Analogue Electronic",2,1))))))</f>
        <v>0.99996791305874977</v>
      </c>
      <c r="AI23" s="34">
        <f t="shared" si="3"/>
        <v>0.22946519584203912</v>
      </c>
      <c r="AJ23" s="34">
        <f t="shared" si="4"/>
        <v>0.23878445482562696</v>
      </c>
      <c r="AK23" s="34">
        <f t="shared" si="5"/>
        <v>0.24736626089449124</v>
      </c>
      <c r="AL23" s="34">
        <f t="shared" si="6"/>
        <v>0.25515869464029972</v>
      </c>
      <c r="AM23" s="34">
        <f t="shared" si="7"/>
        <v>0.26213089698507713</v>
      </c>
      <c r="AN23" s="34">
        <f t="shared" si="8"/>
        <v>0.26827362535219157</v>
      </c>
      <c r="AO23" s="34">
        <f t="shared" si="9"/>
        <v>0.27359869984115814</v>
      </c>
      <c r="AP23" s="34">
        <f t="shared" si="10"/>
        <v>0.27813736474468692</v>
      </c>
      <c r="AQ23" s="34">
        <f t="shared" si="11"/>
        <v>0.28193768240465794</v>
      </c>
      <c r="AR23" s="34">
        <f t="shared" si="12"/>
        <v>0.28506116044862462</v>
      </c>
      <c r="AS23" s="34">
        <f t="shared" si="13"/>
        <v>0.28757887914223418</v>
      </c>
      <c r="AT23" s="34">
        <f t="shared" si="14"/>
        <v>0.28956742393887125</v>
      </c>
      <c r="AU23" s="34">
        <f t="shared" si="15"/>
        <v>0.29110493370561125</v>
      </c>
      <c r="AV23" s="34">
        <f t="shared" si="16"/>
        <v>0.2922675465547121</v>
      </c>
      <c r="AW23" s="34">
        <f t="shared" si="17"/>
        <v>0.2931264667526412</v>
      </c>
      <c r="AX23" s="34">
        <f t="shared" si="18"/>
        <v>0.29374579639037418</v>
      </c>
      <c r="AY23" s="34">
        <f t="shared" si="19"/>
        <v>0.29418118607444715</v>
      </c>
      <c r="AZ23" s="34">
        <f t="shared" si="20"/>
        <v>0.29447927257513518</v>
      </c>
      <c r="BA23" s="34">
        <f t="shared" si="21"/>
        <v>0.29467779962631507</v>
      </c>
      <c r="BB23" s="34">
        <f t="shared" si="22"/>
        <v>0.29480626912725699</v>
      </c>
      <c r="BC23" s="34">
        <f t="shared" si="23"/>
        <v>0.29488694754288763</v>
      </c>
      <c r="BD23" s="34">
        <f t="shared" si="24"/>
        <v>0.29493605526154026</v>
      </c>
      <c r="BE23" s="34">
        <f t="shared" si="25"/>
        <v>0.29496498997727227</v>
      </c>
      <c r="BF23" s="34">
        <f t="shared" si="26"/>
        <v>0.2949814712762675</v>
      </c>
      <c r="BG23" s="34">
        <f t="shared" si="27"/>
        <v>0.29499053435233119</v>
      </c>
      <c r="BH23" s="35">
        <f t="shared" si="55"/>
        <v>20.966666666666665</v>
      </c>
      <c r="BI23" s="32">
        <f t="shared" si="29"/>
        <v>72.102655822016999</v>
      </c>
      <c r="BJ23" s="32">
        <f t="shared" si="30"/>
        <v>75.030957521732859</v>
      </c>
      <c r="BK23" s="32">
        <f t="shared" si="31"/>
        <v>77.727536438827428</v>
      </c>
      <c r="BL23" s="32">
        <f t="shared" si="32"/>
        <v>80.176078433739264</v>
      </c>
      <c r="BM23" s="32">
        <f t="shared" si="33"/>
        <v>82.366886953271816</v>
      </c>
      <c r="BN23" s="32">
        <f t="shared" si="34"/>
        <v>84.297057790888005</v>
      </c>
      <c r="BO23" s="32">
        <f t="shared" si="35"/>
        <v>85.970305063510864</v>
      </c>
      <c r="BP23" s="32">
        <f t="shared" si="36"/>
        <v>87.396446366682056</v>
      </c>
      <c r="BQ23" s="32">
        <f t="shared" si="37"/>
        <v>88.590583870828226</v>
      </c>
      <c r="BR23" s="32">
        <f t="shared" si="38"/>
        <v>89.572044530015901</v>
      </c>
      <c r="BS23" s="32">
        <f t="shared" si="39"/>
        <v>90.363163216907992</v>
      </c>
      <c r="BT23" s="32">
        <f t="shared" si="40"/>
        <v>90.988004646704965</v>
      </c>
      <c r="BU23" s="32">
        <f t="shared" si="41"/>
        <v>91.471121648947701</v>
      </c>
      <c r="BV23" s="32">
        <f t="shared" si="42"/>
        <v>91.836438375108983</v>
      </c>
      <c r="BW23" s="32">
        <f t="shared" si="43"/>
        <v>92.106328661444564</v>
      </c>
      <c r="BX23" s="32">
        <f t="shared" si="44"/>
        <v>92.300934695470644</v>
      </c>
      <c r="BY23" s="32">
        <f t="shared" si="45"/>
        <v>92.437743035506585</v>
      </c>
      <c r="BZ23" s="32">
        <f t="shared" si="46"/>
        <v>92.53140790823565</v>
      </c>
      <c r="CA23" s="32">
        <f t="shared" si="47"/>
        <v>92.593789166491661</v>
      </c>
      <c r="CB23" s="32">
        <f t="shared" si="48"/>
        <v>92.634156910175165</v>
      </c>
      <c r="CC23" s="32">
        <f t="shared" si="49"/>
        <v>92.659507717791712</v>
      </c>
      <c r="CD23" s="32">
        <f t="shared" si="50"/>
        <v>92.674938366972412</v>
      </c>
      <c r="CE23" s="32">
        <f t="shared" si="51"/>
        <v>92.684030246209574</v>
      </c>
      <c r="CF23" s="32">
        <f t="shared" si="52"/>
        <v>92.689209007304896</v>
      </c>
      <c r="CG23" s="32">
        <f t="shared" si="53"/>
        <v>92.692056811093636</v>
      </c>
    </row>
    <row r="24" spans="1:85" x14ac:dyDescent="0.3">
      <c r="A24" s="29">
        <v>19</v>
      </c>
      <c r="B24" s="29" t="s">
        <v>130</v>
      </c>
      <c r="C24" s="29">
        <v>51</v>
      </c>
      <c r="D24" s="29" t="s">
        <v>20</v>
      </c>
      <c r="E24" s="29" t="s">
        <v>304</v>
      </c>
      <c r="F24" s="29" t="s">
        <v>29</v>
      </c>
      <c r="G24" s="36">
        <f t="shared" si="2"/>
        <v>0.33333333333333331</v>
      </c>
      <c r="H24" s="37">
        <v>0.25</v>
      </c>
      <c r="I24" s="37">
        <v>1</v>
      </c>
      <c r="J24" s="28" cm="1">
        <f t="array" ref="J24">1-EXP(-((($C24+(J$5-$J$5))/(INDEX('Weibull Data'!$G$4:$I$5,2,IF($D24="Electromechanical",3,IF($D24="Analogue Electronic",2,1)))))^(INDEX('Weibull Data'!$G$4:$I$5,1,IF($D24="Electromechanical",3,IF($D24="Analogue Electronic",2,1))))))</f>
        <v>0.77784812149843774</v>
      </c>
      <c r="K24" s="28" cm="1">
        <f t="array" ref="K24">1-EXP(-((($C24+(K$5-$J$5))/(INDEX('Weibull Data'!$G$4:$I$5,2,IF($D24="Electromechanical",3,IF($D24="Analogue Electronic",2,1)))))^(INDEX('Weibull Data'!$G$4:$I$5,1,IF($D24="Electromechanical",3,IF($D24="Analogue Electronic",2,1))))))</f>
        <v>0.80943882991737959</v>
      </c>
      <c r="L24" s="28" cm="1">
        <f t="array" ref="L24">1-EXP(-((($C24+(L$5-$J$5))/(INDEX('Weibull Data'!$G$4:$I$5,2,IF($D24="Electromechanical",3,IF($D24="Analogue Electronic",2,1)))))^(INDEX('Weibull Data'!$G$4:$I$5,1,IF($D24="Electromechanical",3,IF($D24="Analogue Electronic",2,1))))))</f>
        <v>0.83852969794742793</v>
      </c>
      <c r="M24" s="28" cm="1">
        <f t="array" ref="M24">1-EXP(-((($C24+(M$5-$J$5))/(INDEX('Weibull Data'!$G$4:$I$5,2,IF($D24="Electromechanical",3,IF($D24="Analogue Electronic",2,1)))))^(INDEX('Weibull Data'!$G$4:$I$5,1,IF($D24="Electromechanical",3,IF($D24="Analogue Electronic",2,1))))))</f>
        <v>0.86494472759423635</v>
      </c>
      <c r="N24" s="28" cm="1">
        <f t="array" ref="N24">1-EXP(-((($C24+(N$5-$J$5))/(INDEX('Weibull Data'!$G$4:$I$5,2,IF($D24="Electromechanical",3,IF($D24="Analogue Electronic",2,1)))))^(INDEX('Weibull Data'!$G$4:$I$5,1,IF($D24="Electromechanical",3,IF($D24="Analogue Electronic",2,1))))))</f>
        <v>0.88857931181382077</v>
      </c>
      <c r="O24" s="28" cm="1">
        <f t="array" ref="O24">1-EXP(-((($C24+(O$5-$J$5))/(INDEX('Weibull Data'!$G$4:$I$5,2,IF($D24="Electromechanical",3,IF($D24="Analogue Electronic",2,1)))))^(INDEX('Weibull Data'!$G$4:$I$5,1,IF($D24="Electromechanical",3,IF($D24="Analogue Electronic",2,1))))))</f>
        <v>0.90940211983793762</v>
      </c>
      <c r="P24" s="28" cm="1">
        <f t="array" ref="P24">1-EXP(-((($C24+(P$5-$J$5))/(INDEX('Weibull Data'!$G$4:$I$5,2,IF($D24="Electromechanical",3,IF($D24="Analogue Electronic",2,1)))))^(INDEX('Weibull Data'!$G$4:$I$5,1,IF($D24="Electromechanical",3,IF($D24="Analogue Electronic",2,1))))))</f>
        <v>0.92745321980053608</v>
      </c>
      <c r="Q24" s="28" cm="1">
        <f t="array" ref="Q24">1-EXP(-((($C24+(Q$5-$J$5))/(INDEX('Weibull Data'!$G$4:$I$5,2,IF($D24="Electromechanical",3,IF($D24="Analogue Electronic",2,1)))))^(INDEX('Weibull Data'!$G$4:$I$5,1,IF($D24="Electromechanical",3,IF($D24="Analogue Electronic",2,1))))))</f>
        <v>0.94283852455826089</v>
      </c>
      <c r="R24" s="28" cm="1">
        <f t="array" ref="R24">1-EXP(-((($C24+(R$5-$J$5))/(INDEX('Weibull Data'!$G$4:$I$5,2,IF($D24="Electromechanical",3,IF($D24="Analogue Electronic",2,1)))))^(INDEX('Weibull Data'!$G$4:$I$5,1,IF($D24="Electromechanical",3,IF($D24="Analogue Electronic",2,1))))))</f>
        <v>0.95572095730392526</v>
      </c>
      <c r="S24" s="28" cm="1">
        <f t="array" ref="S24">1-EXP(-((($C24+(S$5-$J$5))/(INDEX('Weibull Data'!$G$4:$I$5,2,IF($D24="Electromechanical",3,IF($D24="Analogue Electronic",2,1)))))^(INDEX('Weibull Data'!$G$4:$I$5,1,IF($D24="Electromechanical",3,IF($D24="Analogue Electronic",2,1))))))</f>
        <v>0.96630901846991402</v>
      </c>
      <c r="T24" s="28" cm="1">
        <f t="array" ref="T24">1-EXP(-((($C24+(T$5-$J$5))/(INDEX('Weibull Data'!$G$4:$I$5,2,IF($D24="Electromechanical",3,IF($D24="Analogue Electronic",2,1)))))^(INDEX('Weibull Data'!$G$4:$I$5,1,IF($D24="Electromechanical",3,IF($D24="Analogue Electronic",2,1))))))</f>
        <v>0.97484365810926843</v>
      </c>
      <c r="U24" s="28" cm="1">
        <f t="array" ref="U24">1-EXP(-((($C24+(U$5-$J$5))/(INDEX('Weibull Data'!$G$4:$I$5,2,IF($D24="Electromechanical",3,IF($D24="Analogue Electronic",2,1)))))^(INDEX('Weibull Data'!$G$4:$I$5,1,IF($D24="Electromechanical",3,IF($D24="Analogue Electronic",2,1))))))</f>
        <v>0.98158448792837716</v>
      </c>
      <c r="V24" s="28" cm="1">
        <f t="array" ref="V24">1-EXP(-((($C24+(V$5-$J$5))/(INDEX('Weibull Data'!$G$4:$I$5,2,IF($D24="Electromechanical",3,IF($D24="Analogue Electronic",2,1)))))^(INDEX('Weibull Data'!$G$4:$I$5,1,IF($D24="Electromechanical",3,IF($D24="Analogue Electronic",2,1))))))</f>
        <v>0.98679638544274995</v>
      </c>
      <c r="W24" s="28" cm="1">
        <f t="array" ref="W24">1-EXP(-((($C24+(W$5-$J$5))/(INDEX('Weibull Data'!$G$4:$I$5,2,IF($D24="Electromechanical",3,IF($D24="Analogue Electronic",2,1)))))^(INDEX('Weibull Data'!$G$4:$I$5,1,IF($D24="Electromechanical",3,IF($D24="Analogue Electronic",2,1))))))</f>
        <v>0.9907374459481767</v>
      </c>
      <c r="X24" s="28" cm="1">
        <f t="array" ref="X24">1-EXP(-((($C24+(X$5-$J$5))/(INDEX('Weibull Data'!$G$4:$I$5,2,IF($D24="Electromechanical",3,IF($D24="Analogue Electronic",2,1)))))^(INDEX('Weibull Data'!$G$4:$I$5,1,IF($D24="Electromechanical",3,IF($D24="Analogue Electronic",2,1))))))</f>
        <v>0.99364903983946173</v>
      </c>
      <c r="Y24" s="28" cm="1">
        <f t="array" ref="Y24">1-EXP(-((($C24+(Y$5-$J$5))/(INDEX('Weibull Data'!$G$4:$I$5,2,IF($D24="Electromechanical",3,IF($D24="Analogue Electronic",2,1)))))^(INDEX('Weibull Data'!$G$4:$I$5,1,IF($D24="Electromechanical",3,IF($D24="Analogue Electronic",2,1))))))</f>
        <v>0.99574846234025149</v>
      </c>
      <c r="Z24" s="28" cm="1">
        <f t="array" ref="Z24">1-EXP(-((($C24+(Z$5-$J$5))/(INDEX('Weibull Data'!$G$4:$I$5,2,IF($D24="Electromechanical",3,IF($D24="Analogue Electronic",2,1)))))^(INDEX('Weibull Data'!$G$4:$I$5,1,IF($D24="Electromechanical",3,IF($D24="Analogue Electronic",2,1))))))</f>
        <v>0.99722435957439715</v>
      </c>
      <c r="AA24" s="28" cm="1">
        <f t="array" ref="AA24">1-EXP(-((($C24+(AA$5-$J$5))/(INDEX('Weibull Data'!$G$4:$I$5,2,IF($D24="Electromechanical",3,IF($D24="Analogue Electronic",2,1)))))^(INDEX('Weibull Data'!$G$4:$I$5,1,IF($D24="Electromechanical",3,IF($D24="Analogue Electronic",2,1))))))</f>
        <v>0.99823482228859395</v>
      </c>
      <c r="AB24" s="28" cm="1">
        <f t="array" ref="AB24">1-EXP(-((($C24+(AB$5-$J$5))/(INDEX('Weibull Data'!$G$4:$I$5,2,IF($D24="Electromechanical",3,IF($D24="Analogue Electronic",2,1)))))^(INDEX('Weibull Data'!$G$4:$I$5,1,IF($D24="Electromechanical",3,IF($D24="Analogue Electronic",2,1))))))</f>
        <v>0.99890779534344099</v>
      </c>
      <c r="AC24" s="28" cm="1">
        <f t="array" ref="AC24">1-EXP(-((($C24+(AC$5-$J$5))/(INDEX('Weibull Data'!$G$4:$I$5,2,IF($D24="Electromechanical",3,IF($D24="Analogue Electronic",2,1)))))^(INDEX('Weibull Data'!$G$4:$I$5,1,IF($D24="Electromechanical",3,IF($D24="Analogue Electronic",2,1))))))</f>
        <v>0.99934328517714233</v>
      </c>
      <c r="AD24" s="28" cm="1">
        <f t="array" ref="AD24">1-EXP(-((($C24+(AD$5-$J$5))/(INDEX('Weibull Data'!$G$4:$I$5,2,IF($D24="Electromechanical",3,IF($D24="Analogue Electronic",2,1)))))^(INDEX('Weibull Data'!$G$4:$I$5,1,IF($D24="Electromechanical",3,IF($D24="Analogue Electronic",2,1))))))</f>
        <v>0.99961677133182258</v>
      </c>
      <c r="AE24" s="28" cm="1">
        <f t="array" ref="AE24">1-EXP(-((($C24+(AE$5-$J$5))/(INDEX('Weibull Data'!$G$4:$I$5,2,IF($D24="Electromechanical",3,IF($D24="Analogue Electronic",2,1)))))^(INDEX('Weibull Data'!$G$4:$I$5,1,IF($D24="Electromechanical",3,IF($D24="Analogue Electronic",2,1))))))</f>
        <v>0.99978323817471282</v>
      </c>
      <c r="AF24" s="28" cm="1">
        <f t="array" ref="AF24">1-EXP(-((($C24+(AF$5-$J$5))/(INDEX('Weibull Data'!$G$4:$I$5,2,IF($D24="Electromechanical",3,IF($D24="Analogue Electronic",2,1)))))^(INDEX('Weibull Data'!$G$4:$I$5,1,IF($D24="Electromechanical",3,IF($D24="Analogue Electronic",2,1))))))</f>
        <v>0.9998813219568552</v>
      </c>
      <c r="AG24" s="28" cm="1">
        <f t="array" ref="AG24">1-EXP(-((($C24+(AG$5-$J$5))/(INDEX('Weibull Data'!$G$4:$I$5,2,IF($D24="Electromechanical",3,IF($D24="Analogue Electronic",2,1)))))^(INDEX('Weibull Data'!$G$4:$I$5,1,IF($D24="Electromechanical",3,IF($D24="Analogue Electronic",2,1))))))</f>
        <v>0.99993719076700849</v>
      </c>
      <c r="AH24" s="28" cm="1">
        <f t="array" ref="AH24">1-EXP(-((($C24+(AH$5-$J$5))/(INDEX('Weibull Data'!$G$4:$I$5,2,IF($D24="Electromechanical",3,IF($D24="Analogue Electronic",2,1)))))^(INDEX('Weibull Data'!$G$4:$I$5,1,IF($D24="Electromechanical",3,IF($D24="Analogue Electronic",2,1))))))</f>
        <v>0.99996791305874977</v>
      </c>
      <c r="AI24" s="34">
        <f t="shared" si="3"/>
        <v>0.19446203037460943</v>
      </c>
      <c r="AJ24" s="34">
        <f t="shared" si="4"/>
        <v>0.2023597074793449</v>
      </c>
      <c r="AK24" s="34">
        <f t="shared" si="5"/>
        <v>0.20963242448685698</v>
      </c>
      <c r="AL24" s="34">
        <f t="shared" si="6"/>
        <v>0.21623618189855909</v>
      </c>
      <c r="AM24" s="34">
        <f t="shared" si="7"/>
        <v>0.22214482795345519</v>
      </c>
      <c r="AN24" s="34">
        <f t="shared" si="8"/>
        <v>0.2273505299594844</v>
      </c>
      <c r="AO24" s="34">
        <f t="shared" si="9"/>
        <v>0.23186330495013402</v>
      </c>
      <c r="AP24" s="34">
        <f t="shared" si="10"/>
        <v>0.23570963113956522</v>
      </c>
      <c r="AQ24" s="34">
        <f t="shared" si="11"/>
        <v>0.23893023932598131</v>
      </c>
      <c r="AR24" s="34">
        <f t="shared" si="12"/>
        <v>0.2415772546174785</v>
      </c>
      <c r="AS24" s="34">
        <f t="shared" si="13"/>
        <v>0.24371091452731711</v>
      </c>
      <c r="AT24" s="34">
        <f t="shared" si="14"/>
        <v>0.24539612198209429</v>
      </c>
      <c r="AU24" s="34">
        <f t="shared" si="15"/>
        <v>0.24669909636068749</v>
      </c>
      <c r="AV24" s="34">
        <f t="shared" si="16"/>
        <v>0.24768436148704417</v>
      </c>
      <c r="AW24" s="34">
        <f t="shared" si="17"/>
        <v>0.24841225995986543</v>
      </c>
      <c r="AX24" s="34">
        <f t="shared" si="18"/>
        <v>0.24893711558506287</v>
      </c>
      <c r="AY24" s="34">
        <f t="shared" si="19"/>
        <v>0.24930608989359929</v>
      </c>
      <c r="AZ24" s="34">
        <f t="shared" si="20"/>
        <v>0.24955870557214849</v>
      </c>
      <c r="BA24" s="34">
        <f t="shared" si="21"/>
        <v>0.24972694883586025</v>
      </c>
      <c r="BB24" s="34">
        <f t="shared" si="22"/>
        <v>0.24983582129428558</v>
      </c>
      <c r="BC24" s="34">
        <f t="shared" si="23"/>
        <v>0.24990419283295565</v>
      </c>
      <c r="BD24" s="34">
        <f t="shared" si="24"/>
        <v>0.2499458095436782</v>
      </c>
      <c r="BE24" s="34">
        <f t="shared" si="25"/>
        <v>0.2499703304892138</v>
      </c>
      <c r="BF24" s="34">
        <f t="shared" si="26"/>
        <v>0.24998429769175212</v>
      </c>
      <c r="BG24" s="34">
        <f t="shared" si="27"/>
        <v>0.24999197826468744</v>
      </c>
      <c r="BH24" s="35">
        <f t="shared" si="55"/>
        <v>20.966666666666665</v>
      </c>
      <c r="BI24" s="32">
        <f t="shared" si="29"/>
        <v>61.103945611878828</v>
      </c>
      <c r="BJ24" s="32">
        <f t="shared" si="30"/>
        <v>63.58555722180752</v>
      </c>
      <c r="BK24" s="32">
        <f t="shared" si="31"/>
        <v>65.870793592226633</v>
      </c>
      <c r="BL24" s="32">
        <f t="shared" si="32"/>
        <v>67.945829181134968</v>
      </c>
      <c r="BM24" s="32">
        <f t="shared" si="33"/>
        <v>69.802446570569316</v>
      </c>
      <c r="BN24" s="32">
        <f t="shared" si="34"/>
        <v>71.438184568549161</v>
      </c>
      <c r="BO24" s="32">
        <f t="shared" si="35"/>
        <v>72.856190731788871</v>
      </c>
      <c r="BP24" s="32">
        <f t="shared" si="36"/>
        <v>74.064785056510232</v>
      </c>
      <c r="BQ24" s="32">
        <f t="shared" si="37"/>
        <v>75.076765992227308</v>
      </c>
      <c r="BR24" s="32">
        <f t="shared" si="38"/>
        <v>75.9085123135728</v>
      </c>
      <c r="BS24" s="32">
        <f t="shared" si="39"/>
        <v>76.57895187873558</v>
      </c>
      <c r="BT24" s="32">
        <f t="shared" si="40"/>
        <v>77.108478514156758</v>
      </c>
      <c r="BU24" s="32">
        <f t="shared" si="41"/>
        <v>77.517899702498042</v>
      </c>
      <c r="BV24" s="32">
        <f t="shared" si="42"/>
        <v>77.827490148397445</v>
      </c>
      <c r="BW24" s="32">
        <f t="shared" si="43"/>
        <v>78.056210730037776</v>
      </c>
      <c r="BX24" s="32">
        <f t="shared" si="44"/>
        <v>78.221131097856485</v>
      </c>
      <c r="BY24" s="32">
        <f t="shared" si="45"/>
        <v>78.337070369073373</v>
      </c>
      <c r="BZ24" s="32">
        <f t="shared" si="46"/>
        <v>78.416447379860742</v>
      </c>
      <c r="CA24" s="32">
        <f t="shared" si="47"/>
        <v>78.469312852959035</v>
      </c>
      <c r="CB24" s="32">
        <f t="shared" si="48"/>
        <v>78.503522805233203</v>
      </c>
      <c r="CC24" s="32">
        <f t="shared" si="49"/>
        <v>78.525006540501465</v>
      </c>
      <c r="CD24" s="32">
        <f t="shared" si="50"/>
        <v>78.538083361841018</v>
      </c>
      <c r="CE24" s="32">
        <f t="shared" si="51"/>
        <v>78.545788344245409</v>
      </c>
      <c r="CF24" s="32">
        <f t="shared" si="52"/>
        <v>78.550177124834647</v>
      </c>
      <c r="CG24" s="32">
        <f t="shared" si="53"/>
        <v>78.552590517875984</v>
      </c>
    </row>
    <row r="25" spans="1:85" x14ac:dyDescent="0.3">
      <c r="A25" s="29">
        <v>20</v>
      </c>
      <c r="B25" s="29" t="s">
        <v>131</v>
      </c>
      <c r="C25" s="29">
        <v>51</v>
      </c>
      <c r="D25" s="29" t="s">
        <v>20</v>
      </c>
      <c r="E25" s="29" t="s">
        <v>304</v>
      </c>
      <c r="F25" s="29" t="s">
        <v>29</v>
      </c>
      <c r="G25" s="36">
        <f t="shared" si="2"/>
        <v>0.33333333333333331</v>
      </c>
      <c r="H25" s="37">
        <v>0.25</v>
      </c>
      <c r="I25" s="37">
        <v>1</v>
      </c>
      <c r="J25" s="28" cm="1">
        <f t="array" ref="J25">1-EXP(-((($C25+(J$5-$J$5))/(INDEX('Weibull Data'!$G$4:$I$5,2,IF($D25="Electromechanical",3,IF($D25="Analogue Electronic",2,1)))))^(INDEX('Weibull Data'!$G$4:$I$5,1,IF($D25="Electromechanical",3,IF($D25="Analogue Electronic",2,1))))))</f>
        <v>0.77784812149843774</v>
      </c>
      <c r="K25" s="28" cm="1">
        <f t="array" ref="K25">1-EXP(-((($C25+(K$5-$J$5))/(INDEX('Weibull Data'!$G$4:$I$5,2,IF($D25="Electromechanical",3,IF($D25="Analogue Electronic",2,1)))))^(INDEX('Weibull Data'!$G$4:$I$5,1,IF($D25="Electromechanical",3,IF($D25="Analogue Electronic",2,1))))))</f>
        <v>0.80943882991737959</v>
      </c>
      <c r="L25" s="28" cm="1">
        <f t="array" ref="L25">1-EXP(-((($C25+(L$5-$J$5))/(INDEX('Weibull Data'!$G$4:$I$5,2,IF($D25="Electromechanical",3,IF($D25="Analogue Electronic",2,1)))))^(INDEX('Weibull Data'!$G$4:$I$5,1,IF($D25="Electromechanical",3,IF($D25="Analogue Electronic",2,1))))))</f>
        <v>0.83852969794742793</v>
      </c>
      <c r="M25" s="28" cm="1">
        <f t="array" ref="M25">1-EXP(-((($C25+(M$5-$J$5))/(INDEX('Weibull Data'!$G$4:$I$5,2,IF($D25="Electromechanical",3,IF($D25="Analogue Electronic",2,1)))))^(INDEX('Weibull Data'!$G$4:$I$5,1,IF($D25="Electromechanical",3,IF($D25="Analogue Electronic",2,1))))))</f>
        <v>0.86494472759423635</v>
      </c>
      <c r="N25" s="28" cm="1">
        <f t="array" ref="N25">1-EXP(-((($C25+(N$5-$J$5))/(INDEX('Weibull Data'!$G$4:$I$5,2,IF($D25="Electromechanical",3,IF($D25="Analogue Electronic",2,1)))))^(INDEX('Weibull Data'!$G$4:$I$5,1,IF($D25="Electromechanical",3,IF($D25="Analogue Electronic",2,1))))))</f>
        <v>0.88857931181382077</v>
      </c>
      <c r="O25" s="28" cm="1">
        <f t="array" ref="O25">1-EXP(-((($C25+(O$5-$J$5))/(INDEX('Weibull Data'!$G$4:$I$5,2,IF($D25="Electromechanical",3,IF($D25="Analogue Electronic",2,1)))))^(INDEX('Weibull Data'!$G$4:$I$5,1,IF($D25="Electromechanical",3,IF($D25="Analogue Electronic",2,1))))))</f>
        <v>0.90940211983793762</v>
      </c>
      <c r="P25" s="28" cm="1">
        <f t="array" ref="P25">1-EXP(-((($C25+(P$5-$J$5))/(INDEX('Weibull Data'!$G$4:$I$5,2,IF($D25="Electromechanical",3,IF($D25="Analogue Electronic",2,1)))))^(INDEX('Weibull Data'!$G$4:$I$5,1,IF($D25="Electromechanical",3,IF($D25="Analogue Electronic",2,1))))))</f>
        <v>0.92745321980053608</v>
      </c>
      <c r="Q25" s="28" cm="1">
        <f t="array" ref="Q25">1-EXP(-((($C25+(Q$5-$J$5))/(INDEX('Weibull Data'!$G$4:$I$5,2,IF($D25="Electromechanical",3,IF($D25="Analogue Electronic",2,1)))))^(INDEX('Weibull Data'!$G$4:$I$5,1,IF($D25="Electromechanical",3,IF($D25="Analogue Electronic",2,1))))))</f>
        <v>0.94283852455826089</v>
      </c>
      <c r="R25" s="28" cm="1">
        <f t="array" ref="R25">1-EXP(-((($C25+(R$5-$J$5))/(INDEX('Weibull Data'!$G$4:$I$5,2,IF($D25="Electromechanical",3,IF($D25="Analogue Electronic",2,1)))))^(INDEX('Weibull Data'!$G$4:$I$5,1,IF($D25="Electromechanical",3,IF($D25="Analogue Electronic",2,1))))))</f>
        <v>0.95572095730392526</v>
      </c>
      <c r="S25" s="28" cm="1">
        <f t="array" ref="S25">1-EXP(-((($C25+(S$5-$J$5))/(INDEX('Weibull Data'!$G$4:$I$5,2,IF($D25="Electromechanical",3,IF($D25="Analogue Electronic",2,1)))))^(INDEX('Weibull Data'!$G$4:$I$5,1,IF($D25="Electromechanical",3,IF($D25="Analogue Electronic",2,1))))))</f>
        <v>0.96630901846991402</v>
      </c>
      <c r="T25" s="28" cm="1">
        <f t="array" ref="T25">1-EXP(-((($C25+(T$5-$J$5))/(INDEX('Weibull Data'!$G$4:$I$5,2,IF($D25="Electromechanical",3,IF($D25="Analogue Electronic",2,1)))))^(INDEX('Weibull Data'!$G$4:$I$5,1,IF($D25="Electromechanical",3,IF($D25="Analogue Electronic",2,1))))))</f>
        <v>0.97484365810926843</v>
      </c>
      <c r="U25" s="28" cm="1">
        <f t="array" ref="U25">1-EXP(-((($C25+(U$5-$J$5))/(INDEX('Weibull Data'!$G$4:$I$5,2,IF($D25="Electromechanical",3,IF($D25="Analogue Electronic",2,1)))))^(INDEX('Weibull Data'!$G$4:$I$5,1,IF($D25="Electromechanical",3,IF($D25="Analogue Electronic",2,1))))))</f>
        <v>0.98158448792837716</v>
      </c>
      <c r="V25" s="28" cm="1">
        <f t="array" ref="V25">1-EXP(-((($C25+(V$5-$J$5))/(INDEX('Weibull Data'!$G$4:$I$5,2,IF($D25="Electromechanical",3,IF($D25="Analogue Electronic",2,1)))))^(INDEX('Weibull Data'!$G$4:$I$5,1,IF($D25="Electromechanical",3,IF($D25="Analogue Electronic",2,1))))))</f>
        <v>0.98679638544274995</v>
      </c>
      <c r="W25" s="28" cm="1">
        <f t="array" ref="W25">1-EXP(-((($C25+(W$5-$J$5))/(INDEX('Weibull Data'!$G$4:$I$5,2,IF($D25="Electromechanical",3,IF($D25="Analogue Electronic",2,1)))))^(INDEX('Weibull Data'!$G$4:$I$5,1,IF($D25="Electromechanical",3,IF($D25="Analogue Electronic",2,1))))))</f>
        <v>0.9907374459481767</v>
      </c>
      <c r="X25" s="28" cm="1">
        <f t="array" ref="X25">1-EXP(-((($C25+(X$5-$J$5))/(INDEX('Weibull Data'!$G$4:$I$5,2,IF($D25="Electromechanical",3,IF($D25="Analogue Electronic",2,1)))))^(INDEX('Weibull Data'!$G$4:$I$5,1,IF($D25="Electromechanical",3,IF($D25="Analogue Electronic",2,1))))))</f>
        <v>0.99364903983946173</v>
      </c>
      <c r="Y25" s="28" cm="1">
        <f t="array" ref="Y25">1-EXP(-((($C25+(Y$5-$J$5))/(INDEX('Weibull Data'!$G$4:$I$5,2,IF($D25="Electromechanical",3,IF($D25="Analogue Electronic",2,1)))))^(INDEX('Weibull Data'!$G$4:$I$5,1,IF($D25="Electromechanical",3,IF($D25="Analogue Electronic",2,1))))))</f>
        <v>0.99574846234025149</v>
      </c>
      <c r="Z25" s="28" cm="1">
        <f t="array" ref="Z25">1-EXP(-((($C25+(Z$5-$J$5))/(INDEX('Weibull Data'!$G$4:$I$5,2,IF($D25="Electromechanical",3,IF($D25="Analogue Electronic",2,1)))))^(INDEX('Weibull Data'!$G$4:$I$5,1,IF($D25="Electromechanical",3,IF($D25="Analogue Electronic",2,1))))))</f>
        <v>0.99722435957439715</v>
      </c>
      <c r="AA25" s="28" cm="1">
        <f t="array" ref="AA25">1-EXP(-((($C25+(AA$5-$J$5))/(INDEX('Weibull Data'!$G$4:$I$5,2,IF($D25="Electromechanical",3,IF($D25="Analogue Electronic",2,1)))))^(INDEX('Weibull Data'!$G$4:$I$5,1,IF($D25="Electromechanical",3,IF($D25="Analogue Electronic",2,1))))))</f>
        <v>0.99823482228859395</v>
      </c>
      <c r="AB25" s="28" cm="1">
        <f t="array" ref="AB25">1-EXP(-((($C25+(AB$5-$J$5))/(INDEX('Weibull Data'!$G$4:$I$5,2,IF($D25="Electromechanical",3,IF($D25="Analogue Electronic",2,1)))))^(INDEX('Weibull Data'!$G$4:$I$5,1,IF($D25="Electromechanical",3,IF($D25="Analogue Electronic",2,1))))))</f>
        <v>0.99890779534344099</v>
      </c>
      <c r="AC25" s="28" cm="1">
        <f t="array" ref="AC25">1-EXP(-((($C25+(AC$5-$J$5))/(INDEX('Weibull Data'!$G$4:$I$5,2,IF($D25="Electromechanical",3,IF($D25="Analogue Electronic",2,1)))))^(INDEX('Weibull Data'!$G$4:$I$5,1,IF($D25="Electromechanical",3,IF($D25="Analogue Electronic",2,1))))))</f>
        <v>0.99934328517714233</v>
      </c>
      <c r="AD25" s="28" cm="1">
        <f t="array" ref="AD25">1-EXP(-((($C25+(AD$5-$J$5))/(INDEX('Weibull Data'!$G$4:$I$5,2,IF($D25="Electromechanical",3,IF($D25="Analogue Electronic",2,1)))))^(INDEX('Weibull Data'!$G$4:$I$5,1,IF($D25="Electromechanical",3,IF($D25="Analogue Electronic",2,1))))))</f>
        <v>0.99961677133182258</v>
      </c>
      <c r="AE25" s="28" cm="1">
        <f t="array" ref="AE25">1-EXP(-((($C25+(AE$5-$J$5))/(INDEX('Weibull Data'!$G$4:$I$5,2,IF($D25="Electromechanical",3,IF($D25="Analogue Electronic",2,1)))))^(INDEX('Weibull Data'!$G$4:$I$5,1,IF($D25="Electromechanical",3,IF($D25="Analogue Electronic",2,1))))))</f>
        <v>0.99978323817471282</v>
      </c>
      <c r="AF25" s="28" cm="1">
        <f t="array" ref="AF25">1-EXP(-((($C25+(AF$5-$J$5))/(INDEX('Weibull Data'!$G$4:$I$5,2,IF($D25="Electromechanical",3,IF($D25="Analogue Electronic",2,1)))))^(INDEX('Weibull Data'!$G$4:$I$5,1,IF($D25="Electromechanical",3,IF($D25="Analogue Electronic",2,1))))))</f>
        <v>0.9998813219568552</v>
      </c>
      <c r="AG25" s="28" cm="1">
        <f t="array" ref="AG25">1-EXP(-((($C25+(AG$5-$J$5))/(INDEX('Weibull Data'!$G$4:$I$5,2,IF($D25="Electromechanical",3,IF($D25="Analogue Electronic",2,1)))))^(INDEX('Weibull Data'!$G$4:$I$5,1,IF($D25="Electromechanical",3,IF($D25="Analogue Electronic",2,1))))))</f>
        <v>0.99993719076700849</v>
      </c>
      <c r="AH25" s="28" cm="1">
        <f t="array" ref="AH25">1-EXP(-((($C25+(AH$5-$J$5))/(INDEX('Weibull Data'!$G$4:$I$5,2,IF($D25="Electromechanical",3,IF($D25="Analogue Electronic",2,1)))))^(INDEX('Weibull Data'!$G$4:$I$5,1,IF($D25="Electromechanical",3,IF($D25="Analogue Electronic",2,1))))))</f>
        <v>0.99996791305874977</v>
      </c>
      <c r="AI25" s="34">
        <f t="shared" si="3"/>
        <v>0.19446203037460943</v>
      </c>
      <c r="AJ25" s="34">
        <f t="shared" si="4"/>
        <v>0.2023597074793449</v>
      </c>
      <c r="AK25" s="34">
        <f t="shared" si="5"/>
        <v>0.20963242448685698</v>
      </c>
      <c r="AL25" s="34">
        <f t="shared" si="6"/>
        <v>0.21623618189855909</v>
      </c>
      <c r="AM25" s="34">
        <f t="shared" si="7"/>
        <v>0.22214482795345519</v>
      </c>
      <c r="AN25" s="34">
        <f t="shared" si="8"/>
        <v>0.2273505299594844</v>
      </c>
      <c r="AO25" s="34">
        <f t="shared" si="9"/>
        <v>0.23186330495013402</v>
      </c>
      <c r="AP25" s="34">
        <f t="shared" si="10"/>
        <v>0.23570963113956522</v>
      </c>
      <c r="AQ25" s="34">
        <f t="shared" si="11"/>
        <v>0.23893023932598131</v>
      </c>
      <c r="AR25" s="34">
        <f t="shared" si="12"/>
        <v>0.2415772546174785</v>
      </c>
      <c r="AS25" s="34">
        <f t="shared" si="13"/>
        <v>0.24371091452731711</v>
      </c>
      <c r="AT25" s="34">
        <f t="shared" si="14"/>
        <v>0.24539612198209429</v>
      </c>
      <c r="AU25" s="34">
        <f t="shared" si="15"/>
        <v>0.24669909636068749</v>
      </c>
      <c r="AV25" s="34">
        <f t="shared" si="16"/>
        <v>0.24768436148704417</v>
      </c>
      <c r="AW25" s="34">
        <f t="shared" si="17"/>
        <v>0.24841225995986543</v>
      </c>
      <c r="AX25" s="34">
        <f t="shared" si="18"/>
        <v>0.24893711558506287</v>
      </c>
      <c r="AY25" s="34">
        <f t="shared" si="19"/>
        <v>0.24930608989359929</v>
      </c>
      <c r="AZ25" s="34">
        <f t="shared" si="20"/>
        <v>0.24955870557214849</v>
      </c>
      <c r="BA25" s="34">
        <f t="shared" si="21"/>
        <v>0.24972694883586025</v>
      </c>
      <c r="BB25" s="34">
        <f t="shared" si="22"/>
        <v>0.24983582129428558</v>
      </c>
      <c r="BC25" s="34">
        <f t="shared" si="23"/>
        <v>0.24990419283295565</v>
      </c>
      <c r="BD25" s="34">
        <f t="shared" si="24"/>
        <v>0.2499458095436782</v>
      </c>
      <c r="BE25" s="34">
        <f t="shared" si="25"/>
        <v>0.2499703304892138</v>
      </c>
      <c r="BF25" s="34">
        <f t="shared" si="26"/>
        <v>0.24998429769175212</v>
      </c>
      <c r="BG25" s="34">
        <f t="shared" si="27"/>
        <v>0.24999197826468744</v>
      </c>
      <c r="BH25" s="35">
        <f t="shared" si="55"/>
        <v>20.966666666666665</v>
      </c>
      <c r="BI25" s="32">
        <f t="shared" si="29"/>
        <v>61.103945611878828</v>
      </c>
      <c r="BJ25" s="32">
        <f t="shared" si="30"/>
        <v>63.58555722180752</v>
      </c>
      <c r="BK25" s="32">
        <f t="shared" si="31"/>
        <v>65.870793592226633</v>
      </c>
      <c r="BL25" s="32">
        <f t="shared" si="32"/>
        <v>67.945829181134968</v>
      </c>
      <c r="BM25" s="32">
        <f t="shared" si="33"/>
        <v>69.802446570569316</v>
      </c>
      <c r="BN25" s="32">
        <f t="shared" si="34"/>
        <v>71.438184568549161</v>
      </c>
      <c r="BO25" s="32">
        <f t="shared" si="35"/>
        <v>72.856190731788871</v>
      </c>
      <c r="BP25" s="32">
        <f t="shared" si="36"/>
        <v>74.064785056510232</v>
      </c>
      <c r="BQ25" s="32">
        <f t="shared" si="37"/>
        <v>75.076765992227308</v>
      </c>
      <c r="BR25" s="32">
        <f t="shared" si="38"/>
        <v>75.9085123135728</v>
      </c>
      <c r="BS25" s="32">
        <f t="shared" si="39"/>
        <v>76.57895187873558</v>
      </c>
      <c r="BT25" s="32">
        <f t="shared" si="40"/>
        <v>77.108478514156758</v>
      </c>
      <c r="BU25" s="32">
        <f t="shared" si="41"/>
        <v>77.517899702498042</v>
      </c>
      <c r="BV25" s="32">
        <f t="shared" si="42"/>
        <v>77.827490148397445</v>
      </c>
      <c r="BW25" s="32">
        <f t="shared" si="43"/>
        <v>78.056210730037776</v>
      </c>
      <c r="BX25" s="32">
        <f t="shared" si="44"/>
        <v>78.221131097856485</v>
      </c>
      <c r="BY25" s="32">
        <f t="shared" si="45"/>
        <v>78.337070369073373</v>
      </c>
      <c r="BZ25" s="32">
        <f t="shared" si="46"/>
        <v>78.416447379860742</v>
      </c>
      <c r="CA25" s="32">
        <f t="shared" si="47"/>
        <v>78.469312852959035</v>
      </c>
      <c r="CB25" s="32">
        <f t="shared" si="48"/>
        <v>78.503522805233203</v>
      </c>
      <c r="CC25" s="32">
        <f t="shared" si="49"/>
        <v>78.525006540501465</v>
      </c>
      <c r="CD25" s="32">
        <f t="shared" si="50"/>
        <v>78.538083361841018</v>
      </c>
      <c r="CE25" s="32">
        <f t="shared" si="51"/>
        <v>78.545788344245409</v>
      </c>
      <c r="CF25" s="32">
        <f t="shared" si="52"/>
        <v>78.550177124834647</v>
      </c>
      <c r="CG25" s="32">
        <f t="shared" si="53"/>
        <v>78.552590517875984</v>
      </c>
    </row>
    <row r="26" spans="1:85" x14ac:dyDescent="0.3">
      <c r="A26" s="29">
        <v>21</v>
      </c>
      <c r="B26" s="29" t="s">
        <v>132</v>
      </c>
      <c r="C26" s="29">
        <v>51</v>
      </c>
      <c r="D26" s="29" t="s">
        <v>20</v>
      </c>
      <c r="E26" s="29" t="s">
        <v>304</v>
      </c>
      <c r="F26" s="29" t="s">
        <v>29</v>
      </c>
      <c r="G26" s="36">
        <f t="shared" si="2"/>
        <v>0.33333333333333331</v>
      </c>
      <c r="H26" s="37">
        <v>0.25</v>
      </c>
      <c r="I26" s="37">
        <v>1</v>
      </c>
      <c r="J26" s="28" cm="1">
        <f t="array" ref="J26">1-EXP(-((($C26+(J$5-$J$5))/(INDEX('Weibull Data'!$G$4:$I$5,2,IF($D26="Electromechanical",3,IF($D26="Analogue Electronic",2,1)))))^(INDEX('Weibull Data'!$G$4:$I$5,1,IF($D26="Electromechanical",3,IF($D26="Analogue Electronic",2,1))))))</f>
        <v>0.77784812149843774</v>
      </c>
      <c r="K26" s="28" cm="1">
        <f t="array" ref="K26">1-EXP(-((($C26+(K$5-$J$5))/(INDEX('Weibull Data'!$G$4:$I$5,2,IF($D26="Electromechanical",3,IF($D26="Analogue Electronic",2,1)))))^(INDEX('Weibull Data'!$G$4:$I$5,1,IF($D26="Electromechanical",3,IF($D26="Analogue Electronic",2,1))))))</f>
        <v>0.80943882991737959</v>
      </c>
      <c r="L26" s="28" cm="1">
        <f t="array" ref="L26">1-EXP(-((($C26+(L$5-$J$5))/(INDEX('Weibull Data'!$G$4:$I$5,2,IF($D26="Electromechanical",3,IF($D26="Analogue Electronic",2,1)))))^(INDEX('Weibull Data'!$G$4:$I$5,1,IF($D26="Electromechanical",3,IF($D26="Analogue Electronic",2,1))))))</f>
        <v>0.83852969794742793</v>
      </c>
      <c r="M26" s="28" cm="1">
        <f t="array" ref="M26">1-EXP(-((($C26+(M$5-$J$5))/(INDEX('Weibull Data'!$G$4:$I$5,2,IF($D26="Electromechanical",3,IF($D26="Analogue Electronic",2,1)))))^(INDEX('Weibull Data'!$G$4:$I$5,1,IF($D26="Electromechanical",3,IF($D26="Analogue Electronic",2,1))))))</f>
        <v>0.86494472759423635</v>
      </c>
      <c r="N26" s="28" cm="1">
        <f t="array" ref="N26">1-EXP(-((($C26+(N$5-$J$5))/(INDEX('Weibull Data'!$G$4:$I$5,2,IF($D26="Electromechanical",3,IF($D26="Analogue Electronic",2,1)))))^(INDEX('Weibull Data'!$G$4:$I$5,1,IF($D26="Electromechanical",3,IF($D26="Analogue Electronic",2,1))))))</f>
        <v>0.88857931181382077</v>
      </c>
      <c r="O26" s="28" cm="1">
        <f t="array" ref="O26">1-EXP(-((($C26+(O$5-$J$5))/(INDEX('Weibull Data'!$G$4:$I$5,2,IF($D26="Electromechanical",3,IF($D26="Analogue Electronic",2,1)))))^(INDEX('Weibull Data'!$G$4:$I$5,1,IF($D26="Electromechanical",3,IF($D26="Analogue Electronic",2,1))))))</f>
        <v>0.90940211983793762</v>
      </c>
      <c r="P26" s="28" cm="1">
        <f t="array" ref="P26">1-EXP(-((($C26+(P$5-$J$5))/(INDEX('Weibull Data'!$G$4:$I$5,2,IF($D26="Electromechanical",3,IF($D26="Analogue Electronic",2,1)))))^(INDEX('Weibull Data'!$G$4:$I$5,1,IF($D26="Electromechanical",3,IF($D26="Analogue Electronic",2,1))))))</f>
        <v>0.92745321980053608</v>
      </c>
      <c r="Q26" s="28" cm="1">
        <f t="array" ref="Q26">1-EXP(-((($C26+(Q$5-$J$5))/(INDEX('Weibull Data'!$G$4:$I$5,2,IF($D26="Electromechanical",3,IF($D26="Analogue Electronic",2,1)))))^(INDEX('Weibull Data'!$G$4:$I$5,1,IF($D26="Electromechanical",3,IF($D26="Analogue Electronic",2,1))))))</f>
        <v>0.94283852455826089</v>
      </c>
      <c r="R26" s="28" cm="1">
        <f t="array" ref="R26">1-EXP(-((($C26+(R$5-$J$5))/(INDEX('Weibull Data'!$G$4:$I$5,2,IF($D26="Electromechanical",3,IF($D26="Analogue Electronic",2,1)))))^(INDEX('Weibull Data'!$G$4:$I$5,1,IF($D26="Electromechanical",3,IF($D26="Analogue Electronic",2,1))))))</f>
        <v>0.95572095730392526</v>
      </c>
      <c r="S26" s="28" cm="1">
        <f t="array" ref="S26">1-EXP(-((($C26+(S$5-$J$5))/(INDEX('Weibull Data'!$G$4:$I$5,2,IF($D26="Electromechanical",3,IF($D26="Analogue Electronic",2,1)))))^(INDEX('Weibull Data'!$G$4:$I$5,1,IF($D26="Electromechanical",3,IF($D26="Analogue Electronic",2,1))))))</f>
        <v>0.96630901846991402</v>
      </c>
      <c r="T26" s="28" cm="1">
        <f t="array" ref="T26">1-EXP(-((($C26+(T$5-$J$5))/(INDEX('Weibull Data'!$G$4:$I$5,2,IF($D26="Electromechanical",3,IF($D26="Analogue Electronic",2,1)))))^(INDEX('Weibull Data'!$G$4:$I$5,1,IF($D26="Electromechanical",3,IF($D26="Analogue Electronic",2,1))))))</f>
        <v>0.97484365810926843</v>
      </c>
      <c r="U26" s="28" cm="1">
        <f t="array" ref="U26">1-EXP(-((($C26+(U$5-$J$5))/(INDEX('Weibull Data'!$G$4:$I$5,2,IF($D26="Electromechanical",3,IF($D26="Analogue Electronic",2,1)))))^(INDEX('Weibull Data'!$G$4:$I$5,1,IF($D26="Electromechanical",3,IF($D26="Analogue Electronic",2,1))))))</f>
        <v>0.98158448792837716</v>
      </c>
      <c r="V26" s="28" cm="1">
        <f t="array" ref="V26">1-EXP(-((($C26+(V$5-$J$5))/(INDEX('Weibull Data'!$G$4:$I$5,2,IF($D26="Electromechanical",3,IF($D26="Analogue Electronic",2,1)))))^(INDEX('Weibull Data'!$G$4:$I$5,1,IF($D26="Electromechanical",3,IF($D26="Analogue Electronic",2,1))))))</f>
        <v>0.98679638544274995</v>
      </c>
      <c r="W26" s="28" cm="1">
        <f t="array" ref="W26">1-EXP(-((($C26+(W$5-$J$5))/(INDEX('Weibull Data'!$G$4:$I$5,2,IF($D26="Electromechanical",3,IF($D26="Analogue Electronic",2,1)))))^(INDEX('Weibull Data'!$G$4:$I$5,1,IF($D26="Electromechanical",3,IF($D26="Analogue Electronic",2,1))))))</f>
        <v>0.9907374459481767</v>
      </c>
      <c r="X26" s="28" cm="1">
        <f t="array" ref="X26">1-EXP(-((($C26+(X$5-$J$5))/(INDEX('Weibull Data'!$G$4:$I$5,2,IF($D26="Electromechanical",3,IF($D26="Analogue Electronic",2,1)))))^(INDEX('Weibull Data'!$G$4:$I$5,1,IF($D26="Electromechanical",3,IF($D26="Analogue Electronic",2,1))))))</f>
        <v>0.99364903983946173</v>
      </c>
      <c r="Y26" s="28" cm="1">
        <f t="array" ref="Y26">1-EXP(-((($C26+(Y$5-$J$5))/(INDEX('Weibull Data'!$G$4:$I$5,2,IF($D26="Electromechanical",3,IF($D26="Analogue Electronic",2,1)))))^(INDEX('Weibull Data'!$G$4:$I$5,1,IF($D26="Electromechanical",3,IF($D26="Analogue Electronic",2,1))))))</f>
        <v>0.99574846234025149</v>
      </c>
      <c r="Z26" s="28" cm="1">
        <f t="array" ref="Z26">1-EXP(-((($C26+(Z$5-$J$5))/(INDEX('Weibull Data'!$G$4:$I$5,2,IF($D26="Electromechanical",3,IF($D26="Analogue Electronic",2,1)))))^(INDEX('Weibull Data'!$G$4:$I$5,1,IF($D26="Electromechanical",3,IF($D26="Analogue Electronic",2,1))))))</f>
        <v>0.99722435957439715</v>
      </c>
      <c r="AA26" s="28" cm="1">
        <f t="array" ref="AA26">1-EXP(-((($C26+(AA$5-$J$5))/(INDEX('Weibull Data'!$G$4:$I$5,2,IF($D26="Electromechanical",3,IF($D26="Analogue Electronic",2,1)))))^(INDEX('Weibull Data'!$G$4:$I$5,1,IF($D26="Electromechanical",3,IF($D26="Analogue Electronic",2,1))))))</f>
        <v>0.99823482228859395</v>
      </c>
      <c r="AB26" s="28" cm="1">
        <f t="array" ref="AB26">1-EXP(-((($C26+(AB$5-$J$5))/(INDEX('Weibull Data'!$G$4:$I$5,2,IF($D26="Electromechanical",3,IF($D26="Analogue Electronic",2,1)))))^(INDEX('Weibull Data'!$G$4:$I$5,1,IF($D26="Electromechanical",3,IF($D26="Analogue Electronic",2,1))))))</f>
        <v>0.99890779534344099</v>
      </c>
      <c r="AC26" s="28" cm="1">
        <f t="array" ref="AC26">1-EXP(-((($C26+(AC$5-$J$5))/(INDEX('Weibull Data'!$G$4:$I$5,2,IF($D26="Electromechanical",3,IF($D26="Analogue Electronic",2,1)))))^(INDEX('Weibull Data'!$G$4:$I$5,1,IF($D26="Electromechanical",3,IF($D26="Analogue Electronic",2,1))))))</f>
        <v>0.99934328517714233</v>
      </c>
      <c r="AD26" s="28" cm="1">
        <f t="array" ref="AD26">1-EXP(-((($C26+(AD$5-$J$5))/(INDEX('Weibull Data'!$G$4:$I$5,2,IF($D26="Electromechanical",3,IF($D26="Analogue Electronic",2,1)))))^(INDEX('Weibull Data'!$G$4:$I$5,1,IF($D26="Electromechanical",3,IF($D26="Analogue Electronic",2,1))))))</f>
        <v>0.99961677133182258</v>
      </c>
      <c r="AE26" s="28" cm="1">
        <f t="array" ref="AE26">1-EXP(-((($C26+(AE$5-$J$5))/(INDEX('Weibull Data'!$G$4:$I$5,2,IF($D26="Electromechanical",3,IF($D26="Analogue Electronic",2,1)))))^(INDEX('Weibull Data'!$G$4:$I$5,1,IF($D26="Electromechanical",3,IF($D26="Analogue Electronic",2,1))))))</f>
        <v>0.99978323817471282</v>
      </c>
      <c r="AF26" s="28" cm="1">
        <f t="array" ref="AF26">1-EXP(-((($C26+(AF$5-$J$5))/(INDEX('Weibull Data'!$G$4:$I$5,2,IF($D26="Electromechanical",3,IF($D26="Analogue Electronic",2,1)))))^(INDEX('Weibull Data'!$G$4:$I$5,1,IF($D26="Electromechanical",3,IF($D26="Analogue Electronic",2,1))))))</f>
        <v>0.9998813219568552</v>
      </c>
      <c r="AG26" s="28" cm="1">
        <f t="array" ref="AG26">1-EXP(-((($C26+(AG$5-$J$5))/(INDEX('Weibull Data'!$G$4:$I$5,2,IF($D26="Electromechanical",3,IF($D26="Analogue Electronic",2,1)))))^(INDEX('Weibull Data'!$G$4:$I$5,1,IF($D26="Electromechanical",3,IF($D26="Analogue Electronic",2,1))))))</f>
        <v>0.99993719076700849</v>
      </c>
      <c r="AH26" s="28" cm="1">
        <f t="array" ref="AH26">1-EXP(-((($C26+(AH$5-$J$5))/(INDEX('Weibull Data'!$G$4:$I$5,2,IF($D26="Electromechanical",3,IF($D26="Analogue Electronic",2,1)))))^(INDEX('Weibull Data'!$G$4:$I$5,1,IF($D26="Electromechanical",3,IF($D26="Analogue Electronic",2,1))))))</f>
        <v>0.99996791305874977</v>
      </c>
      <c r="AI26" s="34">
        <f t="shared" si="3"/>
        <v>0.19446203037460943</v>
      </c>
      <c r="AJ26" s="34">
        <f t="shared" si="4"/>
        <v>0.2023597074793449</v>
      </c>
      <c r="AK26" s="34">
        <f t="shared" si="5"/>
        <v>0.20963242448685698</v>
      </c>
      <c r="AL26" s="34">
        <f t="shared" si="6"/>
        <v>0.21623618189855909</v>
      </c>
      <c r="AM26" s="34">
        <f t="shared" si="7"/>
        <v>0.22214482795345519</v>
      </c>
      <c r="AN26" s="34">
        <f t="shared" si="8"/>
        <v>0.2273505299594844</v>
      </c>
      <c r="AO26" s="34">
        <f t="shared" si="9"/>
        <v>0.23186330495013402</v>
      </c>
      <c r="AP26" s="34">
        <f t="shared" si="10"/>
        <v>0.23570963113956522</v>
      </c>
      <c r="AQ26" s="34">
        <f t="shared" si="11"/>
        <v>0.23893023932598131</v>
      </c>
      <c r="AR26" s="34">
        <f t="shared" si="12"/>
        <v>0.2415772546174785</v>
      </c>
      <c r="AS26" s="34">
        <f t="shared" si="13"/>
        <v>0.24371091452731711</v>
      </c>
      <c r="AT26" s="34">
        <f t="shared" si="14"/>
        <v>0.24539612198209429</v>
      </c>
      <c r="AU26" s="34">
        <f t="shared" si="15"/>
        <v>0.24669909636068749</v>
      </c>
      <c r="AV26" s="34">
        <f t="shared" si="16"/>
        <v>0.24768436148704417</v>
      </c>
      <c r="AW26" s="34">
        <f t="shared" si="17"/>
        <v>0.24841225995986543</v>
      </c>
      <c r="AX26" s="34">
        <f t="shared" si="18"/>
        <v>0.24893711558506287</v>
      </c>
      <c r="AY26" s="34">
        <f t="shared" si="19"/>
        <v>0.24930608989359929</v>
      </c>
      <c r="AZ26" s="34">
        <f t="shared" si="20"/>
        <v>0.24955870557214849</v>
      </c>
      <c r="BA26" s="34">
        <f t="shared" si="21"/>
        <v>0.24972694883586025</v>
      </c>
      <c r="BB26" s="34">
        <f t="shared" si="22"/>
        <v>0.24983582129428558</v>
      </c>
      <c r="BC26" s="34">
        <f t="shared" si="23"/>
        <v>0.24990419283295565</v>
      </c>
      <c r="BD26" s="34">
        <f t="shared" si="24"/>
        <v>0.2499458095436782</v>
      </c>
      <c r="BE26" s="34">
        <f t="shared" si="25"/>
        <v>0.2499703304892138</v>
      </c>
      <c r="BF26" s="34">
        <f t="shared" si="26"/>
        <v>0.24998429769175212</v>
      </c>
      <c r="BG26" s="34">
        <f t="shared" si="27"/>
        <v>0.24999197826468744</v>
      </c>
      <c r="BH26" s="35">
        <f t="shared" si="55"/>
        <v>20.966666666666665</v>
      </c>
      <c r="BI26" s="32">
        <f t="shared" si="29"/>
        <v>61.103945611878828</v>
      </c>
      <c r="BJ26" s="32">
        <f t="shared" si="30"/>
        <v>63.58555722180752</v>
      </c>
      <c r="BK26" s="32">
        <f t="shared" si="31"/>
        <v>65.870793592226633</v>
      </c>
      <c r="BL26" s="32">
        <f t="shared" si="32"/>
        <v>67.945829181134968</v>
      </c>
      <c r="BM26" s="32">
        <f t="shared" si="33"/>
        <v>69.802446570569316</v>
      </c>
      <c r="BN26" s="32">
        <f t="shared" si="34"/>
        <v>71.438184568549161</v>
      </c>
      <c r="BO26" s="32">
        <f t="shared" si="35"/>
        <v>72.856190731788871</v>
      </c>
      <c r="BP26" s="32">
        <f t="shared" si="36"/>
        <v>74.064785056510232</v>
      </c>
      <c r="BQ26" s="32">
        <f t="shared" si="37"/>
        <v>75.076765992227308</v>
      </c>
      <c r="BR26" s="32">
        <f t="shared" si="38"/>
        <v>75.9085123135728</v>
      </c>
      <c r="BS26" s="32">
        <f t="shared" si="39"/>
        <v>76.57895187873558</v>
      </c>
      <c r="BT26" s="32">
        <f t="shared" si="40"/>
        <v>77.108478514156758</v>
      </c>
      <c r="BU26" s="32">
        <f t="shared" si="41"/>
        <v>77.517899702498042</v>
      </c>
      <c r="BV26" s="32">
        <f t="shared" si="42"/>
        <v>77.827490148397445</v>
      </c>
      <c r="BW26" s="32">
        <f t="shared" si="43"/>
        <v>78.056210730037776</v>
      </c>
      <c r="BX26" s="32">
        <f t="shared" si="44"/>
        <v>78.221131097856485</v>
      </c>
      <c r="BY26" s="32">
        <f t="shared" si="45"/>
        <v>78.337070369073373</v>
      </c>
      <c r="BZ26" s="32">
        <f t="shared" si="46"/>
        <v>78.416447379860742</v>
      </c>
      <c r="CA26" s="32">
        <f t="shared" si="47"/>
        <v>78.469312852959035</v>
      </c>
      <c r="CB26" s="32">
        <f t="shared" si="48"/>
        <v>78.503522805233203</v>
      </c>
      <c r="CC26" s="32">
        <f t="shared" si="49"/>
        <v>78.525006540501465</v>
      </c>
      <c r="CD26" s="32">
        <f t="shared" si="50"/>
        <v>78.538083361841018</v>
      </c>
      <c r="CE26" s="32">
        <f t="shared" si="51"/>
        <v>78.545788344245409</v>
      </c>
      <c r="CF26" s="32">
        <f t="shared" si="52"/>
        <v>78.550177124834647</v>
      </c>
      <c r="CG26" s="32">
        <f t="shared" si="53"/>
        <v>78.552590517875984</v>
      </c>
    </row>
    <row r="27" spans="1:85" x14ac:dyDescent="0.3">
      <c r="A27" s="29">
        <v>22</v>
      </c>
      <c r="B27" s="29" t="s">
        <v>133</v>
      </c>
      <c r="C27" s="29">
        <v>51</v>
      </c>
      <c r="D27" s="29" t="s">
        <v>20</v>
      </c>
      <c r="E27" s="29" t="s">
        <v>304</v>
      </c>
      <c r="F27" s="29" t="s">
        <v>34</v>
      </c>
      <c r="G27" s="36">
        <f t="shared" si="2"/>
        <v>0.33333333333333331</v>
      </c>
      <c r="H27" s="37">
        <v>0.41699999999999998</v>
      </c>
      <c r="I27" s="37">
        <v>1</v>
      </c>
      <c r="J27" s="28" cm="1">
        <f t="array" ref="J27">1-EXP(-((($C27+(J$5-$J$5))/(INDEX('Weibull Data'!$G$4:$I$5,2,IF($D27="Electromechanical",3,IF($D27="Analogue Electronic",2,1)))))^(INDEX('Weibull Data'!$G$4:$I$5,1,IF($D27="Electromechanical",3,IF($D27="Analogue Electronic",2,1))))))</f>
        <v>0.77784812149843774</v>
      </c>
      <c r="K27" s="28" cm="1">
        <f t="array" ref="K27">1-EXP(-((($C27+(K$5-$J$5))/(INDEX('Weibull Data'!$G$4:$I$5,2,IF($D27="Electromechanical",3,IF($D27="Analogue Electronic",2,1)))))^(INDEX('Weibull Data'!$G$4:$I$5,1,IF($D27="Electromechanical",3,IF($D27="Analogue Electronic",2,1))))))</f>
        <v>0.80943882991737959</v>
      </c>
      <c r="L27" s="28" cm="1">
        <f t="array" ref="L27">1-EXP(-((($C27+(L$5-$J$5))/(INDEX('Weibull Data'!$G$4:$I$5,2,IF($D27="Electromechanical",3,IF($D27="Analogue Electronic",2,1)))))^(INDEX('Weibull Data'!$G$4:$I$5,1,IF($D27="Electromechanical",3,IF($D27="Analogue Electronic",2,1))))))</f>
        <v>0.83852969794742793</v>
      </c>
      <c r="M27" s="28" cm="1">
        <f t="array" ref="M27">1-EXP(-((($C27+(M$5-$J$5))/(INDEX('Weibull Data'!$G$4:$I$5,2,IF($D27="Electromechanical",3,IF($D27="Analogue Electronic",2,1)))))^(INDEX('Weibull Data'!$G$4:$I$5,1,IF($D27="Electromechanical",3,IF($D27="Analogue Electronic",2,1))))))</f>
        <v>0.86494472759423635</v>
      </c>
      <c r="N27" s="28" cm="1">
        <f t="array" ref="N27">1-EXP(-((($C27+(N$5-$J$5))/(INDEX('Weibull Data'!$G$4:$I$5,2,IF($D27="Electromechanical",3,IF($D27="Analogue Electronic",2,1)))))^(INDEX('Weibull Data'!$G$4:$I$5,1,IF($D27="Electromechanical",3,IF($D27="Analogue Electronic",2,1))))))</f>
        <v>0.88857931181382077</v>
      </c>
      <c r="O27" s="28" cm="1">
        <f t="array" ref="O27">1-EXP(-((($C27+(O$5-$J$5))/(INDEX('Weibull Data'!$G$4:$I$5,2,IF($D27="Electromechanical",3,IF($D27="Analogue Electronic",2,1)))))^(INDEX('Weibull Data'!$G$4:$I$5,1,IF($D27="Electromechanical",3,IF($D27="Analogue Electronic",2,1))))))</f>
        <v>0.90940211983793762</v>
      </c>
      <c r="P27" s="28" cm="1">
        <f t="array" ref="P27">1-EXP(-((($C27+(P$5-$J$5))/(INDEX('Weibull Data'!$G$4:$I$5,2,IF($D27="Electromechanical",3,IF($D27="Analogue Electronic",2,1)))))^(INDEX('Weibull Data'!$G$4:$I$5,1,IF($D27="Electromechanical",3,IF($D27="Analogue Electronic",2,1))))))</f>
        <v>0.92745321980053608</v>
      </c>
      <c r="Q27" s="28" cm="1">
        <f t="array" ref="Q27">1-EXP(-((($C27+(Q$5-$J$5))/(INDEX('Weibull Data'!$G$4:$I$5,2,IF($D27="Electromechanical",3,IF($D27="Analogue Electronic",2,1)))))^(INDEX('Weibull Data'!$G$4:$I$5,1,IF($D27="Electromechanical",3,IF($D27="Analogue Electronic",2,1))))))</f>
        <v>0.94283852455826089</v>
      </c>
      <c r="R27" s="28" cm="1">
        <f t="array" ref="R27">1-EXP(-((($C27+(R$5-$J$5))/(INDEX('Weibull Data'!$G$4:$I$5,2,IF($D27="Electromechanical",3,IF($D27="Analogue Electronic",2,1)))))^(INDEX('Weibull Data'!$G$4:$I$5,1,IF($D27="Electromechanical",3,IF($D27="Analogue Electronic",2,1))))))</f>
        <v>0.95572095730392526</v>
      </c>
      <c r="S27" s="28" cm="1">
        <f t="array" ref="S27">1-EXP(-((($C27+(S$5-$J$5))/(INDEX('Weibull Data'!$G$4:$I$5,2,IF($D27="Electromechanical",3,IF($D27="Analogue Electronic",2,1)))))^(INDEX('Weibull Data'!$G$4:$I$5,1,IF($D27="Electromechanical",3,IF($D27="Analogue Electronic",2,1))))))</f>
        <v>0.96630901846991402</v>
      </c>
      <c r="T27" s="28" cm="1">
        <f t="array" ref="T27">1-EXP(-((($C27+(T$5-$J$5))/(INDEX('Weibull Data'!$G$4:$I$5,2,IF($D27="Electromechanical",3,IF($D27="Analogue Electronic",2,1)))))^(INDEX('Weibull Data'!$G$4:$I$5,1,IF($D27="Electromechanical",3,IF($D27="Analogue Electronic",2,1))))))</f>
        <v>0.97484365810926843</v>
      </c>
      <c r="U27" s="28" cm="1">
        <f t="array" ref="U27">1-EXP(-((($C27+(U$5-$J$5))/(INDEX('Weibull Data'!$G$4:$I$5,2,IF($D27="Electromechanical",3,IF($D27="Analogue Electronic",2,1)))))^(INDEX('Weibull Data'!$G$4:$I$5,1,IF($D27="Electromechanical",3,IF($D27="Analogue Electronic",2,1))))))</f>
        <v>0.98158448792837716</v>
      </c>
      <c r="V27" s="28" cm="1">
        <f t="array" ref="V27">1-EXP(-((($C27+(V$5-$J$5))/(INDEX('Weibull Data'!$G$4:$I$5,2,IF($D27="Electromechanical",3,IF($D27="Analogue Electronic",2,1)))))^(INDEX('Weibull Data'!$G$4:$I$5,1,IF($D27="Electromechanical",3,IF($D27="Analogue Electronic",2,1))))))</f>
        <v>0.98679638544274995</v>
      </c>
      <c r="W27" s="28" cm="1">
        <f t="array" ref="W27">1-EXP(-((($C27+(W$5-$J$5))/(INDEX('Weibull Data'!$G$4:$I$5,2,IF($D27="Electromechanical",3,IF($D27="Analogue Electronic",2,1)))))^(INDEX('Weibull Data'!$G$4:$I$5,1,IF($D27="Electromechanical",3,IF($D27="Analogue Electronic",2,1))))))</f>
        <v>0.9907374459481767</v>
      </c>
      <c r="X27" s="28" cm="1">
        <f t="array" ref="X27">1-EXP(-((($C27+(X$5-$J$5))/(INDEX('Weibull Data'!$G$4:$I$5,2,IF($D27="Electromechanical",3,IF($D27="Analogue Electronic",2,1)))))^(INDEX('Weibull Data'!$G$4:$I$5,1,IF($D27="Electromechanical",3,IF($D27="Analogue Electronic",2,1))))))</f>
        <v>0.99364903983946173</v>
      </c>
      <c r="Y27" s="28" cm="1">
        <f t="array" ref="Y27">1-EXP(-((($C27+(Y$5-$J$5))/(INDEX('Weibull Data'!$G$4:$I$5,2,IF($D27="Electromechanical",3,IF($D27="Analogue Electronic",2,1)))))^(INDEX('Weibull Data'!$G$4:$I$5,1,IF($D27="Electromechanical",3,IF($D27="Analogue Electronic",2,1))))))</f>
        <v>0.99574846234025149</v>
      </c>
      <c r="Z27" s="28" cm="1">
        <f t="array" ref="Z27">1-EXP(-((($C27+(Z$5-$J$5))/(INDEX('Weibull Data'!$G$4:$I$5,2,IF($D27="Electromechanical",3,IF($D27="Analogue Electronic",2,1)))))^(INDEX('Weibull Data'!$G$4:$I$5,1,IF($D27="Electromechanical",3,IF($D27="Analogue Electronic",2,1))))))</f>
        <v>0.99722435957439715</v>
      </c>
      <c r="AA27" s="28" cm="1">
        <f t="array" ref="AA27">1-EXP(-((($C27+(AA$5-$J$5))/(INDEX('Weibull Data'!$G$4:$I$5,2,IF($D27="Electromechanical",3,IF($D27="Analogue Electronic",2,1)))))^(INDEX('Weibull Data'!$G$4:$I$5,1,IF($D27="Electromechanical",3,IF($D27="Analogue Electronic",2,1))))))</f>
        <v>0.99823482228859395</v>
      </c>
      <c r="AB27" s="28" cm="1">
        <f t="array" ref="AB27">1-EXP(-((($C27+(AB$5-$J$5))/(INDEX('Weibull Data'!$G$4:$I$5,2,IF($D27="Electromechanical",3,IF($D27="Analogue Electronic",2,1)))))^(INDEX('Weibull Data'!$G$4:$I$5,1,IF($D27="Electromechanical",3,IF($D27="Analogue Electronic",2,1))))))</f>
        <v>0.99890779534344099</v>
      </c>
      <c r="AC27" s="28" cm="1">
        <f t="array" ref="AC27">1-EXP(-((($C27+(AC$5-$J$5))/(INDEX('Weibull Data'!$G$4:$I$5,2,IF($D27="Electromechanical",3,IF($D27="Analogue Electronic",2,1)))))^(INDEX('Weibull Data'!$G$4:$I$5,1,IF($D27="Electromechanical",3,IF($D27="Analogue Electronic",2,1))))))</f>
        <v>0.99934328517714233</v>
      </c>
      <c r="AD27" s="28" cm="1">
        <f t="array" ref="AD27">1-EXP(-((($C27+(AD$5-$J$5))/(INDEX('Weibull Data'!$G$4:$I$5,2,IF($D27="Electromechanical",3,IF($D27="Analogue Electronic",2,1)))))^(INDEX('Weibull Data'!$G$4:$I$5,1,IF($D27="Electromechanical",3,IF($D27="Analogue Electronic",2,1))))))</f>
        <v>0.99961677133182258</v>
      </c>
      <c r="AE27" s="28" cm="1">
        <f t="array" ref="AE27">1-EXP(-((($C27+(AE$5-$J$5))/(INDEX('Weibull Data'!$G$4:$I$5,2,IF($D27="Electromechanical",3,IF($D27="Analogue Electronic",2,1)))))^(INDEX('Weibull Data'!$G$4:$I$5,1,IF($D27="Electromechanical",3,IF($D27="Analogue Electronic",2,1))))))</f>
        <v>0.99978323817471282</v>
      </c>
      <c r="AF27" s="28" cm="1">
        <f t="array" ref="AF27">1-EXP(-((($C27+(AF$5-$J$5))/(INDEX('Weibull Data'!$G$4:$I$5,2,IF($D27="Electromechanical",3,IF($D27="Analogue Electronic",2,1)))))^(INDEX('Weibull Data'!$G$4:$I$5,1,IF($D27="Electromechanical",3,IF($D27="Analogue Electronic",2,1))))))</f>
        <v>0.9998813219568552</v>
      </c>
      <c r="AG27" s="28" cm="1">
        <f t="array" ref="AG27">1-EXP(-((($C27+(AG$5-$J$5))/(INDEX('Weibull Data'!$G$4:$I$5,2,IF($D27="Electromechanical",3,IF($D27="Analogue Electronic",2,1)))))^(INDEX('Weibull Data'!$G$4:$I$5,1,IF($D27="Electromechanical",3,IF($D27="Analogue Electronic",2,1))))))</f>
        <v>0.99993719076700849</v>
      </c>
      <c r="AH27" s="28" cm="1">
        <f t="array" ref="AH27">1-EXP(-((($C27+(AH$5-$J$5))/(INDEX('Weibull Data'!$G$4:$I$5,2,IF($D27="Electromechanical",3,IF($D27="Analogue Electronic",2,1)))))^(INDEX('Weibull Data'!$G$4:$I$5,1,IF($D27="Electromechanical",3,IF($D27="Analogue Electronic",2,1))))))</f>
        <v>0.99996791305874977</v>
      </c>
      <c r="AI27" s="34">
        <f t="shared" si="3"/>
        <v>0.32436266666484853</v>
      </c>
      <c r="AJ27" s="34">
        <f t="shared" si="4"/>
        <v>0.3375359920755473</v>
      </c>
      <c r="AK27" s="34">
        <f t="shared" si="5"/>
        <v>0.34966688404407742</v>
      </c>
      <c r="AL27" s="34">
        <f t="shared" si="6"/>
        <v>0.36068195140679654</v>
      </c>
      <c r="AM27" s="34">
        <f t="shared" si="7"/>
        <v>0.37053757302636325</v>
      </c>
      <c r="AN27" s="34">
        <f t="shared" si="8"/>
        <v>0.37922068397241998</v>
      </c>
      <c r="AO27" s="34">
        <f t="shared" si="9"/>
        <v>0.38674799265682352</v>
      </c>
      <c r="AP27" s="34">
        <f t="shared" si="10"/>
        <v>0.39316366474079478</v>
      </c>
      <c r="AQ27" s="34">
        <f t="shared" si="11"/>
        <v>0.39853563919573681</v>
      </c>
      <c r="AR27" s="34">
        <f t="shared" si="12"/>
        <v>0.40295086070195413</v>
      </c>
      <c r="AS27" s="34">
        <f t="shared" si="13"/>
        <v>0.4065098054315649</v>
      </c>
      <c r="AT27" s="34">
        <f t="shared" si="14"/>
        <v>0.40932073146613324</v>
      </c>
      <c r="AU27" s="34">
        <f t="shared" si="15"/>
        <v>0.41149409272962673</v>
      </c>
      <c r="AV27" s="34">
        <f t="shared" si="16"/>
        <v>0.41313751496038964</v>
      </c>
      <c r="AW27" s="34">
        <f t="shared" si="17"/>
        <v>0.41435164961305554</v>
      </c>
      <c r="AX27" s="34">
        <f t="shared" si="18"/>
        <v>0.41522710879588487</v>
      </c>
      <c r="AY27" s="34">
        <f t="shared" si="19"/>
        <v>0.41584255794252362</v>
      </c>
      <c r="AZ27" s="34">
        <f t="shared" si="20"/>
        <v>0.41626392089434366</v>
      </c>
      <c r="BA27" s="34">
        <f t="shared" si="21"/>
        <v>0.41654455065821488</v>
      </c>
      <c r="BB27" s="34">
        <f t="shared" si="22"/>
        <v>0.4167261499188683</v>
      </c>
      <c r="BC27" s="34">
        <f t="shared" si="23"/>
        <v>0.41684019364537001</v>
      </c>
      <c r="BD27" s="34">
        <f t="shared" si="24"/>
        <v>0.41690961031885521</v>
      </c>
      <c r="BE27" s="34">
        <f t="shared" si="25"/>
        <v>0.41695051125600857</v>
      </c>
      <c r="BF27" s="34">
        <f t="shared" si="26"/>
        <v>0.41697380854984251</v>
      </c>
      <c r="BG27" s="34">
        <f t="shared" si="27"/>
        <v>0.41698661974549861</v>
      </c>
      <c r="BH27" s="35">
        <f t="shared" si="55"/>
        <v>20.966666666666665</v>
      </c>
      <c r="BI27" s="32">
        <f t="shared" si="29"/>
        <v>101.92138128061387</v>
      </c>
      <c r="BJ27" s="32">
        <f t="shared" si="30"/>
        <v>106.06070944597494</v>
      </c>
      <c r="BK27" s="32">
        <f t="shared" si="31"/>
        <v>109.87248371183401</v>
      </c>
      <c r="BL27" s="32">
        <f t="shared" si="32"/>
        <v>113.33364307413311</v>
      </c>
      <c r="BM27" s="32">
        <f t="shared" si="33"/>
        <v>116.43048087970965</v>
      </c>
      <c r="BN27" s="32">
        <f t="shared" si="34"/>
        <v>119.15889186033999</v>
      </c>
      <c r="BO27" s="32">
        <f t="shared" si="35"/>
        <v>121.52412614062379</v>
      </c>
      <c r="BP27" s="32">
        <f t="shared" si="36"/>
        <v>123.54006147425908</v>
      </c>
      <c r="BQ27" s="32">
        <f t="shared" si="37"/>
        <v>125.22804567503516</v>
      </c>
      <c r="BR27" s="32">
        <f t="shared" si="38"/>
        <v>126.61539853903943</v>
      </c>
      <c r="BS27" s="32">
        <f t="shared" si="39"/>
        <v>127.73369173373095</v>
      </c>
      <c r="BT27" s="32">
        <f t="shared" si="40"/>
        <v>128.61694216161348</v>
      </c>
      <c r="BU27" s="32">
        <f t="shared" si="41"/>
        <v>129.29985670376675</v>
      </c>
      <c r="BV27" s="32">
        <f t="shared" si="42"/>
        <v>129.81625356752693</v>
      </c>
      <c r="BW27" s="32">
        <f t="shared" si="43"/>
        <v>130.197759497703</v>
      </c>
      <c r="BX27" s="32">
        <f t="shared" si="44"/>
        <v>130.4728466712246</v>
      </c>
      <c r="BY27" s="32">
        <f t="shared" si="45"/>
        <v>130.66623337561441</v>
      </c>
      <c r="BZ27" s="32">
        <f t="shared" si="46"/>
        <v>130.79863422960773</v>
      </c>
      <c r="CA27" s="32">
        <f t="shared" si="47"/>
        <v>130.88681383873566</v>
      </c>
      <c r="CB27" s="32">
        <f t="shared" si="48"/>
        <v>130.94387603912895</v>
      </c>
      <c r="CC27" s="32">
        <f t="shared" si="49"/>
        <v>130.97971090955645</v>
      </c>
      <c r="CD27" s="32">
        <f t="shared" si="50"/>
        <v>131.00152304755079</v>
      </c>
      <c r="CE27" s="32">
        <f t="shared" si="51"/>
        <v>131.01437495820133</v>
      </c>
      <c r="CF27" s="32">
        <f t="shared" si="52"/>
        <v>131.02169544422418</v>
      </c>
      <c r="CG27" s="32">
        <f t="shared" si="53"/>
        <v>131.02572098381711</v>
      </c>
    </row>
    <row r="28" spans="1:85" x14ac:dyDescent="0.3">
      <c r="A28" s="29">
        <v>23</v>
      </c>
      <c r="B28" s="29" t="s">
        <v>134</v>
      </c>
      <c r="C28" s="29">
        <v>51</v>
      </c>
      <c r="D28" s="29" t="s">
        <v>20</v>
      </c>
      <c r="E28" s="29" t="s">
        <v>304</v>
      </c>
      <c r="F28" s="29" t="s">
        <v>34</v>
      </c>
      <c r="G28" s="36">
        <f t="shared" si="2"/>
        <v>0.33333333333333331</v>
      </c>
      <c r="H28" s="37">
        <v>0.41699999999999998</v>
      </c>
      <c r="I28" s="37">
        <v>1</v>
      </c>
      <c r="J28" s="28" cm="1">
        <f t="array" ref="J28">1-EXP(-((($C28+(J$5-$J$5))/(INDEX('Weibull Data'!$G$4:$I$5,2,IF($D28="Electromechanical",3,IF($D28="Analogue Electronic",2,1)))))^(INDEX('Weibull Data'!$G$4:$I$5,1,IF($D28="Electromechanical",3,IF($D28="Analogue Electronic",2,1))))))</f>
        <v>0.77784812149843774</v>
      </c>
      <c r="K28" s="28" cm="1">
        <f t="array" ref="K28">1-EXP(-((($C28+(K$5-$J$5))/(INDEX('Weibull Data'!$G$4:$I$5,2,IF($D28="Electromechanical",3,IF($D28="Analogue Electronic",2,1)))))^(INDEX('Weibull Data'!$G$4:$I$5,1,IF($D28="Electromechanical",3,IF($D28="Analogue Electronic",2,1))))))</f>
        <v>0.80943882991737959</v>
      </c>
      <c r="L28" s="28" cm="1">
        <f t="array" ref="L28">1-EXP(-((($C28+(L$5-$J$5))/(INDEX('Weibull Data'!$G$4:$I$5,2,IF($D28="Electromechanical",3,IF($D28="Analogue Electronic",2,1)))))^(INDEX('Weibull Data'!$G$4:$I$5,1,IF($D28="Electromechanical",3,IF($D28="Analogue Electronic",2,1))))))</f>
        <v>0.83852969794742793</v>
      </c>
      <c r="M28" s="28" cm="1">
        <f t="array" ref="M28">1-EXP(-((($C28+(M$5-$J$5))/(INDEX('Weibull Data'!$G$4:$I$5,2,IF($D28="Electromechanical",3,IF($D28="Analogue Electronic",2,1)))))^(INDEX('Weibull Data'!$G$4:$I$5,1,IF($D28="Electromechanical",3,IF($D28="Analogue Electronic",2,1))))))</f>
        <v>0.86494472759423635</v>
      </c>
      <c r="N28" s="28" cm="1">
        <f t="array" ref="N28">1-EXP(-((($C28+(N$5-$J$5))/(INDEX('Weibull Data'!$G$4:$I$5,2,IF($D28="Electromechanical",3,IF($D28="Analogue Electronic",2,1)))))^(INDEX('Weibull Data'!$G$4:$I$5,1,IF($D28="Electromechanical",3,IF($D28="Analogue Electronic",2,1))))))</f>
        <v>0.88857931181382077</v>
      </c>
      <c r="O28" s="28" cm="1">
        <f t="array" ref="O28">1-EXP(-((($C28+(O$5-$J$5))/(INDEX('Weibull Data'!$G$4:$I$5,2,IF($D28="Electromechanical",3,IF($D28="Analogue Electronic",2,1)))))^(INDEX('Weibull Data'!$G$4:$I$5,1,IF($D28="Electromechanical",3,IF($D28="Analogue Electronic",2,1))))))</f>
        <v>0.90940211983793762</v>
      </c>
      <c r="P28" s="28" cm="1">
        <f t="array" ref="P28">1-EXP(-((($C28+(P$5-$J$5))/(INDEX('Weibull Data'!$G$4:$I$5,2,IF($D28="Electromechanical",3,IF($D28="Analogue Electronic",2,1)))))^(INDEX('Weibull Data'!$G$4:$I$5,1,IF($D28="Electromechanical",3,IF($D28="Analogue Electronic",2,1))))))</f>
        <v>0.92745321980053608</v>
      </c>
      <c r="Q28" s="28" cm="1">
        <f t="array" ref="Q28">1-EXP(-((($C28+(Q$5-$J$5))/(INDEX('Weibull Data'!$G$4:$I$5,2,IF($D28="Electromechanical",3,IF($D28="Analogue Electronic",2,1)))))^(INDEX('Weibull Data'!$G$4:$I$5,1,IF($D28="Electromechanical",3,IF($D28="Analogue Electronic",2,1))))))</f>
        <v>0.94283852455826089</v>
      </c>
      <c r="R28" s="28" cm="1">
        <f t="array" ref="R28">1-EXP(-((($C28+(R$5-$J$5))/(INDEX('Weibull Data'!$G$4:$I$5,2,IF($D28="Electromechanical",3,IF($D28="Analogue Electronic",2,1)))))^(INDEX('Weibull Data'!$G$4:$I$5,1,IF($D28="Electromechanical",3,IF($D28="Analogue Electronic",2,1))))))</f>
        <v>0.95572095730392526</v>
      </c>
      <c r="S28" s="28" cm="1">
        <f t="array" ref="S28">1-EXP(-((($C28+(S$5-$J$5))/(INDEX('Weibull Data'!$G$4:$I$5,2,IF($D28="Electromechanical",3,IF($D28="Analogue Electronic",2,1)))))^(INDEX('Weibull Data'!$G$4:$I$5,1,IF($D28="Electromechanical",3,IF($D28="Analogue Electronic",2,1))))))</f>
        <v>0.96630901846991402</v>
      </c>
      <c r="T28" s="28" cm="1">
        <f t="array" ref="T28">1-EXP(-((($C28+(T$5-$J$5))/(INDEX('Weibull Data'!$G$4:$I$5,2,IF($D28="Electromechanical",3,IF($D28="Analogue Electronic",2,1)))))^(INDEX('Weibull Data'!$G$4:$I$5,1,IF($D28="Electromechanical",3,IF($D28="Analogue Electronic",2,1))))))</f>
        <v>0.97484365810926843</v>
      </c>
      <c r="U28" s="28" cm="1">
        <f t="array" ref="U28">1-EXP(-((($C28+(U$5-$J$5))/(INDEX('Weibull Data'!$G$4:$I$5,2,IF($D28="Electromechanical",3,IF($D28="Analogue Electronic",2,1)))))^(INDEX('Weibull Data'!$G$4:$I$5,1,IF($D28="Electromechanical",3,IF($D28="Analogue Electronic",2,1))))))</f>
        <v>0.98158448792837716</v>
      </c>
      <c r="V28" s="28" cm="1">
        <f t="array" ref="V28">1-EXP(-((($C28+(V$5-$J$5))/(INDEX('Weibull Data'!$G$4:$I$5,2,IF($D28="Electromechanical",3,IF($D28="Analogue Electronic",2,1)))))^(INDEX('Weibull Data'!$G$4:$I$5,1,IF($D28="Electromechanical",3,IF($D28="Analogue Electronic",2,1))))))</f>
        <v>0.98679638544274995</v>
      </c>
      <c r="W28" s="28" cm="1">
        <f t="array" ref="W28">1-EXP(-((($C28+(W$5-$J$5))/(INDEX('Weibull Data'!$G$4:$I$5,2,IF($D28="Electromechanical",3,IF($D28="Analogue Electronic",2,1)))))^(INDEX('Weibull Data'!$G$4:$I$5,1,IF($D28="Electromechanical",3,IF($D28="Analogue Electronic",2,1))))))</f>
        <v>0.9907374459481767</v>
      </c>
      <c r="X28" s="28" cm="1">
        <f t="array" ref="X28">1-EXP(-((($C28+(X$5-$J$5))/(INDEX('Weibull Data'!$G$4:$I$5,2,IF($D28="Electromechanical",3,IF($D28="Analogue Electronic",2,1)))))^(INDEX('Weibull Data'!$G$4:$I$5,1,IF($D28="Electromechanical",3,IF($D28="Analogue Electronic",2,1))))))</f>
        <v>0.99364903983946173</v>
      </c>
      <c r="Y28" s="28" cm="1">
        <f t="array" ref="Y28">1-EXP(-((($C28+(Y$5-$J$5))/(INDEX('Weibull Data'!$G$4:$I$5,2,IF($D28="Electromechanical",3,IF($D28="Analogue Electronic",2,1)))))^(INDEX('Weibull Data'!$G$4:$I$5,1,IF($D28="Electromechanical",3,IF($D28="Analogue Electronic",2,1))))))</f>
        <v>0.99574846234025149</v>
      </c>
      <c r="Z28" s="28" cm="1">
        <f t="array" ref="Z28">1-EXP(-((($C28+(Z$5-$J$5))/(INDEX('Weibull Data'!$G$4:$I$5,2,IF($D28="Electromechanical",3,IF($D28="Analogue Electronic",2,1)))))^(INDEX('Weibull Data'!$G$4:$I$5,1,IF($D28="Electromechanical",3,IF($D28="Analogue Electronic",2,1))))))</f>
        <v>0.99722435957439715</v>
      </c>
      <c r="AA28" s="28" cm="1">
        <f t="array" ref="AA28">1-EXP(-((($C28+(AA$5-$J$5))/(INDEX('Weibull Data'!$G$4:$I$5,2,IF($D28="Electromechanical",3,IF($D28="Analogue Electronic",2,1)))))^(INDEX('Weibull Data'!$G$4:$I$5,1,IF($D28="Electromechanical",3,IF($D28="Analogue Electronic",2,1))))))</f>
        <v>0.99823482228859395</v>
      </c>
      <c r="AB28" s="28" cm="1">
        <f t="array" ref="AB28">1-EXP(-((($C28+(AB$5-$J$5))/(INDEX('Weibull Data'!$G$4:$I$5,2,IF($D28="Electromechanical",3,IF($D28="Analogue Electronic",2,1)))))^(INDEX('Weibull Data'!$G$4:$I$5,1,IF($D28="Electromechanical",3,IF($D28="Analogue Electronic",2,1))))))</f>
        <v>0.99890779534344099</v>
      </c>
      <c r="AC28" s="28" cm="1">
        <f t="array" ref="AC28">1-EXP(-((($C28+(AC$5-$J$5))/(INDEX('Weibull Data'!$G$4:$I$5,2,IF($D28="Electromechanical",3,IF($D28="Analogue Electronic",2,1)))))^(INDEX('Weibull Data'!$G$4:$I$5,1,IF($D28="Electromechanical",3,IF($D28="Analogue Electronic",2,1))))))</f>
        <v>0.99934328517714233</v>
      </c>
      <c r="AD28" s="28" cm="1">
        <f t="array" ref="AD28">1-EXP(-((($C28+(AD$5-$J$5))/(INDEX('Weibull Data'!$G$4:$I$5,2,IF($D28="Electromechanical",3,IF($D28="Analogue Electronic",2,1)))))^(INDEX('Weibull Data'!$G$4:$I$5,1,IF($D28="Electromechanical",3,IF($D28="Analogue Electronic",2,1))))))</f>
        <v>0.99961677133182258</v>
      </c>
      <c r="AE28" s="28" cm="1">
        <f t="array" ref="AE28">1-EXP(-((($C28+(AE$5-$J$5))/(INDEX('Weibull Data'!$G$4:$I$5,2,IF($D28="Electromechanical",3,IF($D28="Analogue Electronic",2,1)))))^(INDEX('Weibull Data'!$G$4:$I$5,1,IF($D28="Electromechanical",3,IF($D28="Analogue Electronic",2,1))))))</f>
        <v>0.99978323817471282</v>
      </c>
      <c r="AF28" s="28" cm="1">
        <f t="array" ref="AF28">1-EXP(-((($C28+(AF$5-$J$5))/(INDEX('Weibull Data'!$G$4:$I$5,2,IF($D28="Electromechanical",3,IF($D28="Analogue Electronic",2,1)))))^(INDEX('Weibull Data'!$G$4:$I$5,1,IF($D28="Electromechanical",3,IF($D28="Analogue Electronic",2,1))))))</f>
        <v>0.9998813219568552</v>
      </c>
      <c r="AG28" s="28" cm="1">
        <f t="array" ref="AG28">1-EXP(-((($C28+(AG$5-$J$5))/(INDEX('Weibull Data'!$G$4:$I$5,2,IF($D28="Electromechanical",3,IF($D28="Analogue Electronic",2,1)))))^(INDEX('Weibull Data'!$G$4:$I$5,1,IF($D28="Electromechanical",3,IF($D28="Analogue Electronic",2,1))))))</f>
        <v>0.99993719076700849</v>
      </c>
      <c r="AH28" s="28" cm="1">
        <f t="array" ref="AH28">1-EXP(-((($C28+(AH$5-$J$5))/(INDEX('Weibull Data'!$G$4:$I$5,2,IF($D28="Electromechanical",3,IF($D28="Analogue Electronic",2,1)))))^(INDEX('Weibull Data'!$G$4:$I$5,1,IF($D28="Electromechanical",3,IF($D28="Analogue Electronic",2,1))))))</f>
        <v>0.99996791305874977</v>
      </c>
      <c r="AI28" s="34">
        <f t="shared" si="3"/>
        <v>0.32436266666484853</v>
      </c>
      <c r="AJ28" s="34">
        <f t="shared" si="4"/>
        <v>0.3375359920755473</v>
      </c>
      <c r="AK28" s="34">
        <f t="shared" si="5"/>
        <v>0.34966688404407742</v>
      </c>
      <c r="AL28" s="34">
        <f t="shared" si="6"/>
        <v>0.36068195140679654</v>
      </c>
      <c r="AM28" s="34">
        <f t="shared" si="7"/>
        <v>0.37053757302636325</v>
      </c>
      <c r="AN28" s="34">
        <f t="shared" si="8"/>
        <v>0.37922068397241998</v>
      </c>
      <c r="AO28" s="34">
        <f t="shared" si="9"/>
        <v>0.38674799265682352</v>
      </c>
      <c r="AP28" s="34">
        <f t="shared" si="10"/>
        <v>0.39316366474079478</v>
      </c>
      <c r="AQ28" s="34">
        <f t="shared" si="11"/>
        <v>0.39853563919573681</v>
      </c>
      <c r="AR28" s="34">
        <f t="shared" si="12"/>
        <v>0.40295086070195413</v>
      </c>
      <c r="AS28" s="34">
        <f t="shared" si="13"/>
        <v>0.4065098054315649</v>
      </c>
      <c r="AT28" s="34">
        <f t="shared" si="14"/>
        <v>0.40932073146613324</v>
      </c>
      <c r="AU28" s="34">
        <f t="shared" si="15"/>
        <v>0.41149409272962673</v>
      </c>
      <c r="AV28" s="34">
        <f t="shared" si="16"/>
        <v>0.41313751496038964</v>
      </c>
      <c r="AW28" s="34">
        <f t="shared" si="17"/>
        <v>0.41435164961305554</v>
      </c>
      <c r="AX28" s="34">
        <f t="shared" si="18"/>
        <v>0.41522710879588487</v>
      </c>
      <c r="AY28" s="34">
        <f t="shared" si="19"/>
        <v>0.41584255794252362</v>
      </c>
      <c r="AZ28" s="34">
        <f t="shared" si="20"/>
        <v>0.41626392089434366</v>
      </c>
      <c r="BA28" s="34">
        <f t="shared" si="21"/>
        <v>0.41654455065821488</v>
      </c>
      <c r="BB28" s="34">
        <f t="shared" si="22"/>
        <v>0.4167261499188683</v>
      </c>
      <c r="BC28" s="34">
        <f t="shared" si="23"/>
        <v>0.41684019364537001</v>
      </c>
      <c r="BD28" s="34">
        <f t="shared" si="24"/>
        <v>0.41690961031885521</v>
      </c>
      <c r="BE28" s="34">
        <f t="shared" si="25"/>
        <v>0.41695051125600857</v>
      </c>
      <c r="BF28" s="34">
        <f t="shared" si="26"/>
        <v>0.41697380854984251</v>
      </c>
      <c r="BG28" s="34">
        <f t="shared" si="27"/>
        <v>0.41698661974549861</v>
      </c>
      <c r="BH28" s="35">
        <f t="shared" si="55"/>
        <v>20.966666666666665</v>
      </c>
      <c r="BI28" s="32">
        <f t="shared" si="29"/>
        <v>101.92138128061387</v>
      </c>
      <c r="BJ28" s="32">
        <f t="shared" si="30"/>
        <v>106.06070944597494</v>
      </c>
      <c r="BK28" s="32">
        <f t="shared" si="31"/>
        <v>109.87248371183401</v>
      </c>
      <c r="BL28" s="32">
        <f t="shared" si="32"/>
        <v>113.33364307413311</v>
      </c>
      <c r="BM28" s="32">
        <f t="shared" si="33"/>
        <v>116.43048087970965</v>
      </c>
      <c r="BN28" s="32">
        <f t="shared" si="34"/>
        <v>119.15889186033999</v>
      </c>
      <c r="BO28" s="32">
        <f t="shared" si="35"/>
        <v>121.52412614062379</v>
      </c>
      <c r="BP28" s="32">
        <f t="shared" si="36"/>
        <v>123.54006147425908</v>
      </c>
      <c r="BQ28" s="32">
        <f t="shared" si="37"/>
        <v>125.22804567503516</v>
      </c>
      <c r="BR28" s="32">
        <f t="shared" si="38"/>
        <v>126.61539853903943</v>
      </c>
      <c r="BS28" s="32">
        <f t="shared" si="39"/>
        <v>127.73369173373095</v>
      </c>
      <c r="BT28" s="32">
        <f t="shared" si="40"/>
        <v>128.61694216161348</v>
      </c>
      <c r="BU28" s="32">
        <f t="shared" si="41"/>
        <v>129.29985670376675</v>
      </c>
      <c r="BV28" s="32">
        <f t="shared" si="42"/>
        <v>129.81625356752693</v>
      </c>
      <c r="BW28" s="32">
        <f t="shared" si="43"/>
        <v>130.197759497703</v>
      </c>
      <c r="BX28" s="32">
        <f t="shared" si="44"/>
        <v>130.4728466712246</v>
      </c>
      <c r="BY28" s="32">
        <f t="shared" si="45"/>
        <v>130.66623337561441</v>
      </c>
      <c r="BZ28" s="32">
        <f t="shared" si="46"/>
        <v>130.79863422960773</v>
      </c>
      <c r="CA28" s="32">
        <f t="shared" si="47"/>
        <v>130.88681383873566</v>
      </c>
      <c r="CB28" s="32">
        <f t="shared" si="48"/>
        <v>130.94387603912895</v>
      </c>
      <c r="CC28" s="32">
        <f t="shared" si="49"/>
        <v>130.97971090955645</v>
      </c>
      <c r="CD28" s="32">
        <f t="shared" si="50"/>
        <v>131.00152304755079</v>
      </c>
      <c r="CE28" s="32">
        <f t="shared" si="51"/>
        <v>131.01437495820133</v>
      </c>
      <c r="CF28" s="32">
        <f t="shared" si="52"/>
        <v>131.02169544422418</v>
      </c>
      <c r="CG28" s="32">
        <f t="shared" si="53"/>
        <v>131.02572098381711</v>
      </c>
    </row>
    <row r="29" spans="1:85" x14ac:dyDescent="0.3">
      <c r="A29" s="29">
        <v>24</v>
      </c>
      <c r="B29" s="29" t="s">
        <v>135</v>
      </c>
      <c r="C29" s="29">
        <v>51</v>
      </c>
      <c r="D29" s="29" t="s">
        <v>20</v>
      </c>
      <c r="E29" s="29" t="s">
        <v>304</v>
      </c>
      <c r="F29" s="29" t="s">
        <v>34</v>
      </c>
      <c r="G29" s="36">
        <f t="shared" si="2"/>
        <v>0.33333333333333331</v>
      </c>
      <c r="H29" s="37">
        <v>0.41699999999999998</v>
      </c>
      <c r="I29" s="37">
        <v>1</v>
      </c>
      <c r="J29" s="28" cm="1">
        <f t="array" ref="J29">1-EXP(-((($C29+(J$5-$J$5))/(INDEX('Weibull Data'!$G$4:$I$5,2,IF($D29="Electromechanical",3,IF($D29="Analogue Electronic",2,1)))))^(INDEX('Weibull Data'!$G$4:$I$5,1,IF($D29="Electromechanical",3,IF($D29="Analogue Electronic",2,1))))))</f>
        <v>0.77784812149843774</v>
      </c>
      <c r="K29" s="28" cm="1">
        <f t="array" ref="K29">1-EXP(-((($C29+(K$5-$J$5))/(INDEX('Weibull Data'!$G$4:$I$5,2,IF($D29="Electromechanical",3,IF($D29="Analogue Electronic",2,1)))))^(INDEX('Weibull Data'!$G$4:$I$5,1,IF($D29="Electromechanical",3,IF($D29="Analogue Electronic",2,1))))))</f>
        <v>0.80943882991737959</v>
      </c>
      <c r="L29" s="28" cm="1">
        <f t="array" ref="L29">1-EXP(-((($C29+(L$5-$J$5))/(INDEX('Weibull Data'!$G$4:$I$5,2,IF($D29="Electromechanical",3,IF($D29="Analogue Electronic",2,1)))))^(INDEX('Weibull Data'!$G$4:$I$5,1,IF($D29="Electromechanical",3,IF($D29="Analogue Electronic",2,1))))))</f>
        <v>0.83852969794742793</v>
      </c>
      <c r="M29" s="28" cm="1">
        <f t="array" ref="M29">1-EXP(-((($C29+(M$5-$J$5))/(INDEX('Weibull Data'!$G$4:$I$5,2,IF($D29="Electromechanical",3,IF($D29="Analogue Electronic",2,1)))))^(INDEX('Weibull Data'!$G$4:$I$5,1,IF($D29="Electromechanical",3,IF($D29="Analogue Electronic",2,1))))))</f>
        <v>0.86494472759423635</v>
      </c>
      <c r="N29" s="28" cm="1">
        <f t="array" ref="N29">1-EXP(-((($C29+(N$5-$J$5))/(INDEX('Weibull Data'!$G$4:$I$5,2,IF($D29="Electromechanical",3,IF($D29="Analogue Electronic",2,1)))))^(INDEX('Weibull Data'!$G$4:$I$5,1,IF($D29="Electromechanical",3,IF($D29="Analogue Electronic",2,1))))))</f>
        <v>0.88857931181382077</v>
      </c>
      <c r="O29" s="28" cm="1">
        <f t="array" ref="O29">1-EXP(-((($C29+(O$5-$J$5))/(INDEX('Weibull Data'!$G$4:$I$5,2,IF($D29="Electromechanical",3,IF($D29="Analogue Electronic",2,1)))))^(INDEX('Weibull Data'!$G$4:$I$5,1,IF($D29="Electromechanical",3,IF($D29="Analogue Electronic",2,1))))))</f>
        <v>0.90940211983793762</v>
      </c>
      <c r="P29" s="28" cm="1">
        <f t="array" ref="P29">1-EXP(-((($C29+(P$5-$J$5))/(INDEX('Weibull Data'!$G$4:$I$5,2,IF($D29="Electromechanical",3,IF($D29="Analogue Electronic",2,1)))))^(INDEX('Weibull Data'!$G$4:$I$5,1,IF($D29="Electromechanical",3,IF($D29="Analogue Electronic",2,1))))))</f>
        <v>0.92745321980053608</v>
      </c>
      <c r="Q29" s="28" cm="1">
        <f t="array" ref="Q29">1-EXP(-((($C29+(Q$5-$J$5))/(INDEX('Weibull Data'!$G$4:$I$5,2,IF($D29="Electromechanical",3,IF($D29="Analogue Electronic",2,1)))))^(INDEX('Weibull Data'!$G$4:$I$5,1,IF($D29="Electromechanical",3,IF($D29="Analogue Electronic",2,1))))))</f>
        <v>0.94283852455826089</v>
      </c>
      <c r="R29" s="28" cm="1">
        <f t="array" ref="R29">1-EXP(-((($C29+(R$5-$J$5))/(INDEX('Weibull Data'!$G$4:$I$5,2,IF($D29="Electromechanical",3,IF($D29="Analogue Electronic",2,1)))))^(INDEX('Weibull Data'!$G$4:$I$5,1,IF($D29="Electromechanical",3,IF($D29="Analogue Electronic",2,1))))))</f>
        <v>0.95572095730392526</v>
      </c>
      <c r="S29" s="28" cm="1">
        <f t="array" ref="S29">1-EXP(-((($C29+(S$5-$J$5))/(INDEX('Weibull Data'!$G$4:$I$5,2,IF($D29="Electromechanical",3,IF($D29="Analogue Electronic",2,1)))))^(INDEX('Weibull Data'!$G$4:$I$5,1,IF($D29="Electromechanical",3,IF($D29="Analogue Electronic",2,1))))))</f>
        <v>0.96630901846991402</v>
      </c>
      <c r="T29" s="28" cm="1">
        <f t="array" ref="T29">1-EXP(-((($C29+(T$5-$J$5))/(INDEX('Weibull Data'!$G$4:$I$5,2,IF($D29="Electromechanical",3,IF($D29="Analogue Electronic",2,1)))))^(INDEX('Weibull Data'!$G$4:$I$5,1,IF($D29="Electromechanical",3,IF($D29="Analogue Electronic",2,1))))))</f>
        <v>0.97484365810926843</v>
      </c>
      <c r="U29" s="28" cm="1">
        <f t="array" ref="U29">1-EXP(-((($C29+(U$5-$J$5))/(INDEX('Weibull Data'!$G$4:$I$5,2,IF($D29="Electromechanical",3,IF($D29="Analogue Electronic",2,1)))))^(INDEX('Weibull Data'!$G$4:$I$5,1,IF($D29="Electromechanical",3,IF($D29="Analogue Electronic",2,1))))))</f>
        <v>0.98158448792837716</v>
      </c>
      <c r="V29" s="28" cm="1">
        <f t="array" ref="V29">1-EXP(-((($C29+(V$5-$J$5))/(INDEX('Weibull Data'!$G$4:$I$5,2,IF($D29="Electromechanical",3,IF($D29="Analogue Electronic",2,1)))))^(INDEX('Weibull Data'!$G$4:$I$5,1,IF($D29="Electromechanical",3,IF($D29="Analogue Electronic",2,1))))))</f>
        <v>0.98679638544274995</v>
      </c>
      <c r="W29" s="28" cm="1">
        <f t="array" ref="W29">1-EXP(-((($C29+(W$5-$J$5))/(INDEX('Weibull Data'!$G$4:$I$5,2,IF($D29="Electromechanical",3,IF($D29="Analogue Electronic",2,1)))))^(INDEX('Weibull Data'!$G$4:$I$5,1,IF($D29="Electromechanical",3,IF($D29="Analogue Electronic",2,1))))))</f>
        <v>0.9907374459481767</v>
      </c>
      <c r="X29" s="28" cm="1">
        <f t="array" ref="X29">1-EXP(-((($C29+(X$5-$J$5))/(INDEX('Weibull Data'!$G$4:$I$5,2,IF($D29="Electromechanical",3,IF($D29="Analogue Electronic",2,1)))))^(INDEX('Weibull Data'!$G$4:$I$5,1,IF($D29="Electromechanical",3,IF($D29="Analogue Electronic",2,1))))))</f>
        <v>0.99364903983946173</v>
      </c>
      <c r="Y29" s="28" cm="1">
        <f t="array" ref="Y29">1-EXP(-((($C29+(Y$5-$J$5))/(INDEX('Weibull Data'!$G$4:$I$5,2,IF($D29="Electromechanical",3,IF($D29="Analogue Electronic",2,1)))))^(INDEX('Weibull Data'!$G$4:$I$5,1,IF($D29="Electromechanical",3,IF($D29="Analogue Electronic",2,1))))))</f>
        <v>0.99574846234025149</v>
      </c>
      <c r="Z29" s="28" cm="1">
        <f t="array" ref="Z29">1-EXP(-((($C29+(Z$5-$J$5))/(INDEX('Weibull Data'!$G$4:$I$5,2,IF($D29="Electromechanical",3,IF($D29="Analogue Electronic",2,1)))))^(INDEX('Weibull Data'!$G$4:$I$5,1,IF($D29="Electromechanical",3,IF($D29="Analogue Electronic",2,1))))))</f>
        <v>0.99722435957439715</v>
      </c>
      <c r="AA29" s="28" cm="1">
        <f t="array" ref="AA29">1-EXP(-((($C29+(AA$5-$J$5))/(INDEX('Weibull Data'!$G$4:$I$5,2,IF($D29="Electromechanical",3,IF($D29="Analogue Electronic",2,1)))))^(INDEX('Weibull Data'!$G$4:$I$5,1,IF($D29="Electromechanical",3,IF($D29="Analogue Electronic",2,1))))))</f>
        <v>0.99823482228859395</v>
      </c>
      <c r="AB29" s="28" cm="1">
        <f t="array" ref="AB29">1-EXP(-((($C29+(AB$5-$J$5))/(INDEX('Weibull Data'!$G$4:$I$5,2,IF($D29="Electromechanical",3,IF($D29="Analogue Electronic",2,1)))))^(INDEX('Weibull Data'!$G$4:$I$5,1,IF($D29="Electromechanical",3,IF($D29="Analogue Electronic",2,1))))))</f>
        <v>0.99890779534344099</v>
      </c>
      <c r="AC29" s="28" cm="1">
        <f t="array" ref="AC29">1-EXP(-((($C29+(AC$5-$J$5))/(INDEX('Weibull Data'!$G$4:$I$5,2,IF($D29="Electromechanical",3,IF($D29="Analogue Electronic",2,1)))))^(INDEX('Weibull Data'!$G$4:$I$5,1,IF($D29="Electromechanical",3,IF($D29="Analogue Electronic",2,1))))))</f>
        <v>0.99934328517714233</v>
      </c>
      <c r="AD29" s="28" cm="1">
        <f t="array" ref="AD29">1-EXP(-((($C29+(AD$5-$J$5))/(INDEX('Weibull Data'!$G$4:$I$5,2,IF($D29="Electromechanical",3,IF($D29="Analogue Electronic",2,1)))))^(INDEX('Weibull Data'!$G$4:$I$5,1,IF($D29="Electromechanical",3,IF($D29="Analogue Electronic",2,1))))))</f>
        <v>0.99961677133182258</v>
      </c>
      <c r="AE29" s="28" cm="1">
        <f t="array" ref="AE29">1-EXP(-((($C29+(AE$5-$J$5))/(INDEX('Weibull Data'!$G$4:$I$5,2,IF($D29="Electromechanical",3,IF($D29="Analogue Electronic",2,1)))))^(INDEX('Weibull Data'!$G$4:$I$5,1,IF($D29="Electromechanical",3,IF($D29="Analogue Electronic",2,1))))))</f>
        <v>0.99978323817471282</v>
      </c>
      <c r="AF29" s="28" cm="1">
        <f t="array" ref="AF29">1-EXP(-((($C29+(AF$5-$J$5))/(INDEX('Weibull Data'!$G$4:$I$5,2,IF($D29="Electromechanical",3,IF($D29="Analogue Electronic",2,1)))))^(INDEX('Weibull Data'!$G$4:$I$5,1,IF($D29="Electromechanical",3,IF($D29="Analogue Electronic",2,1))))))</f>
        <v>0.9998813219568552</v>
      </c>
      <c r="AG29" s="28" cm="1">
        <f t="array" ref="AG29">1-EXP(-((($C29+(AG$5-$J$5))/(INDEX('Weibull Data'!$G$4:$I$5,2,IF($D29="Electromechanical",3,IF($D29="Analogue Electronic",2,1)))))^(INDEX('Weibull Data'!$G$4:$I$5,1,IF($D29="Electromechanical",3,IF($D29="Analogue Electronic",2,1))))))</f>
        <v>0.99993719076700849</v>
      </c>
      <c r="AH29" s="28" cm="1">
        <f t="array" ref="AH29">1-EXP(-((($C29+(AH$5-$J$5))/(INDEX('Weibull Data'!$G$4:$I$5,2,IF($D29="Electromechanical",3,IF($D29="Analogue Electronic",2,1)))))^(INDEX('Weibull Data'!$G$4:$I$5,1,IF($D29="Electromechanical",3,IF($D29="Analogue Electronic",2,1))))))</f>
        <v>0.99996791305874977</v>
      </c>
      <c r="AI29" s="34">
        <f t="shared" si="3"/>
        <v>0.32436266666484853</v>
      </c>
      <c r="AJ29" s="34">
        <f t="shared" si="4"/>
        <v>0.3375359920755473</v>
      </c>
      <c r="AK29" s="34">
        <f t="shared" si="5"/>
        <v>0.34966688404407742</v>
      </c>
      <c r="AL29" s="34">
        <f t="shared" si="6"/>
        <v>0.36068195140679654</v>
      </c>
      <c r="AM29" s="34">
        <f t="shared" si="7"/>
        <v>0.37053757302636325</v>
      </c>
      <c r="AN29" s="34">
        <f t="shared" si="8"/>
        <v>0.37922068397241998</v>
      </c>
      <c r="AO29" s="34">
        <f t="shared" si="9"/>
        <v>0.38674799265682352</v>
      </c>
      <c r="AP29" s="34">
        <f t="shared" si="10"/>
        <v>0.39316366474079478</v>
      </c>
      <c r="AQ29" s="34">
        <f t="shared" si="11"/>
        <v>0.39853563919573681</v>
      </c>
      <c r="AR29" s="34">
        <f t="shared" si="12"/>
        <v>0.40295086070195413</v>
      </c>
      <c r="AS29" s="34">
        <f t="shared" si="13"/>
        <v>0.4065098054315649</v>
      </c>
      <c r="AT29" s="34">
        <f t="shared" si="14"/>
        <v>0.40932073146613324</v>
      </c>
      <c r="AU29" s="34">
        <f t="shared" si="15"/>
        <v>0.41149409272962673</v>
      </c>
      <c r="AV29" s="34">
        <f t="shared" si="16"/>
        <v>0.41313751496038964</v>
      </c>
      <c r="AW29" s="34">
        <f t="shared" si="17"/>
        <v>0.41435164961305554</v>
      </c>
      <c r="AX29" s="34">
        <f t="shared" si="18"/>
        <v>0.41522710879588487</v>
      </c>
      <c r="AY29" s="34">
        <f t="shared" si="19"/>
        <v>0.41584255794252362</v>
      </c>
      <c r="AZ29" s="34">
        <f t="shared" si="20"/>
        <v>0.41626392089434366</v>
      </c>
      <c r="BA29" s="34">
        <f t="shared" si="21"/>
        <v>0.41654455065821488</v>
      </c>
      <c r="BB29" s="34">
        <f t="shared" si="22"/>
        <v>0.4167261499188683</v>
      </c>
      <c r="BC29" s="34">
        <f t="shared" si="23"/>
        <v>0.41684019364537001</v>
      </c>
      <c r="BD29" s="34">
        <f t="shared" si="24"/>
        <v>0.41690961031885521</v>
      </c>
      <c r="BE29" s="34">
        <f t="shared" si="25"/>
        <v>0.41695051125600857</v>
      </c>
      <c r="BF29" s="34">
        <f t="shared" si="26"/>
        <v>0.41697380854984251</v>
      </c>
      <c r="BG29" s="34">
        <f t="shared" si="27"/>
        <v>0.41698661974549861</v>
      </c>
      <c r="BH29" s="35">
        <f t="shared" si="55"/>
        <v>20.966666666666665</v>
      </c>
      <c r="BI29" s="32">
        <f t="shared" si="29"/>
        <v>101.92138128061387</v>
      </c>
      <c r="BJ29" s="32">
        <f t="shared" si="30"/>
        <v>106.06070944597494</v>
      </c>
      <c r="BK29" s="32">
        <f t="shared" si="31"/>
        <v>109.87248371183401</v>
      </c>
      <c r="BL29" s="32">
        <f t="shared" si="32"/>
        <v>113.33364307413311</v>
      </c>
      <c r="BM29" s="32">
        <f t="shared" si="33"/>
        <v>116.43048087970965</v>
      </c>
      <c r="BN29" s="32">
        <f t="shared" si="34"/>
        <v>119.15889186033999</v>
      </c>
      <c r="BO29" s="32">
        <f t="shared" si="35"/>
        <v>121.52412614062379</v>
      </c>
      <c r="BP29" s="32">
        <f t="shared" si="36"/>
        <v>123.54006147425908</v>
      </c>
      <c r="BQ29" s="32">
        <f t="shared" si="37"/>
        <v>125.22804567503516</v>
      </c>
      <c r="BR29" s="32">
        <f t="shared" si="38"/>
        <v>126.61539853903943</v>
      </c>
      <c r="BS29" s="32">
        <f t="shared" si="39"/>
        <v>127.73369173373095</v>
      </c>
      <c r="BT29" s="32">
        <f t="shared" si="40"/>
        <v>128.61694216161348</v>
      </c>
      <c r="BU29" s="32">
        <f t="shared" si="41"/>
        <v>129.29985670376675</v>
      </c>
      <c r="BV29" s="32">
        <f t="shared" si="42"/>
        <v>129.81625356752693</v>
      </c>
      <c r="BW29" s="32">
        <f t="shared" si="43"/>
        <v>130.197759497703</v>
      </c>
      <c r="BX29" s="32">
        <f t="shared" si="44"/>
        <v>130.4728466712246</v>
      </c>
      <c r="BY29" s="32">
        <f t="shared" si="45"/>
        <v>130.66623337561441</v>
      </c>
      <c r="BZ29" s="32">
        <f t="shared" si="46"/>
        <v>130.79863422960773</v>
      </c>
      <c r="CA29" s="32">
        <f t="shared" si="47"/>
        <v>130.88681383873566</v>
      </c>
      <c r="CB29" s="32">
        <f t="shared" si="48"/>
        <v>130.94387603912895</v>
      </c>
      <c r="CC29" s="32">
        <f t="shared" si="49"/>
        <v>130.97971090955645</v>
      </c>
      <c r="CD29" s="32">
        <f t="shared" si="50"/>
        <v>131.00152304755079</v>
      </c>
      <c r="CE29" s="32">
        <f t="shared" si="51"/>
        <v>131.01437495820133</v>
      </c>
      <c r="CF29" s="32">
        <f t="shared" si="52"/>
        <v>131.02169544422418</v>
      </c>
      <c r="CG29" s="32">
        <f t="shared" si="53"/>
        <v>131.02572098381711</v>
      </c>
    </row>
    <row r="30" spans="1:85" x14ac:dyDescent="0.3">
      <c r="A30" s="29">
        <v>25</v>
      </c>
      <c r="B30" s="29" t="s">
        <v>136</v>
      </c>
      <c r="C30" s="29">
        <v>32</v>
      </c>
      <c r="D30" s="29" t="s">
        <v>4</v>
      </c>
      <c r="E30" s="29" t="s">
        <v>304</v>
      </c>
      <c r="F30" s="29" t="s">
        <v>24</v>
      </c>
      <c r="G30" s="36">
        <f t="shared" si="2"/>
        <v>0.33333333333333331</v>
      </c>
      <c r="H30" s="37">
        <v>0.25</v>
      </c>
      <c r="I30" s="37">
        <v>1</v>
      </c>
      <c r="J30" s="28" cm="1">
        <f t="array" ref="J30">1-EXP(-((($C30+(J$5-$J$5))/(INDEX('Weibull Data'!$G$4:$I$5,2,IF($D30="Electromechanical",3,IF($D30="Analogue Electronic",2,1)))))^(INDEX('Weibull Data'!$G$4:$I$5,1,IF($D30="Electromechanical",3,IF($D30="Analogue Electronic",2,1))))))</f>
        <v>0.9918518347997064</v>
      </c>
      <c r="K30" s="28" cm="1">
        <f t="array" ref="K30">1-EXP(-((($C30+(K$5-$J$5))/(INDEX('Weibull Data'!$G$4:$I$5,2,IF($D30="Electromechanical",3,IF($D30="Analogue Electronic",2,1)))))^(INDEX('Weibull Data'!$G$4:$I$5,1,IF($D30="Electromechanical",3,IF($D30="Analogue Electronic",2,1))))))</f>
        <v>0.99390060694833393</v>
      </c>
      <c r="L30" s="28" cm="1">
        <f t="array" ref="L30">1-EXP(-((($C30+(L$5-$J$5))/(INDEX('Weibull Data'!$G$4:$I$5,2,IF($D30="Electromechanical",3,IF($D30="Analogue Electronic",2,1)))))^(INDEX('Weibull Data'!$G$4:$I$5,1,IF($D30="Electromechanical",3,IF($D30="Analogue Electronic",2,1))))))</f>
        <v>0.99547065150310166</v>
      </c>
      <c r="M30" s="28" cm="1">
        <f t="array" ref="M30">1-EXP(-((($C30+(M$5-$J$5))/(INDEX('Weibull Data'!$G$4:$I$5,2,IF($D30="Electromechanical",3,IF($D30="Analogue Electronic",2,1)))))^(INDEX('Weibull Data'!$G$4:$I$5,1,IF($D30="Electromechanical",3,IF($D30="Analogue Electronic",2,1))))))</f>
        <v>0.99666329706072876</v>
      </c>
      <c r="N30" s="28" cm="1">
        <f t="array" ref="N30">1-EXP(-((($C30+(N$5-$J$5))/(INDEX('Weibull Data'!$G$4:$I$5,2,IF($D30="Electromechanical",3,IF($D30="Analogue Electronic",2,1)))))^(INDEX('Weibull Data'!$G$4:$I$5,1,IF($D30="Electromechanical",3,IF($D30="Analogue Electronic",2,1))))))</f>
        <v>0.99756139152953172</v>
      </c>
      <c r="O30" s="28" cm="1">
        <f t="array" ref="O30">1-EXP(-((($C30+(O$5-$J$5))/(INDEX('Weibull Data'!$G$4:$I$5,2,IF($D30="Electromechanical",3,IF($D30="Analogue Electronic",2,1)))))^(INDEX('Weibull Data'!$G$4:$I$5,1,IF($D30="Electromechanical",3,IF($D30="Analogue Electronic",2,1))))))</f>
        <v>0.99823185015702132</v>
      </c>
      <c r="P30" s="28" cm="1">
        <f t="array" ref="P30">1-EXP(-((($C30+(P$5-$J$5))/(INDEX('Weibull Data'!$G$4:$I$5,2,IF($D30="Electromechanical",3,IF($D30="Analogue Electronic",2,1)))))^(INDEX('Weibull Data'!$G$4:$I$5,1,IF($D30="Electromechanical",3,IF($D30="Analogue Electronic",2,1))))))</f>
        <v>0.99872808542304536</v>
      </c>
      <c r="Q30" s="28" cm="1">
        <f t="array" ref="Q30">1-EXP(-((($C30+(Q$5-$J$5))/(INDEX('Weibull Data'!$G$4:$I$5,2,IF($D30="Electromechanical",3,IF($D30="Analogue Electronic",2,1)))))^(INDEX('Weibull Data'!$G$4:$I$5,1,IF($D30="Electromechanical",3,IF($D30="Analogue Electronic",2,1))))))</f>
        <v>0.99909224663115492</v>
      </c>
      <c r="R30" s="28" cm="1">
        <f t="array" ref="R30">1-EXP(-((($C30+(R$5-$J$5))/(INDEX('Weibull Data'!$G$4:$I$5,2,IF($D30="Electromechanical",3,IF($D30="Analogue Electronic",2,1)))))^(INDEX('Weibull Data'!$G$4:$I$5,1,IF($D30="Electromechanical",3,IF($D30="Analogue Electronic",2,1))))))</f>
        <v>0.99935722683486494</v>
      </c>
      <c r="S30" s="28" cm="1">
        <f t="array" ref="S30">1-EXP(-((($C30+(S$5-$J$5))/(INDEX('Weibull Data'!$G$4:$I$5,2,IF($D30="Electromechanical",3,IF($D30="Analogue Electronic",2,1)))))^(INDEX('Weibull Data'!$G$4:$I$5,1,IF($D30="Electromechanical",3,IF($D30="Analogue Electronic",2,1))))))</f>
        <v>0.99954841844219522</v>
      </c>
      <c r="T30" s="28" cm="1">
        <f t="array" ref="T30">1-EXP(-((($C30+(T$5-$J$5))/(INDEX('Weibull Data'!$G$4:$I$5,2,IF($D30="Electromechanical",3,IF($D30="Analogue Electronic",2,1)))))^(INDEX('Weibull Data'!$G$4:$I$5,1,IF($D30="Electromechanical",3,IF($D30="Analogue Electronic",2,1))))))</f>
        <v>0.99968521671453781</v>
      </c>
      <c r="U30" s="28" cm="1">
        <f t="array" ref="U30">1-EXP(-((($C30+(U$5-$J$5))/(INDEX('Weibull Data'!$G$4:$I$5,2,IF($D30="Electromechanical",3,IF($D30="Analogue Electronic",2,1)))))^(INDEX('Weibull Data'!$G$4:$I$5,1,IF($D30="Electromechanical",3,IF($D30="Analogue Electronic",2,1))))))</f>
        <v>0.99978228300665373</v>
      </c>
      <c r="V30" s="28" cm="1">
        <f t="array" ref="V30">1-EXP(-((($C30+(V$5-$J$5))/(INDEX('Weibull Data'!$G$4:$I$5,2,IF($D30="Electromechanical",3,IF($D30="Analogue Electronic",2,1)))))^(INDEX('Weibull Data'!$G$4:$I$5,1,IF($D30="Electromechanical",3,IF($D30="Analogue Electronic",2,1))))))</f>
        <v>0.99985058776245339</v>
      </c>
      <c r="W30" s="28" cm="1">
        <f t="array" ref="W30">1-EXP(-((($C30+(W$5-$J$5))/(INDEX('Weibull Data'!$G$4:$I$5,2,IF($D30="Electromechanical",3,IF($D30="Analogue Electronic",2,1)))))^(INDEX('Weibull Data'!$G$4:$I$5,1,IF($D30="Electromechanical",3,IF($D30="Analogue Electronic",2,1))))))</f>
        <v>0.99989825783697761</v>
      </c>
      <c r="X30" s="28" cm="1">
        <f t="array" ref="X30">1-EXP(-((($C30+(X$5-$J$5))/(INDEX('Weibull Data'!$G$4:$I$5,2,IF($D30="Electromechanical",3,IF($D30="Analogue Electronic",2,1)))))^(INDEX('Weibull Data'!$G$4:$I$5,1,IF($D30="Electromechanical",3,IF($D30="Analogue Electronic",2,1))))))</f>
        <v>0.99993125449536324</v>
      </c>
      <c r="Y30" s="28" cm="1">
        <f t="array" ref="Y30">1-EXP(-((($C30+(Y$5-$J$5))/(INDEX('Weibull Data'!$G$4:$I$5,2,IF($D30="Electromechanical",3,IF($D30="Analogue Electronic",2,1)))))^(INDEX('Weibull Data'!$G$4:$I$5,1,IF($D30="Electromechanical",3,IF($D30="Analogue Electronic",2,1))))))</f>
        <v>0.9999539082087886</v>
      </c>
      <c r="Z30" s="28" cm="1">
        <f t="array" ref="Z30">1-EXP(-((($C30+(Z$5-$J$5))/(INDEX('Weibull Data'!$G$4:$I$5,2,IF($D30="Electromechanical",3,IF($D30="Analogue Electronic",2,1)))))^(INDEX('Weibull Data'!$G$4:$I$5,1,IF($D30="Electromechanical",3,IF($D30="Analogue Electronic",2,1))))))</f>
        <v>0.9999693347832378</v>
      </c>
      <c r="AA30" s="28" cm="1">
        <f t="array" ref="AA30">1-EXP(-((($C30+(AA$5-$J$5))/(INDEX('Weibull Data'!$G$4:$I$5,2,IF($D30="Electromechanical",3,IF($D30="Analogue Electronic",2,1)))))^(INDEX('Weibull Data'!$G$4:$I$5,1,IF($D30="Electromechanical",3,IF($D30="Analogue Electronic",2,1))))))</f>
        <v>0.99997975495606095</v>
      </c>
      <c r="AB30" s="28" cm="1">
        <f t="array" ref="AB30">1-EXP(-((($C30+(AB$5-$J$5))/(INDEX('Weibull Data'!$G$4:$I$5,2,IF($D30="Electromechanical",3,IF($D30="Analogue Electronic",2,1)))))^(INDEX('Weibull Data'!$G$4:$I$5,1,IF($D30="Electromechanical",3,IF($D30="Analogue Electronic",2,1))))))</f>
        <v>0.99998673679321748</v>
      </c>
      <c r="AC30" s="28" cm="1">
        <f t="array" ref="AC30">1-EXP(-((($C30+(AC$5-$J$5))/(INDEX('Weibull Data'!$G$4:$I$5,2,IF($D30="Electromechanical",3,IF($D30="Analogue Electronic",2,1)))))^(INDEX('Weibull Data'!$G$4:$I$5,1,IF($D30="Electromechanical",3,IF($D30="Analogue Electronic",2,1))))))</f>
        <v>0.99999137732063859</v>
      </c>
      <c r="AD30" s="28" cm="1">
        <f t="array" ref="AD30">1-EXP(-((($C30+(AD$5-$J$5))/(INDEX('Weibull Data'!$G$4:$I$5,2,IF($D30="Electromechanical",3,IF($D30="Analogue Electronic",2,1)))))^(INDEX('Weibull Data'!$G$4:$I$5,1,IF($D30="Electromechanical",3,IF($D30="Analogue Electronic",2,1))))))</f>
        <v>0.99999443703390578</v>
      </c>
      <c r="AE30" s="28" cm="1">
        <f t="array" ref="AE30">1-EXP(-((($C30+(AE$5-$J$5))/(INDEX('Weibull Data'!$G$4:$I$5,2,IF($D30="Electromechanical",3,IF($D30="Analogue Electronic",2,1)))))^(INDEX('Weibull Data'!$G$4:$I$5,1,IF($D30="Electromechanical",3,IF($D30="Analogue Electronic",2,1))))))</f>
        <v>0.99999643838043684</v>
      </c>
      <c r="AF30" s="28" cm="1">
        <f t="array" ref="AF30">1-EXP(-((($C30+(AF$5-$J$5))/(INDEX('Weibull Data'!$G$4:$I$5,2,IF($D30="Electromechanical",3,IF($D30="Analogue Electronic",2,1)))))^(INDEX('Weibull Data'!$G$4:$I$5,1,IF($D30="Electromechanical",3,IF($D30="Analogue Electronic",2,1))))))</f>
        <v>0.99999773706590067</v>
      </c>
      <c r="AG30" s="28" cm="1">
        <f t="array" ref="AG30">1-EXP(-((($C30+(AG$5-$J$5))/(INDEX('Weibull Data'!$G$4:$I$5,2,IF($D30="Electromechanical",3,IF($D30="Analogue Electronic",2,1)))))^(INDEX('Weibull Data'!$G$4:$I$5,1,IF($D30="Electromechanical",3,IF($D30="Analogue Electronic",2,1))))))</f>
        <v>0.99999857312561069</v>
      </c>
      <c r="AH30" s="28" cm="1">
        <f t="array" ref="AH30">1-EXP(-((($C30+(AH$5-$J$5))/(INDEX('Weibull Data'!$G$4:$I$5,2,IF($D30="Electromechanical",3,IF($D30="Analogue Electronic",2,1)))))^(INDEX('Weibull Data'!$G$4:$I$5,1,IF($D30="Electromechanical",3,IF($D30="Analogue Electronic",2,1))))))</f>
        <v>0.99999910711586515</v>
      </c>
      <c r="AI30" s="34">
        <f t="shared" si="3"/>
        <v>0.2479629586999266</v>
      </c>
      <c r="AJ30" s="34">
        <f t="shared" si="4"/>
        <v>0.24847515173708348</v>
      </c>
      <c r="AK30" s="34">
        <f t="shared" si="5"/>
        <v>0.24886766287577541</v>
      </c>
      <c r="AL30" s="34">
        <f t="shared" si="6"/>
        <v>0.24916582426518219</v>
      </c>
      <c r="AM30" s="34">
        <f t="shared" si="7"/>
        <v>0.24939034788238293</v>
      </c>
      <c r="AN30" s="34">
        <f t="shared" si="8"/>
        <v>0.24955796253925533</v>
      </c>
      <c r="AO30" s="34">
        <f t="shared" si="9"/>
        <v>0.24968202135576134</v>
      </c>
      <c r="AP30" s="34">
        <f t="shared" si="10"/>
        <v>0.24977306165778873</v>
      </c>
      <c r="AQ30" s="34">
        <f t="shared" si="11"/>
        <v>0.24983930670871624</v>
      </c>
      <c r="AR30" s="34">
        <f t="shared" si="12"/>
        <v>0.2498871046105488</v>
      </c>
      <c r="AS30" s="34">
        <f t="shared" si="13"/>
        <v>0.24992130417863445</v>
      </c>
      <c r="AT30" s="34">
        <f t="shared" si="14"/>
        <v>0.24994557075166343</v>
      </c>
      <c r="AU30" s="34">
        <f t="shared" si="15"/>
        <v>0.24996264694061335</v>
      </c>
      <c r="AV30" s="34">
        <f t="shared" si="16"/>
        <v>0.2499745644592444</v>
      </c>
      <c r="AW30" s="34">
        <f t="shared" si="17"/>
        <v>0.24998281362384081</v>
      </c>
      <c r="AX30" s="34">
        <f t="shared" si="18"/>
        <v>0.24998847705219715</v>
      </c>
      <c r="AY30" s="34">
        <f t="shared" si="19"/>
        <v>0.24999233369580945</v>
      </c>
      <c r="AZ30" s="34">
        <f t="shared" si="20"/>
        <v>0.24999493873901524</v>
      </c>
      <c r="BA30" s="34">
        <f t="shared" si="21"/>
        <v>0.24999668419830437</v>
      </c>
      <c r="BB30" s="34">
        <f t="shared" si="22"/>
        <v>0.24999784433015965</v>
      </c>
      <c r="BC30" s="34">
        <f t="shared" si="23"/>
        <v>0.24999860925847645</v>
      </c>
      <c r="BD30" s="34">
        <f t="shared" si="24"/>
        <v>0.24999910959510921</v>
      </c>
      <c r="BE30" s="34">
        <f t="shared" si="25"/>
        <v>0.24999943426647517</v>
      </c>
      <c r="BF30" s="34">
        <f t="shared" si="26"/>
        <v>0.24999964328140267</v>
      </c>
      <c r="BG30" s="34">
        <f t="shared" si="27"/>
        <v>0.24999977677896629</v>
      </c>
      <c r="BH30" s="35">
        <f t="shared" si="55"/>
        <v>20.966666666666665</v>
      </c>
      <c r="BI30" s="32">
        <f t="shared" si="29"/>
        <v>77.915031088450348</v>
      </c>
      <c r="BJ30" s="32">
        <f t="shared" si="30"/>
        <v>78.075972612227133</v>
      </c>
      <c r="BK30" s="32">
        <f t="shared" si="31"/>
        <v>78.199307636676309</v>
      </c>
      <c r="BL30" s="32">
        <f t="shared" si="32"/>
        <v>78.292996040971886</v>
      </c>
      <c r="BM30" s="32">
        <f t="shared" si="33"/>
        <v>78.363545951756961</v>
      </c>
      <c r="BN30" s="32">
        <f t="shared" si="34"/>
        <v>78.416213903734814</v>
      </c>
      <c r="BO30" s="32">
        <f t="shared" si="35"/>
        <v>78.455195720194595</v>
      </c>
      <c r="BP30" s="32">
        <f t="shared" si="36"/>
        <v>78.483802444359995</v>
      </c>
      <c r="BQ30" s="32">
        <f t="shared" si="37"/>
        <v>78.504617993704684</v>
      </c>
      <c r="BR30" s="32">
        <f t="shared" si="38"/>
        <v>78.519637071662018</v>
      </c>
      <c r="BS30" s="32">
        <f t="shared" si="39"/>
        <v>78.530383275145709</v>
      </c>
      <c r="BT30" s="32">
        <f t="shared" si="40"/>
        <v>78.538008328507999</v>
      </c>
      <c r="BU30" s="32">
        <f t="shared" si="41"/>
        <v>78.543374016189276</v>
      </c>
      <c r="BV30" s="32">
        <f t="shared" si="42"/>
        <v>78.547118744190186</v>
      </c>
      <c r="BW30" s="32">
        <f t="shared" si="43"/>
        <v>78.549710800355967</v>
      </c>
      <c r="BX30" s="32">
        <f t="shared" si="44"/>
        <v>78.551490365331176</v>
      </c>
      <c r="BY30" s="32">
        <f t="shared" si="45"/>
        <v>78.552702201601107</v>
      </c>
      <c r="BZ30" s="32">
        <f t="shared" si="46"/>
        <v>78.553520759435031</v>
      </c>
      <c r="CA30" s="32">
        <f t="shared" si="47"/>
        <v>78.554069218428623</v>
      </c>
      <c r="CB30" s="32">
        <f t="shared" si="48"/>
        <v>78.554433755575786</v>
      </c>
      <c r="CC30" s="32">
        <f t="shared" si="49"/>
        <v>78.554674111691469</v>
      </c>
      <c r="CD30" s="32">
        <f t="shared" si="50"/>
        <v>78.554831327690579</v>
      </c>
      <c r="CE30" s="32">
        <f t="shared" si="51"/>
        <v>78.554933346071493</v>
      </c>
      <c r="CF30" s="32">
        <f t="shared" si="52"/>
        <v>78.554999022834906</v>
      </c>
      <c r="CG30" s="32">
        <f t="shared" si="53"/>
        <v>78.555040970498681</v>
      </c>
    </row>
    <row r="31" spans="1:85" x14ac:dyDescent="0.3">
      <c r="A31" s="29">
        <v>26</v>
      </c>
      <c r="B31" s="29" t="s">
        <v>137</v>
      </c>
      <c r="C31" s="29">
        <v>32</v>
      </c>
      <c r="D31" s="29" t="s">
        <v>4</v>
      </c>
      <c r="E31" s="29" t="s">
        <v>304</v>
      </c>
      <c r="F31" s="29" t="s">
        <v>24</v>
      </c>
      <c r="G31" s="36">
        <f t="shared" si="2"/>
        <v>0.33333333333333331</v>
      </c>
      <c r="H31" s="37">
        <v>0.25</v>
      </c>
      <c r="I31" s="37">
        <v>1</v>
      </c>
      <c r="J31" s="28" cm="1">
        <f t="array" ref="J31">1-EXP(-((($C31+(J$5-$J$5))/(INDEX('Weibull Data'!$G$4:$I$5,2,IF($D31="Electromechanical",3,IF($D31="Analogue Electronic",2,1)))))^(INDEX('Weibull Data'!$G$4:$I$5,1,IF($D31="Electromechanical",3,IF($D31="Analogue Electronic",2,1))))))</f>
        <v>0.9918518347997064</v>
      </c>
      <c r="K31" s="28" cm="1">
        <f t="array" ref="K31">1-EXP(-((($C31+(K$5-$J$5))/(INDEX('Weibull Data'!$G$4:$I$5,2,IF($D31="Electromechanical",3,IF($D31="Analogue Electronic",2,1)))))^(INDEX('Weibull Data'!$G$4:$I$5,1,IF($D31="Electromechanical",3,IF($D31="Analogue Electronic",2,1))))))</f>
        <v>0.99390060694833393</v>
      </c>
      <c r="L31" s="28" cm="1">
        <f t="array" ref="L31">1-EXP(-((($C31+(L$5-$J$5))/(INDEX('Weibull Data'!$G$4:$I$5,2,IF($D31="Electromechanical",3,IF($D31="Analogue Electronic",2,1)))))^(INDEX('Weibull Data'!$G$4:$I$5,1,IF($D31="Electromechanical",3,IF($D31="Analogue Electronic",2,1))))))</f>
        <v>0.99547065150310166</v>
      </c>
      <c r="M31" s="28" cm="1">
        <f t="array" ref="M31">1-EXP(-((($C31+(M$5-$J$5))/(INDEX('Weibull Data'!$G$4:$I$5,2,IF($D31="Electromechanical",3,IF($D31="Analogue Electronic",2,1)))))^(INDEX('Weibull Data'!$G$4:$I$5,1,IF($D31="Electromechanical",3,IF($D31="Analogue Electronic",2,1))))))</f>
        <v>0.99666329706072876</v>
      </c>
      <c r="N31" s="28" cm="1">
        <f t="array" ref="N31">1-EXP(-((($C31+(N$5-$J$5))/(INDEX('Weibull Data'!$G$4:$I$5,2,IF($D31="Electromechanical",3,IF($D31="Analogue Electronic",2,1)))))^(INDEX('Weibull Data'!$G$4:$I$5,1,IF($D31="Electromechanical",3,IF($D31="Analogue Electronic",2,1))))))</f>
        <v>0.99756139152953172</v>
      </c>
      <c r="O31" s="28" cm="1">
        <f t="array" ref="O31">1-EXP(-((($C31+(O$5-$J$5))/(INDEX('Weibull Data'!$G$4:$I$5,2,IF($D31="Electromechanical",3,IF($D31="Analogue Electronic",2,1)))))^(INDEX('Weibull Data'!$G$4:$I$5,1,IF($D31="Electromechanical",3,IF($D31="Analogue Electronic",2,1))))))</f>
        <v>0.99823185015702132</v>
      </c>
      <c r="P31" s="28" cm="1">
        <f t="array" ref="P31">1-EXP(-((($C31+(P$5-$J$5))/(INDEX('Weibull Data'!$G$4:$I$5,2,IF($D31="Electromechanical",3,IF($D31="Analogue Electronic",2,1)))))^(INDEX('Weibull Data'!$G$4:$I$5,1,IF($D31="Electromechanical",3,IF($D31="Analogue Electronic",2,1))))))</f>
        <v>0.99872808542304536</v>
      </c>
      <c r="Q31" s="28" cm="1">
        <f t="array" ref="Q31">1-EXP(-((($C31+(Q$5-$J$5))/(INDEX('Weibull Data'!$G$4:$I$5,2,IF($D31="Electromechanical",3,IF($D31="Analogue Electronic",2,1)))))^(INDEX('Weibull Data'!$G$4:$I$5,1,IF($D31="Electromechanical",3,IF($D31="Analogue Electronic",2,1))))))</f>
        <v>0.99909224663115492</v>
      </c>
      <c r="R31" s="28" cm="1">
        <f t="array" ref="R31">1-EXP(-((($C31+(R$5-$J$5))/(INDEX('Weibull Data'!$G$4:$I$5,2,IF($D31="Electromechanical",3,IF($D31="Analogue Electronic",2,1)))))^(INDEX('Weibull Data'!$G$4:$I$5,1,IF($D31="Electromechanical",3,IF($D31="Analogue Electronic",2,1))))))</f>
        <v>0.99935722683486494</v>
      </c>
      <c r="S31" s="28" cm="1">
        <f t="array" ref="S31">1-EXP(-((($C31+(S$5-$J$5))/(INDEX('Weibull Data'!$G$4:$I$5,2,IF($D31="Electromechanical",3,IF($D31="Analogue Electronic",2,1)))))^(INDEX('Weibull Data'!$G$4:$I$5,1,IF($D31="Electromechanical",3,IF($D31="Analogue Electronic",2,1))))))</f>
        <v>0.99954841844219522</v>
      </c>
      <c r="T31" s="28" cm="1">
        <f t="array" ref="T31">1-EXP(-((($C31+(T$5-$J$5))/(INDEX('Weibull Data'!$G$4:$I$5,2,IF($D31="Electromechanical",3,IF($D31="Analogue Electronic",2,1)))))^(INDEX('Weibull Data'!$G$4:$I$5,1,IF($D31="Electromechanical",3,IF($D31="Analogue Electronic",2,1))))))</f>
        <v>0.99968521671453781</v>
      </c>
      <c r="U31" s="28" cm="1">
        <f t="array" ref="U31">1-EXP(-((($C31+(U$5-$J$5))/(INDEX('Weibull Data'!$G$4:$I$5,2,IF($D31="Electromechanical",3,IF($D31="Analogue Electronic",2,1)))))^(INDEX('Weibull Data'!$G$4:$I$5,1,IF($D31="Electromechanical",3,IF($D31="Analogue Electronic",2,1))))))</f>
        <v>0.99978228300665373</v>
      </c>
      <c r="V31" s="28" cm="1">
        <f t="array" ref="V31">1-EXP(-((($C31+(V$5-$J$5))/(INDEX('Weibull Data'!$G$4:$I$5,2,IF($D31="Electromechanical",3,IF($D31="Analogue Electronic",2,1)))))^(INDEX('Weibull Data'!$G$4:$I$5,1,IF($D31="Electromechanical",3,IF($D31="Analogue Electronic",2,1))))))</f>
        <v>0.99985058776245339</v>
      </c>
      <c r="W31" s="28" cm="1">
        <f t="array" ref="W31">1-EXP(-((($C31+(W$5-$J$5))/(INDEX('Weibull Data'!$G$4:$I$5,2,IF($D31="Electromechanical",3,IF($D31="Analogue Electronic",2,1)))))^(INDEX('Weibull Data'!$G$4:$I$5,1,IF($D31="Electromechanical",3,IF($D31="Analogue Electronic",2,1))))))</f>
        <v>0.99989825783697761</v>
      </c>
      <c r="X31" s="28" cm="1">
        <f t="array" ref="X31">1-EXP(-((($C31+(X$5-$J$5))/(INDEX('Weibull Data'!$G$4:$I$5,2,IF($D31="Electromechanical",3,IF($D31="Analogue Electronic",2,1)))))^(INDEX('Weibull Data'!$G$4:$I$5,1,IF($D31="Electromechanical",3,IF($D31="Analogue Electronic",2,1))))))</f>
        <v>0.99993125449536324</v>
      </c>
      <c r="Y31" s="28" cm="1">
        <f t="array" ref="Y31">1-EXP(-((($C31+(Y$5-$J$5))/(INDEX('Weibull Data'!$G$4:$I$5,2,IF($D31="Electromechanical",3,IF($D31="Analogue Electronic",2,1)))))^(INDEX('Weibull Data'!$G$4:$I$5,1,IF($D31="Electromechanical",3,IF($D31="Analogue Electronic",2,1))))))</f>
        <v>0.9999539082087886</v>
      </c>
      <c r="Z31" s="28" cm="1">
        <f t="array" ref="Z31">1-EXP(-((($C31+(Z$5-$J$5))/(INDEX('Weibull Data'!$G$4:$I$5,2,IF($D31="Electromechanical",3,IF($D31="Analogue Electronic",2,1)))))^(INDEX('Weibull Data'!$G$4:$I$5,1,IF($D31="Electromechanical",3,IF($D31="Analogue Electronic",2,1))))))</f>
        <v>0.9999693347832378</v>
      </c>
      <c r="AA31" s="28" cm="1">
        <f t="array" ref="AA31">1-EXP(-((($C31+(AA$5-$J$5))/(INDEX('Weibull Data'!$G$4:$I$5,2,IF($D31="Electromechanical",3,IF($D31="Analogue Electronic",2,1)))))^(INDEX('Weibull Data'!$G$4:$I$5,1,IF($D31="Electromechanical",3,IF($D31="Analogue Electronic",2,1))))))</f>
        <v>0.99997975495606095</v>
      </c>
      <c r="AB31" s="28" cm="1">
        <f t="array" ref="AB31">1-EXP(-((($C31+(AB$5-$J$5))/(INDEX('Weibull Data'!$G$4:$I$5,2,IF($D31="Electromechanical",3,IF($D31="Analogue Electronic",2,1)))))^(INDEX('Weibull Data'!$G$4:$I$5,1,IF($D31="Electromechanical",3,IF($D31="Analogue Electronic",2,1))))))</f>
        <v>0.99998673679321748</v>
      </c>
      <c r="AC31" s="28" cm="1">
        <f t="array" ref="AC31">1-EXP(-((($C31+(AC$5-$J$5))/(INDEX('Weibull Data'!$G$4:$I$5,2,IF($D31="Electromechanical",3,IF($D31="Analogue Electronic",2,1)))))^(INDEX('Weibull Data'!$G$4:$I$5,1,IF($D31="Electromechanical",3,IF($D31="Analogue Electronic",2,1))))))</f>
        <v>0.99999137732063859</v>
      </c>
      <c r="AD31" s="28" cm="1">
        <f t="array" ref="AD31">1-EXP(-((($C31+(AD$5-$J$5))/(INDEX('Weibull Data'!$G$4:$I$5,2,IF($D31="Electromechanical",3,IF($D31="Analogue Electronic",2,1)))))^(INDEX('Weibull Data'!$G$4:$I$5,1,IF($D31="Electromechanical",3,IF($D31="Analogue Electronic",2,1))))))</f>
        <v>0.99999443703390578</v>
      </c>
      <c r="AE31" s="28" cm="1">
        <f t="array" ref="AE31">1-EXP(-((($C31+(AE$5-$J$5))/(INDEX('Weibull Data'!$G$4:$I$5,2,IF($D31="Electromechanical",3,IF($D31="Analogue Electronic",2,1)))))^(INDEX('Weibull Data'!$G$4:$I$5,1,IF($D31="Electromechanical",3,IF($D31="Analogue Electronic",2,1))))))</f>
        <v>0.99999643838043684</v>
      </c>
      <c r="AF31" s="28" cm="1">
        <f t="array" ref="AF31">1-EXP(-((($C31+(AF$5-$J$5))/(INDEX('Weibull Data'!$G$4:$I$5,2,IF($D31="Electromechanical",3,IF($D31="Analogue Electronic",2,1)))))^(INDEX('Weibull Data'!$G$4:$I$5,1,IF($D31="Electromechanical",3,IF($D31="Analogue Electronic",2,1))))))</f>
        <v>0.99999773706590067</v>
      </c>
      <c r="AG31" s="28" cm="1">
        <f t="array" ref="AG31">1-EXP(-((($C31+(AG$5-$J$5))/(INDEX('Weibull Data'!$G$4:$I$5,2,IF($D31="Electromechanical",3,IF($D31="Analogue Electronic",2,1)))))^(INDEX('Weibull Data'!$G$4:$I$5,1,IF($D31="Electromechanical",3,IF($D31="Analogue Electronic",2,1))))))</f>
        <v>0.99999857312561069</v>
      </c>
      <c r="AH31" s="28" cm="1">
        <f t="array" ref="AH31">1-EXP(-((($C31+(AH$5-$J$5))/(INDEX('Weibull Data'!$G$4:$I$5,2,IF($D31="Electromechanical",3,IF($D31="Analogue Electronic",2,1)))))^(INDEX('Weibull Data'!$G$4:$I$5,1,IF($D31="Electromechanical",3,IF($D31="Analogue Electronic",2,1))))))</f>
        <v>0.99999910711586515</v>
      </c>
      <c r="AI31" s="34">
        <f t="shared" si="3"/>
        <v>0.2479629586999266</v>
      </c>
      <c r="AJ31" s="34">
        <f t="shared" si="4"/>
        <v>0.24847515173708348</v>
      </c>
      <c r="AK31" s="34">
        <f t="shared" si="5"/>
        <v>0.24886766287577541</v>
      </c>
      <c r="AL31" s="34">
        <f t="shared" si="6"/>
        <v>0.24916582426518219</v>
      </c>
      <c r="AM31" s="34">
        <f t="shared" si="7"/>
        <v>0.24939034788238293</v>
      </c>
      <c r="AN31" s="34">
        <f t="shared" si="8"/>
        <v>0.24955796253925533</v>
      </c>
      <c r="AO31" s="34">
        <f t="shared" si="9"/>
        <v>0.24968202135576134</v>
      </c>
      <c r="AP31" s="34">
        <f t="shared" si="10"/>
        <v>0.24977306165778873</v>
      </c>
      <c r="AQ31" s="34">
        <f t="shared" si="11"/>
        <v>0.24983930670871624</v>
      </c>
      <c r="AR31" s="34">
        <f t="shared" si="12"/>
        <v>0.2498871046105488</v>
      </c>
      <c r="AS31" s="34">
        <f t="shared" si="13"/>
        <v>0.24992130417863445</v>
      </c>
      <c r="AT31" s="34">
        <f t="shared" si="14"/>
        <v>0.24994557075166343</v>
      </c>
      <c r="AU31" s="34">
        <f t="shared" si="15"/>
        <v>0.24996264694061335</v>
      </c>
      <c r="AV31" s="34">
        <f t="shared" si="16"/>
        <v>0.2499745644592444</v>
      </c>
      <c r="AW31" s="34">
        <f t="shared" si="17"/>
        <v>0.24998281362384081</v>
      </c>
      <c r="AX31" s="34">
        <f t="shared" si="18"/>
        <v>0.24998847705219715</v>
      </c>
      <c r="AY31" s="34">
        <f t="shared" si="19"/>
        <v>0.24999233369580945</v>
      </c>
      <c r="AZ31" s="34">
        <f t="shared" si="20"/>
        <v>0.24999493873901524</v>
      </c>
      <c r="BA31" s="34">
        <f t="shared" si="21"/>
        <v>0.24999668419830437</v>
      </c>
      <c r="BB31" s="34">
        <f t="shared" si="22"/>
        <v>0.24999784433015965</v>
      </c>
      <c r="BC31" s="34">
        <f t="shared" si="23"/>
        <v>0.24999860925847645</v>
      </c>
      <c r="BD31" s="34">
        <f t="shared" si="24"/>
        <v>0.24999910959510921</v>
      </c>
      <c r="BE31" s="34">
        <f t="shared" si="25"/>
        <v>0.24999943426647517</v>
      </c>
      <c r="BF31" s="34">
        <f t="shared" si="26"/>
        <v>0.24999964328140267</v>
      </c>
      <c r="BG31" s="34">
        <f t="shared" si="27"/>
        <v>0.24999977677896629</v>
      </c>
      <c r="BH31" s="35">
        <f t="shared" si="55"/>
        <v>20.966666666666665</v>
      </c>
      <c r="BI31" s="32">
        <f t="shared" si="29"/>
        <v>77.915031088450348</v>
      </c>
      <c r="BJ31" s="32">
        <f t="shared" si="30"/>
        <v>78.075972612227133</v>
      </c>
      <c r="BK31" s="32">
        <f t="shared" si="31"/>
        <v>78.199307636676309</v>
      </c>
      <c r="BL31" s="32">
        <f t="shared" si="32"/>
        <v>78.292996040971886</v>
      </c>
      <c r="BM31" s="32">
        <f t="shared" si="33"/>
        <v>78.363545951756961</v>
      </c>
      <c r="BN31" s="32">
        <f t="shared" si="34"/>
        <v>78.416213903734814</v>
      </c>
      <c r="BO31" s="32">
        <f t="shared" si="35"/>
        <v>78.455195720194595</v>
      </c>
      <c r="BP31" s="32">
        <f t="shared" si="36"/>
        <v>78.483802444359995</v>
      </c>
      <c r="BQ31" s="32">
        <f t="shared" si="37"/>
        <v>78.504617993704684</v>
      </c>
      <c r="BR31" s="32">
        <f t="shared" si="38"/>
        <v>78.519637071662018</v>
      </c>
      <c r="BS31" s="32">
        <f t="shared" si="39"/>
        <v>78.530383275145709</v>
      </c>
      <c r="BT31" s="32">
        <f t="shared" si="40"/>
        <v>78.538008328507999</v>
      </c>
      <c r="BU31" s="32">
        <f t="shared" si="41"/>
        <v>78.543374016189276</v>
      </c>
      <c r="BV31" s="32">
        <f t="shared" si="42"/>
        <v>78.547118744190186</v>
      </c>
      <c r="BW31" s="32">
        <f t="shared" si="43"/>
        <v>78.549710800355967</v>
      </c>
      <c r="BX31" s="32">
        <f t="shared" si="44"/>
        <v>78.551490365331176</v>
      </c>
      <c r="BY31" s="32">
        <f t="shared" si="45"/>
        <v>78.552702201601107</v>
      </c>
      <c r="BZ31" s="32">
        <f t="shared" si="46"/>
        <v>78.553520759435031</v>
      </c>
      <c r="CA31" s="32">
        <f t="shared" si="47"/>
        <v>78.554069218428623</v>
      </c>
      <c r="CB31" s="32">
        <f t="shared" si="48"/>
        <v>78.554433755575786</v>
      </c>
      <c r="CC31" s="32">
        <f t="shared" si="49"/>
        <v>78.554674111691469</v>
      </c>
      <c r="CD31" s="32">
        <f t="shared" si="50"/>
        <v>78.554831327690579</v>
      </c>
      <c r="CE31" s="32">
        <f t="shared" si="51"/>
        <v>78.554933346071493</v>
      </c>
      <c r="CF31" s="32">
        <f t="shared" si="52"/>
        <v>78.554999022834906</v>
      </c>
      <c r="CG31" s="32">
        <f t="shared" si="53"/>
        <v>78.555040970498681</v>
      </c>
    </row>
    <row r="32" spans="1:85" x14ac:dyDescent="0.3">
      <c r="A32" s="29">
        <v>27</v>
      </c>
      <c r="B32" s="29" t="s">
        <v>138</v>
      </c>
      <c r="C32" s="29">
        <v>32</v>
      </c>
      <c r="D32" s="29" t="s">
        <v>4</v>
      </c>
      <c r="E32" s="29" t="s">
        <v>304</v>
      </c>
      <c r="F32" s="29" t="s">
        <v>24</v>
      </c>
      <c r="G32" s="36">
        <f t="shared" si="2"/>
        <v>0.33333333333333331</v>
      </c>
      <c r="H32" s="37">
        <v>0.25</v>
      </c>
      <c r="I32" s="37">
        <v>1</v>
      </c>
      <c r="J32" s="28" cm="1">
        <f t="array" ref="J32">1-EXP(-((($C32+(J$5-$J$5))/(INDEX('Weibull Data'!$G$4:$I$5,2,IF($D32="Electromechanical",3,IF($D32="Analogue Electronic",2,1)))))^(INDEX('Weibull Data'!$G$4:$I$5,1,IF($D32="Electromechanical",3,IF($D32="Analogue Electronic",2,1))))))</f>
        <v>0.9918518347997064</v>
      </c>
      <c r="K32" s="28" cm="1">
        <f t="array" ref="K32">1-EXP(-((($C32+(K$5-$J$5))/(INDEX('Weibull Data'!$G$4:$I$5,2,IF($D32="Electromechanical",3,IF($D32="Analogue Electronic",2,1)))))^(INDEX('Weibull Data'!$G$4:$I$5,1,IF($D32="Electromechanical",3,IF($D32="Analogue Electronic",2,1))))))</f>
        <v>0.99390060694833393</v>
      </c>
      <c r="L32" s="28" cm="1">
        <f t="array" ref="L32">1-EXP(-((($C32+(L$5-$J$5))/(INDEX('Weibull Data'!$G$4:$I$5,2,IF($D32="Electromechanical",3,IF($D32="Analogue Electronic",2,1)))))^(INDEX('Weibull Data'!$G$4:$I$5,1,IF($D32="Electromechanical",3,IF($D32="Analogue Electronic",2,1))))))</f>
        <v>0.99547065150310166</v>
      </c>
      <c r="M32" s="28" cm="1">
        <f t="array" ref="M32">1-EXP(-((($C32+(M$5-$J$5))/(INDEX('Weibull Data'!$G$4:$I$5,2,IF($D32="Electromechanical",3,IF($D32="Analogue Electronic",2,1)))))^(INDEX('Weibull Data'!$G$4:$I$5,1,IF($D32="Electromechanical",3,IF($D32="Analogue Electronic",2,1))))))</f>
        <v>0.99666329706072876</v>
      </c>
      <c r="N32" s="28" cm="1">
        <f t="array" ref="N32">1-EXP(-((($C32+(N$5-$J$5))/(INDEX('Weibull Data'!$G$4:$I$5,2,IF($D32="Electromechanical",3,IF($D32="Analogue Electronic",2,1)))))^(INDEX('Weibull Data'!$G$4:$I$5,1,IF($D32="Electromechanical",3,IF($D32="Analogue Electronic",2,1))))))</f>
        <v>0.99756139152953172</v>
      </c>
      <c r="O32" s="28" cm="1">
        <f t="array" ref="O32">1-EXP(-((($C32+(O$5-$J$5))/(INDEX('Weibull Data'!$G$4:$I$5,2,IF($D32="Electromechanical",3,IF($D32="Analogue Electronic",2,1)))))^(INDEX('Weibull Data'!$G$4:$I$5,1,IF($D32="Electromechanical",3,IF($D32="Analogue Electronic",2,1))))))</f>
        <v>0.99823185015702132</v>
      </c>
      <c r="P32" s="28" cm="1">
        <f t="array" ref="P32">1-EXP(-((($C32+(P$5-$J$5))/(INDEX('Weibull Data'!$G$4:$I$5,2,IF($D32="Electromechanical",3,IF($D32="Analogue Electronic",2,1)))))^(INDEX('Weibull Data'!$G$4:$I$5,1,IF($D32="Electromechanical",3,IF($D32="Analogue Electronic",2,1))))))</f>
        <v>0.99872808542304536</v>
      </c>
      <c r="Q32" s="28" cm="1">
        <f t="array" ref="Q32">1-EXP(-((($C32+(Q$5-$J$5))/(INDEX('Weibull Data'!$G$4:$I$5,2,IF($D32="Electromechanical",3,IF($D32="Analogue Electronic",2,1)))))^(INDEX('Weibull Data'!$G$4:$I$5,1,IF($D32="Electromechanical",3,IF($D32="Analogue Electronic",2,1))))))</f>
        <v>0.99909224663115492</v>
      </c>
      <c r="R32" s="28" cm="1">
        <f t="array" ref="R32">1-EXP(-((($C32+(R$5-$J$5))/(INDEX('Weibull Data'!$G$4:$I$5,2,IF($D32="Electromechanical",3,IF($D32="Analogue Electronic",2,1)))))^(INDEX('Weibull Data'!$G$4:$I$5,1,IF($D32="Electromechanical",3,IF($D32="Analogue Electronic",2,1))))))</f>
        <v>0.99935722683486494</v>
      </c>
      <c r="S32" s="28" cm="1">
        <f t="array" ref="S32">1-EXP(-((($C32+(S$5-$J$5))/(INDEX('Weibull Data'!$G$4:$I$5,2,IF($D32="Electromechanical",3,IF($D32="Analogue Electronic",2,1)))))^(INDEX('Weibull Data'!$G$4:$I$5,1,IF($D32="Electromechanical",3,IF($D32="Analogue Electronic",2,1))))))</f>
        <v>0.99954841844219522</v>
      </c>
      <c r="T32" s="28" cm="1">
        <f t="array" ref="T32">1-EXP(-((($C32+(T$5-$J$5))/(INDEX('Weibull Data'!$G$4:$I$5,2,IF($D32="Electromechanical",3,IF($D32="Analogue Electronic",2,1)))))^(INDEX('Weibull Data'!$G$4:$I$5,1,IF($D32="Electromechanical",3,IF($D32="Analogue Electronic",2,1))))))</f>
        <v>0.99968521671453781</v>
      </c>
      <c r="U32" s="28" cm="1">
        <f t="array" ref="U32">1-EXP(-((($C32+(U$5-$J$5))/(INDEX('Weibull Data'!$G$4:$I$5,2,IF($D32="Electromechanical",3,IF($D32="Analogue Electronic",2,1)))))^(INDEX('Weibull Data'!$G$4:$I$5,1,IF($D32="Electromechanical",3,IF($D32="Analogue Electronic",2,1))))))</f>
        <v>0.99978228300665373</v>
      </c>
      <c r="V32" s="28" cm="1">
        <f t="array" ref="V32">1-EXP(-((($C32+(V$5-$J$5))/(INDEX('Weibull Data'!$G$4:$I$5,2,IF($D32="Electromechanical",3,IF($D32="Analogue Electronic",2,1)))))^(INDEX('Weibull Data'!$G$4:$I$5,1,IF($D32="Electromechanical",3,IF($D32="Analogue Electronic",2,1))))))</f>
        <v>0.99985058776245339</v>
      </c>
      <c r="W32" s="28" cm="1">
        <f t="array" ref="W32">1-EXP(-((($C32+(W$5-$J$5))/(INDEX('Weibull Data'!$G$4:$I$5,2,IF($D32="Electromechanical",3,IF($D32="Analogue Electronic",2,1)))))^(INDEX('Weibull Data'!$G$4:$I$5,1,IF($D32="Electromechanical",3,IF($D32="Analogue Electronic",2,1))))))</f>
        <v>0.99989825783697761</v>
      </c>
      <c r="X32" s="28" cm="1">
        <f t="array" ref="X32">1-EXP(-((($C32+(X$5-$J$5))/(INDEX('Weibull Data'!$G$4:$I$5,2,IF($D32="Electromechanical",3,IF($D32="Analogue Electronic",2,1)))))^(INDEX('Weibull Data'!$G$4:$I$5,1,IF($D32="Electromechanical",3,IF($D32="Analogue Electronic",2,1))))))</f>
        <v>0.99993125449536324</v>
      </c>
      <c r="Y32" s="28" cm="1">
        <f t="array" ref="Y32">1-EXP(-((($C32+(Y$5-$J$5))/(INDEX('Weibull Data'!$G$4:$I$5,2,IF($D32="Electromechanical",3,IF($D32="Analogue Electronic",2,1)))))^(INDEX('Weibull Data'!$G$4:$I$5,1,IF($D32="Electromechanical",3,IF($D32="Analogue Electronic",2,1))))))</f>
        <v>0.9999539082087886</v>
      </c>
      <c r="Z32" s="28" cm="1">
        <f t="array" ref="Z32">1-EXP(-((($C32+(Z$5-$J$5))/(INDEX('Weibull Data'!$G$4:$I$5,2,IF($D32="Electromechanical",3,IF($D32="Analogue Electronic",2,1)))))^(INDEX('Weibull Data'!$G$4:$I$5,1,IF($D32="Electromechanical",3,IF($D32="Analogue Electronic",2,1))))))</f>
        <v>0.9999693347832378</v>
      </c>
      <c r="AA32" s="28" cm="1">
        <f t="array" ref="AA32">1-EXP(-((($C32+(AA$5-$J$5))/(INDEX('Weibull Data'!$G$4:$I$5,2,IF($D32="Electromechanical",3,IF($D32="Analogue Electronic",2,1)))))^(INDEX('Weibull Data'!$G$4:$I$5,1,IF($D32="Electromechanical",3,IF($D32="Analogue Electronic",2,1))))))</f>
        <v>0.99997975495606095</v>
      </c>
      <c r="AB32" s="28" cm="1">
        <f t="array" ref="AB32">1-EXP(-((($C32+(AB$5-$J$5))/(INDEX('Weibull Data'!$G$4:$I$5,2,IF($D32="Electromechanical",3,IF($D32="Analogue Electronic",2,1)))))^(INDEX('Weibull Data'!$G$4:$I$5,1,IF($D32="Electromechanical",3,IF($D32="Analogue Electronic",2,1))))))</f>
        <v>0.99998673679321748</v>
      </c>
      <c r="AC32" s="28" cm="1">
        <f t="array" ref="AC32">1-EXP(-((($C32+(AC$5-$J$5))/(INDEX('Weibull Data'!$G$4:$I$5,2,IF($D32="Electromechanical",3,IF($D32="Analogue Electronic",2,1)))))^(INDEX('Weibull Data'!$G$4:$I$5,1,IF($D32="Electromechanical",3,IF($D32="Analogue Electronic",2,1))))))</f>
        <v>0.99999137732063859</v>
      </c>
      <c r="AD32" s="28" cm="1">
        <f t="array" ref="AD32">1-EXP(-((($C32+(AD$5-$J$5))/(INDEX('Weibull Data'!$G$4:$I$5,2,IF($D32="Electromechanical",3,IF($D32="Analogue Electronic",2,1)))))^(INDEX('Weibull Data'!$G$4:$I$5,1,IF($D32="Electromechanical",3,IF($D32="Analogue Electronic",2,1))))))</f>
        <v>0.99999443703390578</v>
      </c>
      <c r="AE32" s="28" cm="1">
        <f t="array" ref="AE32">1-EXP(-((($C32+(AE$5-$J$5))/(INDEX('Weibull Data'!$G$4:$I$5,2,IF($D32="Electromechanical",3,IF($D32="Analogue Electronic",2,1)))))^(INDEX('Weibull Data'!$G$4:$I$5,1,IF($D32="Electromechanical",3,IF($D32="Analogue Electronic",2,1))))))</f>
        <v>0.99999643838043684</v>
      </c>
      <c r="AF32" s="28" cm="1">
        <f t="array" ref="AF32">1-EXP(-((($C32+(AF$5-$J$5))/(INDEX('Weibull Data'!$G$4:$I$5,2,IF($D32="Electromechanical",3,IF($D32="Analogue Electronic",2,1)))))^(INDEX('Weibull Data'!$G$4:$I$5,1,IF($D32="Electromechanical",3,IF($D32="Analogue Electronic",2,1))))))</f>
        <v>0.99999773706590067</v>
      </c>
      <c r="AG32" s="28" cm="1">
        <f t="array" ref="AG32">1-EXP(-((($C32+(AG$5-$J$5))/(INDEX('Weibull Data'!$G$4:$I$5,2,IF($D32="Electromechanical",3,IF($D32="Analogue Electronic",2,1)))))^(INDEX('Weibull Data'!$G$4:$I$5,1,IF($D32="Electromechanical",3,IF($D32="Analogue Electronic",2,1))))))</f>
        <v>0.99999857312561069</v>
      </c>
      <c r="AH32" s="28" cm="1">
        <f t="array" ref="AH32">1-EXP(-((($C32+(AH$5-$J$5))/(INDEX('Weibull Data'!$G$4:$I$5,2,IF($D32="Electromechanical",3,IF($D32="Analogue Electronic",2,1)))))^(INDEX('Weibull Data'!$G$4:$I$5,1,IF($D32="Electromechanical",3,IF($D32="Analogue Electronic",2,1))))))</f>
        <v>0.99999910711586515</v>
      </c>
      <c r="AI32" s="34">
        <f t="shared" si="3"/>
        <v>0.2479629586999266</v>
      </c>
      <c r="AJ32" s="34">
        <f t="shared" si="4"/>
        <v>0.24847515173708348</v>
      </c>
      <c r="AK32" s="34">
        <f t="shared" si="5"/>
        <v>0.24886766287577541</v>
      </c>
      <c r="AL32" s="34">
        <f t="shared" si="6"/>
        <v>0.24916582426518219</v>
      </c>
      <c r="AM32" s="34">
        <f t="shared" si="7"/>
        <v>0.24939034788238293</v>
      </c>
      <c r="AN32" s="34">
        <f t="shared" si="8"/>
        <v>0.24955796253925533</v>
      </c>
      <c r="AO32" s="34">
        <f t="shared" si="9"/>
        <v>0.24968202135576134</v>
      </c>
      <c r="AP32" s="34">
        <f t="shared" si="10"/>
        <v>0.24977306165778873</v>
      </c>
      <c r="AQ32" s="34">
        <f t="shared" si="11"/>
        <v>0.24983930670871624</v>
      </c>
      <c r="AR32" s="34">
        <f t="shared" si="12"/>
        <v>0.2498871046105488</v>
      </c>
      <c r="AS32" s="34">
        <f t="shared" si="13"/>
        <v>0.24992130417863445</v>
      </c>
      <c r="AT32" s="34">
        <f t="shared" si="14"/>
        <v>0.24994557075166343</v>
      </c>
      <c r="AU32" s="34">
        <f t="shared" si="15"/>
        <v>0.24996264694061335</v>
      </c>
      <c r="AV32" s="34">
        <f t="shared" si="16"/>
        <v>0.2499745644592444</v>
      </c>
      <c r="AW32" s="34">
        <f t="shared" si="17"/>
        <v>0.24998281362384081</v>
      </c>
      <c r="AX32" s="34">
        <f t="shared" si="18"/>
        <v>0.24998847705219715</v>
      </c>
      <c r="AY32" s="34">
        <f t="shared" si="19"/>
        <v>0.24999233369580945</v>
      </c>
      <c r="AZ32" s="34">
        <f t="shared" si="20"/>
        <v>0.24999493873901524</v>
      </c>
      <c r="BA32" s="34">
        <f t="shared" si="21"/>
        <v>0.24999668419830437</v>
      </c>
      <c r="BB32" s="34">
        <f t="shared" si="22"/>
        <v>0.24999784433015965</v>
      </c>
      <c r="BC32" s="34">
        <f t="shared" si="23"/>
        <v>0.24999860925847645</v>
      </c>
      <c r="BD32" s="34">
        <f t="shared" si="24"/>
        <v>0.24999910959510921</v>
      </c>
      <c r="BE32" s="34">
        <f t="shared" si="25"/>
        <v>0.24999943426647517</v>
      </c>
      <c r="BF32" s="34">
        <f t="shared" si="26"/>
        <v>0.24999964328140267</v>
      </c>
      <c r="BG32" s="34">
        <f t="shared" si="27"/>
        <v>0.24999977677896629</v>
      </c>
      <c r="BH32" s="35">
        <f t="shared" si="55"/>
        <v>20.966666666666665</v>
      </c>
      <c r="BI32" s="32">
        <f t="shared" si="29"/>
        <v>77.915031088450348</v>
      </c>
      <c r="BJ32" s="32">
        <f t="shared" si="30"/>
        <v>78.075972612227133</v>
      </c>
      <c r="BK32" s="32">
        <f t="shared" si="31"/>
        <v>78.199307636676309</v>
      </c>
      <c r="BL32" s="32">
        <f t="shared" si="32"/>
        <v>78.292996040971886</v>
      </c>
      <c r="BM32" s="32">
        <f t="shared" si="33"/>
        <v>78.363545951756961</v>
      </c>
      <c r="BN32" s="32">
        <f t="shared" si="34"/>
        <v>78.416213903734814</v>
      </c>
      <c r="BO32" s="32">
        <f t="shared" si="35"/>
        <v>78.455195720194595</v>
      </c>
      <c r="BP32" s="32">
        <f t="shared" si="36"/>
        <v>78.483802444359995</v>
      </c>
      <c r="BQ32" s="32">
        <f t="shared" si="37"/>
        <v>78.504617993704684</v>
      </c>
      <c r="BR32" s="32">
        <f t="shared" si="38"/>
        <v>78.519637071662018</v>
      </c>
      <c r="BS32" s="32">
        <f t="shared" si="39"/>
        <v>78.530383275145709</v>
      </c>
      <c r="BT32" s="32">
        <f t="shared" si="40"/>
        <v>78.538008328507999</v>
      </c>
      <c r="BU32" s="32">
        <f t="shared" si="41"/>
        <v>78.543374016189276</v>
      </c>
      <c r="BV32" s="32">
        <f t="shared" si="42"/>
        <v>78.547118744190186</v>
      </c>
      <c r="BW32" s="32">
        <f t="shared" si="43"/>
        <v>78.549710800355967</v>
      </c>
      <c r="BX32" s="32">
        <f t="shared" si="44"/>
        <v>78.551490365331176</v>
      </c>
      <c r="BY32" s="32">
        <f t="shared" si="45"/>
        <v>78.552702201601107</v>
      </c>
      <c r="BZ32" s="32">
        <f t="shared" si="46"/>
        <v>78.553520759435031</v>
      </c>
      <c r="CA32" s="32">
        <f t="shared" si="47"/>
        <v>78.554069218428623</v>
      </c>
      <c r="CB32" s="32">
        <f t="shared" si="48"/>
        <v>78.554433755575786</v>
      </c>
      <c r="CC32" s="32">
        <f t="shared" si="49"/>
        <v>78.554674111691469</v>
      </c>
      <c r="CD32" s="32">
        <f t="shared" si="50"/>
        <v>78.554831327690579</v>
      </c>
      <c r="CE32" s="32">
        <f t="shared" si="51"/>
        <v>78.554933346071493</v>
      </c>
      <c r="CF32" s="32">
        <f t="shared" si="52"/>
        <v>78.554999022834906</v>
      </c>
      <c r="CG32" s="32">
        <f t="shared" si="53"/>
        <v>78.555040970498681</v>
      </c>
    </row>
    <row r="33" spans="1:85" x14ac:dyDescent="0.3">
      <c r="A33" s="29">
        <v>28</v>
      </c>
      <c r="B33" s="29" t="s">
        <v>139</v>
      </c>
      <c r="C33" s="29">
        <v>32</v>
      </c>
      <c r="D33" s="29" t="s">
        <v>4</v>
      </c>
      <c r="E33" s="29" t="s">
        <v>304</v>
      </c>
      <c r="F33" s="29" t="s">
        <v>24</v>
      </c>
      <c r="G33" s="36">
        <f t="shared" si="2"/>
        <v>0.33333333333333331</v>
      </c>
      <c r="H33" s="37">
        <v>0.25</v>
      </c>
      <c r="I33" s="37">
        <v>1</v>
      </c>
      <c r="J33" s="28" cm="1">
        <f t="array" ref="J33">1-EXP(-((($C33+(J$5-$J$5))/(INDEX('Weibull Data'!$G$4:$I$5,2,IF($D33="Electromechanical",3,IF($D33="Analogue Electronic",2,1)))))^(INDEX('Weibull Data'!$G$4:$I$5,1,IF($D33="Electromechanical",3,IF($D33="Analogue Electronic",2,1))))))</f>
        <v>0.9918518347997064</v>
      </c>
      <c r="K33" s="28" cm="1">
        <f t="array" ref="K33">1-EXP(-((($C33+(K$5-$J$5))/(INDEX('Weibull Data'!$G$4:$I$5,2,IF($D33="Electromechanical",3,IF($D33="Analogue Electronic",2,1)))))^(INDEX('Weibull Data'!$G$4:$I$5,1,IF($D33="Electromechanical",3,IF($D33="Analogue Electronic",2,1))))))</f>
        <v>0.99390060694833393</v>
      </c>
      <c r="L33" s="28" cm="1">
        <f t="array" ref="L33">1-EXP(-((($C33+(L$5-$J$5))/(INDEX('Weibull Data'!$G$4:$I$5,2,IF($D33="Electromechanical",3,IF($D33="Analogue Electronic",2,1)))))^(INDEX('Weibull Data'!$G$4:$I$5,1,IF($D33="Electromechanical",3,IF($D33="Analogue Electronic",2,1))))))</f>
        <v>0.99547065150310166</v>
      </c>
      <c r="M33" s="28" cm="1">
        <f t="array" ref="M33">1-EXP(-((($C33+(M$5-$J$5))/(INDEX('Weibull Data'!$G$4:$I$5,2,IF($D33="Electromechanical",3,IF($D33="Analogue Electronic",2,1)))))^(INDEX('Weibull Data'!$G$4:$I$5,1,IF($D33="Electromechanical",3,IF($D33="Analogue Electronic",2,1))))))</f>
        <v>0.99666329706072876</v>
      </c>
      <c r="N33" s="28" cm="1">
        <f t="array" ref="N33">1-EXP(-((($C33+(N$5-$J$5))/(INDEX('Weibull Data'!$G$4:$I$5,2,IF($D33="Electromechanical",3,IF($D33="Analogue Electronic",2,1)))))^(INDEX('Weibull Data'!$G$4:$I$5,1,IF($D33="Electromechanical",3,IF($D33="Analogue Electronic",2,1))))))</f>
        <v>0.99756139152953172</v>
      </c>
      <c r="O33" s="28" cm="1">
        <f t="array" ref="O33">1-EXP(-((($C33+(O$5-$J$5))/(INDEX('Weibull Data'!$G$4:$I$5,2,IF($D33="Electromechanical",3,IF($D33="Analogue Electronic",2,1)))))^(INDEX('Weibull Data'!$G$4:$I$5,1,IF($D33="Electromechanical",3,IF($D33="Analogue Electronic",2,1))))))</f>
        <v>0.99823185015702132</v>
      </c>
      <c r="P33" s="28" cm="1">
        <f t="array" ref="P33">1-EXP(-((($C33+(P$5-$J$5))/(INDEX('Weibull Data'!$G$4:$I$5,2,IF($D33="Electromechanical",3,IF($D33="Analogue Electronic",2,1)))))^(INDEX('Weibull Data'!$G$4:$I$5,1,IF($D33="Electromechanical",3,IF($D33="Analogue Electronic",2,1))))))</f>
        <v>0.99872808542304536</v>
      </c>
      <c r="Q33" s="28" cm="1">
        <f t="array" ref="Q33">1-EXP(-((($C33+(Q$5-$J$5))/(INDEX('Weibull Data'!$G$4:$I$5,2,IF($D33="Electromechanical",3,IF($D33="Analogue Electronic",2,1)))))^(INDEX('Weibull Data'!$G$4:$I$5,1,IF($D33="Electromechanical",3,IF($D33="Analogue Electronic",2,1))))))</f>
        <v>0.99909224663115492</v>
      </c>
      <c r="R33" s="28" cm="1">
        <f t="array" ref="R33">1-EXP(-((($C33+(R$5-$J$5))/(INDEX('Weibull Data'!$G$4:$I$5,2,IF($D33="Electromechanical",3,IF($D33="Analogue Electronic",2,1)))))^(INDEX('Weibull Data'!$G$4:$I$5,1,IF($D33="Electromechanical",3,IF($D33="Analogue Electronic",2,1))))))</f>
        <v>0.99935722683486494</v>
      </c>
      <c r="S33" s="28" cm="1">
        <f t="array" ref="S33">1-EXP(-((($C33+(S$5-$J$5))/(INDEX('Weibull Data'!$G$4:$I$5,2,IF($D33="Electromechanical",3,IF($D33="Analogue Electronic",2,1)))))^(INDEX('Weibull Data'!$G$4:$I$5,1,IF($D33="Electromechanical",3,IF($D33="Analogue Electronic",2,1))))))</f>
        <v>0.99954841844219522</v>
      </c>
      <c r="T33" s="28" cm="1">
        <f t="array" ref="T33">1-EXP(-((($C33+(T$5-$J$5))/(INDEX('Weibull Data'!$G$4:$I$5,2,IF($D33="Electromechanical",3,IF($D33="Analogue Electronic",2,1)))))^(INDEX('Weibull Data'!$G$4:$I$5,1,IF($D33="Electromechanical",3,IF($D33="Analogue Electronic",2,1))))))</f>
        <v>0.99968521671453781</v>
      </c>
      <c r="U33" s="28" cm="1">
        <f t="array" ref="U33">1-EXP(-((($C33+(U$5-$J$5))/(INDEX('Weibull Data'!$G$4:$I$5,2,IF($D33="Electromechanical",3,IF($D33="Analogue Electronic",2,1)))))^(INDEX('Weibull Data'!$G$4:$I$5,1,IF($D33="Electromechanical",3,IF($D33="Analogue Electronic",2,1))))))</f>
        <v>0.99978228300665373</v>
      </c>
      <c r="V33" s="28" cm="1">
        <f t="array" ref="V33">1-EXP(-((($C33+(V$5-$J$5))/(INDEX('Weibull Data'!$G$4:$I$5,2,IF($D33="Electromechanical",3,IF($D33="Analogue Electronic",2,1)))))^(INDEX('Weibull Data'!$G$4:$I$5,1,IF($D33="Electromechanical",3,IF($D33="Analogue Electronic",2,1))))))</f>
        <v>0.99985058776245339</v>
      </c>
      <c r="W33" s="28" cm="1">
        <f t="array" ref="W33">1-EXP(-((($C33+(W$5-$J$5))/(INDEX('Weibull Data'!$G$4:$I$5,2,IF($D33="Electromechanical",3,IF($D33="Analogue Electronic",2,1)))))^(INDEX('Weibull Data'!$G$4:$I$5,1,IF($D33="Electromechanical",3,IF($D33="Analogue Electronic",2,1))))))</f>
        <v>0.99989825783697761</v>
      </c>
      <c r="X33" s="28" cm="1">
        <f t="array" ref="X33">1-EXP(-((($C33+(X$5-$J$5))/(INDEX('Weibull Data'!$G$4:$I$5,2,IF($D33="Electromechanical",3,IF($D33="Analogue Electronic",2,1)))))^(INDEX('Weibull Data'!$G$4:$I$5,1,IF($D33="Electromechanical",3,IF($D33="Analogue Electronic",2,1))))))</f>
        <v>0.99993125449536324</v>
      </c>
      <c r="Y33" s="28" cm="1">
        <f t="array" ref="Y33">1-EXP(-((($C33+(Y$5-$J$5))/(INDEX('Weibull Data'!$G$4:$I$5,2,IF($D33="Electromechanical",3,IF($D33="Analogue Electronic",2,1)))))^(INDEX('Weibull Data'!$G$4:$I$5,1,IF($D33="Electromechanical",3,IF($D33="Analogue Electronic",2,1))))))</f>
        <v>0.9999539082087886</v>
      </c>
      <c r="Z33" s="28" cm="1">
        <f t="array" ref="Z33">1-EXP(-((($C33+(Z$5-$J$5))/(INDEX('Weibull Data'!$G$4:$I$5,2,IF($D33="Electromechanical",3,IF($D33="Analogue Electronic",2,1)))))^(INDEX('Weibull Data'!$G$4:$I$5,1,IF($D33="Electromechanical",3,IF($D33="Analogue Electronic",2,1))))))</f>
        <v>0.9999693347832378</v>
      </c>
      <c r="AA33" s="28" cm="1">
        <f t="array" ref="AA33">1-EXP(-((($C33+(AA$5-$J$5))/(INDEX('Weibull Data'!$G$4:$I$5,2,IF($D33="Electromechanical",3,IF($D33="Analogue Electronic",2,1)))))^(INDEX('Weibull Data'!$G$4:$I$5,1,IF($D33="Electromechanical",3,IF($D33="Analogue Electronic",2,1))))))</f>
        <v>0.99997975495606095</v>
      </c>
      <c r="AB33" s="28" cm="1">
        <f t="array" ref="AB33">1-EXP(-((($C33+(AB$5-$J$5))/(INDEX('Weibull Data'!$G$4:$I$5,2,IF($D33="Electromechanical",3,IF($D33="Analogue Electronic",2,1)))))^(INDEX('Weibull Data'!$G$4:$I$5,1,IF($D33="Electromechanical",3,IF($D33="Analogue Electronic",2,1))))))</f>
        <v>0.99998673679321748</v>
      </c>
      <c r="AC33" s="28" cm="1">
        <f t="array" ref="AC33">1-EXP(-((($C33+(AC$5-$J$5))/(INDEX('Weibull Data'!$G$4:$I$5,2,IF($D33="Electromechanical",3,IF($D33="Analogue Electronic",2,1)))))^(INDEX('Weibull Data'!$G$4:$I$5,1,IF($D33="Electromechanical",3,IF($D33="Analogue Electronic",2,1))))))</f>
        <v>0.99999137732063859</v>
      </c>
      <c r="AD33" s="28" cm="1">
        <f t="array" ref="AD33">1-EXP(-((($C33+(AD$5-$J$5))/(INDEX('Weibull Data'!$G$4:$I$5,2,IF($D33="Electromechanical",3,IF($D33="Analogue Electronic",2,1)))))^(INDEX('Weibull Data'!$G$4:$I$5,1,IF($D33="Electromechanical",3,IF($D33="Analogue Electronic",2,1))))))</f>
        <v>0.99999443703390578</v>
      </c>
      <c r="AE33" s="28" cm="1">
        <f t="array" ref="AE33">1-EXP(-((($C33+(AE$5-$J$5))/(INDEX('Weibull Data'!$G$4:$I$5,2,IF($D33="Electromechanical",3,IF($D33="Analogue Electronic",2,1)))))^(INDEX('Weibull Data'!$G$4:$I$5,1,IF($D33="Electromechanical",3,IF($D33="Analogue Electronic",2,1))))))</f>
        <v>0.99999643838043684</v>
      </c>
      <c r="AF33" s="28" cm="1">
        <f t="array" ref="AF33">1-EXP(-((($C33+(AF$5-$J$5))/(INDEX('Weibull Data'!$G$4:$I$5,2,IF($D33="Electromechanical",3,IF($D33="Analogue Electronic",2,1)))))^(INDEX('Weibull Data'!$G$4:$I$5,1,IF($D33="Electromechanical",3,IF($D33="Analogue Electronic",2,1))))))</f>
        <v>0.99999773706590067</v>
      </c>
      <c r="AG33" s="28" cm="1">
        <f t="array" ref="AG33">1-EXP(-((($C33+(AG$5-$J$5))/(INDEX('Weibull Data'!$G$4:$I$5,2,IF($D33="Electromechanical",3,IF($D33="Analogue Electronic",2,1)))))^(INDEX('Weibull Data'!$G$4:$I$5,1,IF($D33="Electromechanical",3,IF($D33="Analogue Electronic",2,1))))))</f>
        <v>0.99999857312561069</v>
      </c>
      <c r="AH33" s="28" cm="1">
        <f t="array" ref="AH33">1-EXP(-((($C33+(AH$5-$J$5))/(INDEX('Weibull Data'!$G$4:$I$5,2,IF($D33="Electromechanical",3,IF($D33="Analogue Electronic",2,1)))))^(INDEX('Weibull Data'!$G$4:$I$5,1,IF($D33="Electromechanical",3,IF($D33="Analogue Electronic",2,1))))))</f>
        <v>0.99999910711586515</v>
      </c>
      <c r="AI33" s="34">
        <f t="shared" si="3"/>
        <v>0.2479629586999266</v>
      </c>
      <c r="AJ33" s="34">
        <f t="shared" si="4"/>
        <v>0.24847515173708348</v>
      </c>
      <c r="AK33" s="34">
        <f t="shared" si="5"/>
        <v>0.24886766287577541</v>
      </c>
      <c r="AL33" s="34">
        <f t="shared" si="6"/>
        <v>0.24916582426518219</v>
      </c>
      <c r="AM33" s="34">
        <f t="shared" si="7"/>
        <v>0.24939034788238293</v>
      </c>
      <c r="AN33" s="34">
        <f t="shared" si="8"/>
        <v>0.24955796253925533</v>
      </c>
      <c r="AO33" s="34">
        <f t="shared" si="9"/>
        <v>0.24968202135576134</v>
      </c>
      <c r="AP33" s="34">
        <f t="shared" si="10"/>
        <v>0.24977306165778873</v>
      </c>
      <c r="AQ33" s="34">
        <f t="shared" si="11"/>
        <v>0.24983930670871624</v>
      </c>
      <c r="AR33" s="34">
        <f t="shared" si="12"/>
        <v>0.2498871046105488</v>
      </c>
      <c r="AS33" s="34">
        <f t="shared" si="13"/>
        <v>0.24992130417863445</v>
      </c>
      <c r="AT33" s="34">
        <f t="shared" si="14"/>
        <v>0.24994557075166343</v>
      </c>
      <c r="AU33" s="34">
        <f t="shared" si="15"/>
        <v>0.24996264694061335</v>
      </c>
      <c r="AV33" s="34">
        <f t="shared" si="16"/>
        <v>0.2499745644592444</v>
      </c>
      <c r="AW33" s="34">
        <f t="shared" si="17"/>
        <v>0.24998281362384081</v>
      </c>
      <c r="AX33" s="34">
        <f t="shared" si="18"/>
        <v>0.24998847705219715</v>
      </c>
      <c r="AY33" s="34">
        <f t="shared" si="19"/>
        <v>0.24999233369580945</v>
      </c>
      <c r="AZ33" s="34">
        <f t="shared" si="20"/>
        <v>0.24999493873901524</v>
      </c>
      <c r="BA33" s="34">
        <f t="shared" si="21"/>
        <v>0.24999668419830437</v>
      </c>
      <c r="BB33" s="34">
        <f t="shared" si="22"/>
        <v>0.24999784433015965</v>
      </c>
      <c r="BC33" s="34">
        <f t="shared" si="23"/>
        <v>0.24999860925847645</v>
      </c>
      <c r="BD33" s="34">
        <f t="shared" si="24"/>
        <v>0.24999910959510921</v>
      </c>
      <c r="BE33" s="34">
        <f t="shared" si="25"/>
        <v>0.24999943426647517</v>
      </c>
      <c r="BF33" s="34">
        <f t="shared" si="26"/>
        <v>0.24999964328140267</v>
      </c>
      <c r="BG33" s="34">
        <f t="shared" si="27"/>
        <v>0.24999977677896629</v>
      </c>
      <c r="BH33" s="35">
        <f t="shared" si="55"/>
        <v>20.966666666666665</v>
      </c>
      <c r="BI33" s="32">
        <f t="shared" si="29"/>
        <v>77.915031088450348</v>
      </c>
      <c r="BJ33" s="32">
        <f t="shared" si="30"/>
        <v>78.075972612227133</v>
      </c>
      <c r="BK33" s="32">
        <f t="shared" si="31"/>
        <v>78.199307636676309</v>
      </c>
      <c r="BL33" s="32">
        <f t="shared" si="32"/>
        <v>78.292996040971886</v>
      </c>
      <c r="BM33" s="32">
        <f t="shared" si="33"/>
        <v>78.363545951756961</v>
      </c>
      <c r="BN33" s="32">
        <f t="shared" si="34"/>
        <v>78.416213903734814</v>
      </c>
      <c r="BO33" s="32">
        <f t="shared" si="35"/>
        <v>78.455195720194595</v>
      </c>
      <c r="BP33" s="32">
        <f t="shared" si="36"/>
        <v>78.483802444359995</v>
      </c>
      <c r="BQ33" s="32">
        <f t="shared" si="37"/>
        <v>78.504617993704684</v>
      </c>
      <c r="BR33" s="32">
        <f t="shared" si="38"/>
        <v>78.519637071662018</v>
      </c>
      <c r="BS33" s="32">
        <f t="shared" si="39"/>
        <v>78.530383275145709</v>
      </c>
      <c r="BT33" s="32">
        <f t="shared" si="40"/>
        <v>78.538008328507999</v>
      </c>
      <c r="BU33" s="32">
        <f t="shared" si="41"/>
        <v>78.543374016189276</v>
      </c>
      <c r="BV33" s="32">
        <f t="shared" si="42"/>
        <v>78.547118744190186</v>
      </c>
      <c r="BW33" s="32">
        <f t="shared" si="43"/>
        <v>78.549710800355967</v>
      </c>
      <c r="BX33" s="32">
        <f t="shared" si="44"/>
        <v>78.551490365331176</v>
      </c>
      <c r="BY33" s="32">
        <f t="shared" si="45"/>
        <v>78.552702201601107</v>
      </c>
      <c r="BZ33" s="32">
        <f t="shared" si="46"/>
        <v>78.553520759435031</v>
      </c>
      <c r="CA33" s="32">
        <f t="shared" si="47"/>
        <v>78.554069218428623</v>
      </c>
      <c r="CB33" s="32">
        <f t="shared" si="48"/>
        <v>78.554433755575786</v>
      </c>
      <c r="CC33" s="32">
        <f t="shared" si="49"/>
        <v>78.554674111691469</v>
      </c>
      <c r="CD33" s="32">
        <f t="shared" si="50"/>
        <v>78.554831327690579</v>
      </c>
      <c r="CE33" s="32">
        <f t="shared" si="51"/>
        <v>78.554933346071493</v>
      </c>
      <c r="CF33" s="32">
        <f t="shared" si="52"/>
        <v>78.554999022834906</v>
      </c>
      <c r="CG33" s="32">
        <f t="shared" si="53"/>
        <v>78.555040970498681</v>
      </c>
    </row>
    <row r="34" spans="1:85" x14ac:dyDescent="0.3">
      <c r="A34" s="29">
        <v>29</v>
      </c>
      <c r="B34" s="29" t="s">
        <v>140</v>
      </c>
      <c r="C34" s="29">
        <v>32</v>
      </c>
      <c r="D34" s="29" t="s">
        <v>4</v>
      </c>
      <c r="E34" s="29" t="s">
        <v>304</v>
      </c>
      <c r="F34" s="29" t="s">
        <v>29</v>
      </c>
      <c r="G34" s="36">
        <f t="shared" si="2"/>
        <v>0.33333333333333331</v>
      </c>
      <c r="H34" s="37">
        <v>0.25</v>
      </c>
      <c r="I34" s="37">
        <v>1</v>
      </c>
      <c r="J34" s="28" cm="1">
        <f t="array" ref="J34">1-EXP(-((($C34+(J$5-$J$5))/(INDEX('Weibull Data'!$G$4:$I$5,2,IF($D34="Electromechanical",3,IF($D34="Analogue Electronic",2,1)))))^(INDEX('Weibull Data'!$G$4:$I$5,1,IF($D34="Electromechanical",3,IF($D34="Analogue Electronic",2,1))))))</f>
        <v>0.9918518347997064</v>
      </c>
      <c r="K34" s="28" cm="1">
        <f t="array" ref="K34">1-EXP(-((($C34+(K$5-$J$5))/(INDEX('Weibull Data'!$G$4:$I$5,2,IF($D34="Electromechanical",3,IF($D34="Analogue Electronic",2,1)))))^(INDEX('Weibull Data'!$G$4:$I$5,1,IF($D34="Electromechanical",3,IF($D34="Analogue Electronic",2,1))))))</f>
        <v>0.99390060694833393</v>
      </c>
      <c r="L34" s="28" cm="1">
        <f t="array" ref="L34">1-EXP(-((($C34+(L$5-$J$5))/(INDEX('Weibull Data'!$G$4:$I$5,2,IF($D34="Electromechanical",3,IF($D34="Analogue Electronic",2,1)))))^(INDEX('Weibull Data'!$G$4:$I$5,1,IF($D34="Electromechanical",3,IF($D34="Analogue Electronic",2,1))))))</f>
        <v>0.99547065150310166</v>
      </c>
      <c r="M34" s="28" cm="1">
        <f t="array" ref="M34">1-EXP(-((($C34+(M$5-$J$5))/(INDEX('Weibull Data'!$G$4:$I$5,2,IF($D34="Electromechanical",3,IF($D34="Analogue Electronic",2,1)))))^(INDEX('Weibull Data'!$G$4:$I$5,1,IF($D34="Electromechanical",3,IF($D34="Analogue Electronic",2,1))))))</f>
        <v>0.99666329706072876</v>
      </c>
      <c r="N34" s="28" cm="1">
        <f t="array" ref="N34">1-EXP(-((($C34+(N$5-$J$5))/(INDEX('Weibull Data'!$G$4:$I$5,2,IF($D34="Electromechanical",3,IF($D34="Analogue Electronic",2,1)))))^(INDEX('Weibull Data'!$G$4:$I$5,1,IF($D34="Electromechanical",3,IF($D34="Analogue Electronic",2,1))))))</f>
        <v>0.99756139152953172</v>
      </c>
      <c r="O34" s="28" cm="1">
        <f t="array" ref="O34">1-EXP(-((($C34+(O$5-$J$5))/(INDEX('Weibull Data'!$G$4:$I$5,2,IF($D34="Electromechanical",3,IF($D34="Analogue Electronic",2,1)))))^(INDEX('Weibull Data'!$G$4:$I$5,1,IF($D34="Electromechanical",3,IF($D34="Analogue Electronic",2,1))))))</f>
        <v>0.99823185015702132</v>
      </c>
      <c r="P34" s="28" cm="1">
        <f t="array" ref="P34">1-EXP(-((($C34+(P$5-$J$5))/(INDEX('Weibull Data'!$G$4:$I$5,2,IF($D34="Electromechanical",3,IF($D34="Analogue Electronic",2,1)))))^(INDEX('Weibull Data'!$G$4:$I$5,1,IF($D34="Electromechanical",3,IF($D34="Analogue Electronic",2,1))))))</f>
        <v>0.99872808542304536</v>
      </c>
      <c r="Q34" s="28" cm="1">
        <f t="array" ref="Q34">1-EXP(-((($C34+(Q$5-$J$5))/(INDEX('Weibull Data'!$G$4:$I$5,2,IF($D34="Electromechanical",3,IF($D34="Analogue Electronic",2,1)))))^(INDEX('Weibull Data'!$G$4:$I$5,1,IF($D34="Electromechanical",3,IF($D34="Analogue Electronic",2,1))))))</f>
        <v>0.99909224663115492</v>
      </c>
      <c r="R34" s="28" cm="1">
        <f t="array" ref="R34">1-EXP(-((($C34+(R$5-$J$5))/(INDEX('Weibull Data'!$G$4:$I$5,2,IF($D34="Electromechanical",3,IF($D34="Analogue Electronic",2,1)))))^(INDEX('Weibull Data'!$G$4:$I$5,1,IF($D34="Electromechanical",3,IF($D34="Analogue Electronic",2,1))))))</f>
        <v>0.99935722683486494</v>
      </c>
      <c r="S34" s="28" cm="1">
        <f t="array" ref="S34">1-EXP(-((($C34+(S$5-$J$5))/(INDEX('Weibull Data'!$G$4:$I$5,2,IF($D34="Electromechanical",3,IF($D34="Analogue Electronic",2,1)))))^(INDEX('Weibull Data'!$G$4:$I$5,1,IF($D34="Electromechanical",3,IF($D34="Analogue Electronic",2,1))))))</f>
        <v>0.99954841844219522</v>
      </c>
      <c r="T34" s="28" cm="1">
        <f t="array" ref="T34">1-EXP(-((($C34+(T$5-$J$5))/(INDEX('Weibull Data'!$G$4:$I$5,2,IF($D34="Electromechanical",3,IF($D34="Analogue Electronic",2,1)))))^(INDEX('Weibull Data'!$G$4:$I$5,1,IF($D34="Electromechanical",3,IF($D34="Analogue Electronic",2,1))))))</f>
        <v>0.99968521671453781</v>
      </c>
      <c r="U34" s="28" cm="1">
        <f t="array" ref="U34">1-EXP(-((($C34+(U$5-$J$5))/(INDEX('Weibull Data'!$G$4:$I$5,2,IF($D34="Electromechanical",3,IF($D34="Analogue Electronic",2,1)))))^(INDEX('Weibull Data'!$G$4:$I$5,1,IF($D34="Electromechanical",3,IF($D34="Analogue Electronic",2,1))))))</f>
        <v>0.99978228300665373</v>
      </c>
      <c r="V34" s="28" cm="1">
        <f t="array" ref="V34">1-EXP(-((($C34+(V$5-$J$5))/(INDEX('Weibull Data'!$G$4:$I$5,2,IF($D34="Electromechanical",3,IF($D34="Analogue Electronic",2,1)))))^(INDEX('Weibull Data'!$G$4:$I$5,1,IF($D34="Electromechanical",3,IF($D34="Analogue Electronic",2,1))))))</f>
        <v>0.99985058776245339</v>
      </c>
      <c r="W34" s="28" cm="1">
        <f t="array" ref="W34">1-EXP(-((($C34+(W$5-$J$5))/(INDEX('Weibull Data'!$G$4:$I$5,2,IF($D34="Electromechanical",3,IF($D34="Analogue Electronic",2,1)))))^(INDEX('Weibull Data'!$G$4:$I$5,1,IF($D34="Electromechanical",3,IF($D34="Analogue Electronic",2,1))))))</f>
        <v>0.99989825783697761</v>
      </c>
      <c r="X34" s="28" cm="1">
        <f t="array" ref="X34">1-EXP(-((($C34+(X$5-$J$5))/(INDEX('Weibull Data'!$G$4:$I$5,2,IF($D34="Electromechanical",3,IF($D34="Analogue Electronic",2,1)))))^(INDEX('Weibull Data'!$G$4:$I$5,1,IF($D34="Electromechanical",3,IF($D34="Analogue Electronic",2,1))))))</f>
        <v>0.99993125449536324</v>
      </c>
      <c r="Y34" s="28" cm="1">
        <f t="array" ref="Y34">1-EXP(-((($C34+(Y$5-$J$5))/(INDEX('Weibull Data'!$G$4:$I$5,2,IF($D34="Electromechanical",3,IF($D34="Analogue Electronic",2,1)))))^(INDEX('Weibull Data'!$G$4:$I$5,1,IF($D34="Electromechanical",3,IF($D34="Analogue Electronic",2,1))))))</f>
        <v>0.9999539082087886</v>
      </c>
      <c r="Z34" s="28" cm="1">
        <f t="array" ref="Z34">1-EXP(-((($C34+(Z$5-$J$5))/(INDEX('Weibull Data'!$G$4:$I$5,2,IF($D34="Electromechanical",3,IF($D34="Analogue Electronic",2,1)))))^(INDEX('Weibull Data'!$G$4:$I$5,1,IF($D34="Electromechanical",3,IF($D34="Analogue Electronic",2,1))))))</f>
        <v>0.9999693347832378</v>
      </c>
      <c r="AA34" s="28" cm="1">
        <f t="array" ref="AA34">1-EXP(-((($C34+(AA$5-$J$5))/(INDEX('Weibull Data'!$G$4:$I$5,2,IF($D34="Electromechanical",3,IF($D34="Analogue Electronic",2,1)))))^(INDEX('Weibull Data'!$G$4:$I$5,1,IF($D34="Electromechanical",3,IF($D34="Analogue Electronic",2,1))))))</f>
        <v>0.99997975495606095</v>
      </c>
      <c r="AB34" s="28" cm="1">
        <f t="array" ref="AB34">1-EXP(-((($C34+(AB$5-$J$5))/(INDEX('Weibull Data'!$G$4:$I$5,2,IF($D34="Electromechanical",3,IF($D34="Analogue Electronic",2,1)))))^(INDEX('Weibull Data'!$G$4:$I$5,1,IF($D34="Electromechanical",3,IF($D34="Analogue Electronic",2,1))))))</f>
        <v>0.99998673679321748</v>
      </c>
      <c r="AC34" s="28" cm="1">
        <f t="array" ref="AC34">1-EXP(-((($C34+(AC$5-$J$5))/(INDEX('Weibull Data'!$G$4:$I$5,2,IF($D34="Electromechanical",3,IF($D34="Analogue Electronic",2,1)))))^(INDEX('Weibull Data'!$G$4:$I$5,1,IF($D34="Electromechanical",3,IF($D34="Analogue Electronic",2,1))))))</f>
        <v>0.99999137732063859</v>
      </c>
      <c r="AD34" s="28" cm="1">
        <f t="array" ref="AD34">1-EXP(-((($C34+(AD$5-$J$5))/(INDEX('Weibull Data'!$G$4:$I$5,2,IF($D34="Electromechanical",3,IF($D34="Analogue Electronic",2,1)))))^(INDEX('Weibull Data'!$G$4:$I$5,1,IF($D34="Electromechanical",3,IF($D34="Analogue Electronic",2,1))))))</f>
        <v>0.99999443703390578</v>
      </c>
      <c r="AE34" s="28" cm="1">
        <f t="array" ref="AE34">1-EXP(-((($C34+(AE$5-$J$5))/(INDEX('Weibull Data'!$G$4:$I$5,2,IF($D34="Electromechanical",3,IF($D34="Analogue Electronic",2,1)))))^(INDEX('Weibull Data'!$G$4:$I$5,1,IF($D34="Electromechanical",3,IF($D34="Analogue Electronic",2,1))))))</f>
        <v>0.99999643838043684</v>
      </c>
      <c r="AF34" s="28" cm="1">
        <f t="array" ref="AF34">1-EXP(-((($C34+(AF$5-$J$5))/(INDEX('Weibull Data'!$G$4:$I$5,2,IF($D34="Electromechanical",3,IF($D34="Analogue Electronic",2,1)))))^(INDEX('Weibull Data'!$G$4:$I$5,1,IF($D34="Electromechanical",3,IF($D34="Analogue Electronic",2,1))))))</f>
        <v>0.99999773706590067</v>
      </c>
      <c r="AG34" s="28" cm="1">
        <f t="array" ref="AG34">1-EXP(-((($C34+(AG$5-$J$5))/(INDEX('Weibull Data'!$G$4:$I$5,2,IF($D34="Electromechanical",3,IF($D34="Analogue Electronic",2,1)))))^(INDEX('Weibull Data'!$G$4:$I$5,1,IF($D34="Electromechanical",3,IF($D34="Analogue Electronic",2,1))))))</f>
        <v>0.99999857312561069</v>
      </c>
      <c r="AH34" s="28" cm="1">
        <f t="array" ref="AH34">1-EXP(-((($C34+(AH$5-$J$5))/(INDEX('Weibull Data'!$G$4:$I$5,2,IF($D34="Electromechanical",3,IF($D34="Analogue Electronic",2,1)))))^(INDEX('Weibull Data'!$G$4:$I$5,1,IF($D34="Electromechanical",3,IF($D34="Analogue Electronic",2,1))))))</f>
        <v>0.99999910711586515</v>
      </c>
      <c r="AI34" s="34">
        <f t="shared" si="3"/>
        <v>0.2479629586999266</v>
      </c>
      <c r="AJ34" s="34">
        <f t="shared" si="4"/>
        <v>0.24847515173708348</v>
      </c>
      <c r="AK34" s="34">
        <f t="shared" si="5"/>
        <v>0.24886766287577541</v>
      </c>
      <c r="AL34" s="34">
        <f t="shared" si="6"/>
        <v>0.24916582426518219</v>
      </c>
      <c r="AM34" s="34">
        <f t="shared" si="7"/>
        <v>0.24939034788238293</v>
      </c>
      <c r="AN34" s="34">
        <f t="shared" si="8"/>
        <v>0.24955796253925533</v>
      </c>
      <c r="AO34" s="34">
        <f t="shared" si="9"/>
        <v>0.24968202135576134</v>
      </c>
      <c r="AP34" s="34">
        <f t="shared" si="10"/>
        <v>0.24977306165778873</v>
      </c>
      <c r="AQ34" s="34">
        <f t="shared" si="11"/>
        <v>0.24983930670871624</v>
      </c>
      <c r="AR34" s="34">
        <f t="shared" si="12"/>
        <v>0.2498871046105488</v>
      </c>
      <c r="AS34" s="34">
        <f t="shared" si="13"/>
        <v>0.24992130417863445</v>
      </c>
      <c r="AT34" s="34">
        <f t="shared" si="14"/>
        <v>0.24994557075166343</v>
      </c>
      <c r="AU34" s="34">
        <f t="shared" si="15"/>
        <v>0.24996264694061335</v>
      </c>
      <c r="AV34" s="34">
        <f t="shared" si="16"/>
        <v>0.2499745644592444</v>
      </c>
      <c r="AW34" s="34">
        <f t="shared" si="17"/>
        <v>0.24998281362384081</v>
      </c>
      <c r="AX34" s="34">
        <f t="shared" si="18"/>
        <v>0.24998847705219715</v>
      </c>
      <c r="AY34" s="34">
        <f t="shared" si="19"/>
        <v>0.24999233369580945</v>
      </c>
      <c r="AZ34" s="34">
        <f t="shared" si="20"/>
        <v>0.24999493873901524</v>
      </c>
      <c r="BA34" s="34">
        <f t="shared" si="21"/>
        <v>0.24999668419830437</v>
      </c>
      <c r="BB34" s="34">
        <f t="shared" si="22"/>
        <v>0.24999784433015965</v>
      </c>
      <c r="BC34" s="34">
        <f t="shared" si="23"/>
        <v>0.24999860925847645</v>
      </c>
      <c r="BD34" s="34">
        <f t="shared" si="24"/>
        <v>0.24999910959510921</v>
      </c>
      <c r="BE34" s="34">
        <f t="shared" si="25"/>
        <v>0.24999943426647517</v>
      </c>
      <c r="BF34" s="34">
        <f t="shared" si="26"/>
        <v>0.24999964328140267</v>
      </c>
      <c r="BG34" s="34">
        <f t="shared" si="27"/>
        <v>0.24999977677896629</v>
      </c>
      <c r="BH34" s="35">
        <f t="shared" si="55"/>
        <v>20.966666666666665</v>
      </c>
      <c r="BI34" s="32">
        <f t="shared" si="29"/>
        <v>77.915031088450348</v>
      </c>
      <c r="BJ34" s="32">
        <f t="shared" si="30"/>
        <v>78.075972612227133</v>
      </c>
      <c r="BK34" s="32">
        <f t="shared" si="31"/>
        <v>78.199307636676309</v>
      </c>
      <c r="BL34" s="32">
        <f t="shared" si="32"/>
        <v>78.292996040971886</v>
      </c>
      <c r="BM34" s="32">
        <f t="shared" si="33"/>
        <v>78.363545951756961</v>
      </c>
      <c r="BN34" s="32">
        <f t="shared" si="34"/>
        <v>78.416213903734814</v>
      </c>
      <c r="BO34" s="32">
        <f t="shared" si="35"/>
        <v>78.455195720194595</v>
      </c>
      <c r="BP34" s="32">
        <f t="shared" si="36"/>
        <v>78.483802444359995</v>
      </c>
      <c r="BQ34" s="32">
        <f t="shared" si="37"/>
        <v>78.504617993704684</v>
      </c>
      <c r="BR34" s="32">
        <f t="shared" si="38"/>
        <v>78.519637071662018</v>
      </c>
      <c r="BS34" s="32">
        <f t="shared" si="39"/>
        <v>78.530383275145709</v>
      </c>
      <c r="BT34" s="32">
        <f t="shared" si="40"/>
        <v>78.538008328507999</v>
      </c>
      <c r="BU34" s="32">
        <f t="shared" si="41"/>
        <v>78.543374016189276</v>
      </c>
      <c r="BV34" s="32">
        <f t="shared" si="42"/>
        <v>78.547118744190186</v>
      </c>
      <c r="BW34" s="32">
        <f t="shared" si="43"/>
        <v>78.549710800355967</v>
      </c>
      <c r="BX34" s="32">
        <f t="shared" si="44"/>
        <v>78.551490365331176</v>
      </c>
      <c r="BY34" s="32">
        <f t="shared" si="45"/>
        <v>78.552702201601107</v>
      </c>
      <c r="BZ34" s="32">
        <f t="shared" si="46"/>
        <v>78.553520759435031</v>
      </c>
      <c r="CA34" s="32">
        <f t="shared" si="47"/>
        <v>78.554069218428623</v>
      </c>
      <c r="CB34" s="32">
        <f t="shared" si="48"/>
        <v>78.554433755575786</v>
      </c>
      <c r="CC34" s="32">
        <f t="shared" si="49"/>
        <v>78.554674111691469</v>
      </c>
      <c r="CD34" s="32">
        <f t="shared" si="50"/>
        <v>78.554831327690579</v>
      </c>
      <c r="CE34" s="32">
        <f t="shared" si="51"/>
        <v>78.554933346071493</v>
      </c>
      <c r="CF34" s="32">
        <f t="shared" si="52"/>
        <v>78.554999022834906</v>
      </c>
      <c r="CG34" s="32">
        <f t="shared" si="53"/>
        <v>78.555040970498681</v>
      </c>
    </row>
    <row r="35" spans="1:85" x14ac:dyDescent="0.3">
      <c r="A35" s="29">
        <v>30</v>
      </c>
      <c r="B35" s="29" t="s">
        <v>141</v>
      </c>
      <c r="C35" s="29">
        <v>32</v>
      </c>
      <c r="D35" s="29" t="s">
        <v>4</v>
      </c>
      <c r="E35" s="29" t="s">
        <v>304</v>
      </c>
      <c r="F35" s="29" t="s">
        <v>29</v>
      </c>
      <c r="G35" s="36">
        <f t="shared" si="2"/>
        <v>0.33333333333333331</v>
      </c>
      <c r="H35" s="37">
        <v>0.25</v>
      </c>
      <c r="I35" s="37">
        <v>1</v>
      </c>
      <c r="J35" s="28" cm="1">
        <f t="array" ref="J35">1-EXP(-((($C35+(J$5-$J$5))/(INDEX('Weibull Data'!$G$4:$I$5,2,IF($D35="Electromechanical",3,IF($D35="Analogue Electronic",2,1)))))^(INDEX('Weibull Data'!$G$4:$I$5,1,IF($D35="Electromechanical",3,IF($D35="Analogue Electronic",2,1))))))</f>
        <v>0.9918518347997064</v>
      </c>
      <c r="K35" s="28" cm="1">
        <f t="array" ref="K35">1-EXP(-((($C35+(K$5-$J$5))/(INDEX('Weibull Data'!$G$4:$I$5,2,IF($D35="Electromechanical",3,IF($D35="Analogue Electronic",2,1)))))^(INDEX('Weibull Data'!$G$4:$I$5,1,IF($D35="Electromechanical",3,IF($D35="Analogue Electronic",2,1))))))</f>
        <v>0.99390060694833393</v>
      </c>
      <c r="L35" s="28" cm="1">
        <f t="array" ref="L35">1-EXP(-((($C35+(L$5-$J$5))/(INDEX('Weibull Data'!$G$4:$I$5,2,IF($D35="Electromechanical",3,IF($D35="Analogue Electronic",2,1)))))^(INDEX('Weibull Data'!$G$4:$I$5,1,IF($D35="Electromechanical",3,IF($D35="Analogue Electronic",2,1))))))</f>
        <v>0.99547065150310166</v>
      </c>
      <c r="M35" s="28" cm="1">
        <f t="array" ref="M35">1-EXP(-((($C35+(M$5-$J$5))/(INDEX('Weibull Data'!$G$4:$I$5,2,IF($D35="Electromechanical",3,IF($D35="Analogue Electronic",2,1)))))^(INDEX('Weibull Data'!$G$4:$I$5,1,IF($D35="Electromechanical",3,IF($D35="Analogue Electronic",2,1))))))</f>
        <v>0.99666329706072876</v>
      </c>
      <c r="N35" s="28" cm="1">
        <f t="array" ref="N35">1-EXP(-((($C35+(N$5-$J$5))/(INDEX('Weibull Data'!$G$4:$I$5,2,IF($D35="Electromechanical",3,IF($D35="Analogue Electronic",2,1)))))^(INDEX('Weibull Data'!$G$4:$I$5,1,IF($D35="Electromechanical",3,IF($D35="Analogue Electronic",2,1))))))</f>
        <v>0.99756139152953172</v>
      </c>
      <c r="O35" s="28" cm="1">
        <f t="array" ref="O35">1-EXP(-((($C35+(O$5-$J$5))/(INDEX('Weibull Data'!$G$4:$I$5,2,IF($D35="Electromechanical",3,IF($D35="Analogue Electronic",2,1)))))^(INDEX('Weibull Data'!$G$4:$I$5,1,IF($D35="Electromechanical",3,IF($D35="Analogue Electronic",2,1))))))</f>
        <v>0.99823185015702132</v>
      </c>
      <c r="P35" s="28" cm="1">
        <f t="array" ref="P35">1-EXP(-((($C35+(P$5-$J$5))/(INDEX('Weibull Data'!$G$4:$I$5,2,IF($D35="Electromechanical",3,IF($D35="Analogue Electronic",2,1)))))^(INDEX('Weibull Data'!$G$4:$I$5,1,IF($D35="Electromechanical",3,IF($D35="Analogue Electronic",2,1))))))</f>
        <v>0.99872808542304536</v>
      </c>
      <c r="Q35" s="28" cm="1">
        <f t="array" ref="Q35">1-EXP(-((($C35+(Q$5-$J$5))/(INDEX('Weibull Data'!$G$4:$I$5,2,IF($D35="Electromechanical",3,IF($D35="Analogue Electronic",2,1)))))^(INDEX('Weibull Data'!$G$4:$I$5,1,IF($D35="Electromechanical",3,IF($D35="Analogue Electronic",2,1))))))</f>
        <v>0.99909224663115492</v>
      </c>
      <c r="R35" s="28" cm="1">
        <f t="array" ref="R35">1-EXP(-((($C35+(R$5-$J$5))/(INDEX('Weibull Data'!$G$4:$I$5,2,IF($D35="Electromechanical",3,IF($D35="Analogue Electronic",2,1)))))^(INDEX('Weibull Data'!$G$4:$I$5,1,IF($D35="Electromechanical",3,IF($D35="Analogue Electronic",2,1))))))</f>
        <v>0.99935722683486494</v>
      </c>
      <c r="S35" s="28" cm="1">
        <f t="array" ref="S35">1-EXP(-((($C35+(S$5-$J$5))/(INDEX('Weibull Data'!$G$4:$I$5,2,IF($D35="Electromechanical",3,IF($D35="Analogue Electronic",2,1)))))^(INDEX('Weibull Data'!$G$4:$I$5,1,IF($D35="Electromechanical",3,IF($D35="Analogue Electronic",2,1))))))</f>
        <v>0.99954841844219522</v>
      </c>
      <c r="T35" s="28" cm="1">
        <f t="array" ref="T35">1-EXP(-((($C35+(T$5-$J$5))/(INDEX('Weibull Data'!$G$4:$I$5,2,IF($D35="Electromechanical",3,IF($D35="Analogue Electronic",2,1)))))^(INDEX('Weibull Data'!$G$4:$I$5,1,IF($D35="Electromechanical",3,IF($D35="Analogue Electronic",2,1))))))</f>
        <v>0.99968521671453781</v>
      </c>
      <c r="U35" s="28" cm="1">
        <f t="array" ref="U35">1-EXP(-((($C35+(U$5-$J$5))/(INDEX('Weibull Data'!$G$4:$I$5,2,IF($D35="Electromechanical",3,IF($D35="Analogue Electronic",2,1)))))^(INDEX('Weibull Data'!$G$4:$I$5,1,IF($D35="Electromechanical",3,IF($D35="Analogue Electronic",2,1))))))</f>
        <v>0.99978228300665373</v>
      </c>
      <c r="V35" s="28" cm="1">
        <f t="array" ref="V35">1-EXP(-((($C35+(V$5-$J$5))/(INDEX('Weibull Data'!$G$4:$I$5,2,IF($D35="Electromechanical",3,IF($D35="Analogue Electronic",2,1)))))^(INDEX('Weibull Data'!$G$4:$I$5,1,IF($D35="Electromechanical",3,IF($D35="Analogue Electronic",2,1))))))</f>
        <v>0.99985058776245339</v>
      </c>
      <c r="W35" s="28" cm="1">
        <f t="array" ref="W35">1-EXP(-((($C35+(W$5-$J$5))/(INDEX('Weibull Data'!$G$4:$I$5,2,IF($D35="Electromechanical",3,IF($D35="Analogue Electronic",2,1)))))^(INDEX('Weibull Data'!$G$4:$I$5,1,IF($D35="Electromechanical",3,IF($D35="Analogue Electronic",2,1))))))</f>
        <v>0.99989825783697761</v>
      </c>
      <c r="X35" s="28" cm="1">
        <f t="array" ref="X35">1-EXP(-((($C35+(X$5-$J$5))/(INDEX('Weibull Data'!$G$4:$I$5,2,IF($D35="Electromechanical",3,IF($D35="Analogue Electronic",2,1)))))^(INDEX('Weibull Data'!$G$4:$I$5,1,IF($D35="Electromechanical",3,IF($D35="Analogue Electronic",2,1))))))</f>
        <v>0.99993125449536324</v>
      </c>
      <c r="Y35" s="28" cm="1">
        <f t="array" ref="Y35">1-EXP(-((($C35+(Y$5-$J$5))/(INDEX('Weibull Data'!$G$4:$I$5,2,IF($D35="Electromechanical",3,IF($D35="Analogue Electronic",2,1)))))^(INDEX('Weibull Data'!$G$4:$I$5,1,IF($D35="Electromechanical",3,IF($D35="Analogue Electronic",2,1))))))</f>
        <v>0.9999539082087886</v>
      </c>
      <c r="Z35" s="28" cm="1">
        <f t="array" ref="Z35">1-EXP(-((($C35+(Z$5-$J$5))/(INDEX('Weibull Data'!$G$4:$I$5,2,IF($D35="Electromechanical",3,IF($D35="Analogue Electronic",2,1)))))^(INDEX('Weibull Data'!$G$4:$I$5,1,IF($D35="Electromechanical",3,IF($D35="Analogue Electronic",2,1))))))</f>
        <v>0.9999693347832378</v>
      </c>
      <c r="AA35" s="28" cm="1">
        <f t="array" ref="AA35">1-EXP(-((($C35+(AA$5-$J$5))/(INDEX('Weibull Data'!$G$4:$I$5,2,IF($D35="Electromechanical",3,IF($D35="Analogue Electronic",2,1)))))^(INDEX('Weibull Data'!$G$4:$I$5,1,IF($D35="Electromechanical",3,IF($D35="Analogue Electronic",2,1))))))</f>
        <v>0.99997975495606095</v>
      </c>
      <c r="AB35" s="28" cm="1">
        <f t="array" ref="AB35">1-EXP(-((($C35+(AB$5-$J$5))/(INDEX('Weibull Data'!$G$4:$I$5,2,IF($D35="Electromechanical",3,IF($D35="Analogue Electronic",2,1)))))^(INDEX('Weibull Data'!$G$4:$I$5,1,IF($D35="Electromechanical",3,IF($D35="Analogue Electronic",2,1))))))</f>
        <v>0.99998673679321748</v>
      </c>
      <c r="AC35" s="28" cm="1">
        <f t="array" ref="AC35">1-EXP(-((($C35+(AC$5-$J$5))/(INDEX('Weibull Data'!$G$4:$I$5,2,IF($D35="Electromechanical",3,IF($D35="Analogue Electronic",2,1)))))^(INDEX('Weibull Data'!$G$4:$I$5,1,IF($D35="Electromechanical",3,IF($D35="Analogue Electronic",2,1))))))</f>
        <v>0.99999137732063859</v>
      </c>
      <c r="AD35" s="28" cm="1">
        <f t="array" ref="AD35">1-EXP(-((($C35+(AD$5-$J$5))/(INDEX('Weibull Data'!$G$4:$I$5,2,IF($D35="Electromechanical",3,IF($D35="Analogue Electronic",2,1)))))^(INDEX('Weibull Data'!$G$4:$I$5,1,IF($D35="Electromechanical",3,IF($D35="Analogue Electronic",2,1))))))</f>
        <v>0.99999443703390578</v>
      </c>
      <c r="AE35" s="28" cm="1">
        <f t="array" ref="AE35">1-EXP(-((($C35+(AE$5-$J$5))/(INDEX('Weibull Data'!$G$4:$I$5,2,IF($D35="Electromechanical",3,IF($D35="Analogue Electronic",2,1)))))^(INDEX('Weibull Data'!$G$4:$I$5,1,IF($D35="Electromechanical",3,IF($D35="Analogue Electronic",2,1))))))</f>
        <v>0.99999643838043684</v>
      </c>
      <c r="AF35" s="28" cm="1">
        <f t="array" ref="AF35">1-EXP(-((($C35+(AF$5-$J$5))/(INDEX('Weibull Data'!$G$4:$I$5,2,IF($D35="Electromechanical",3,IF($D35="Analogue Electronic",2,1)))))^(INDEX('Weibull Data'!$G$4:$I$5,1,IF($D35="Electromechanical",3,IF($D35="Analogue Electronic",2,1))))))</f>
        <v>0.99999773706590067</v>
      </c>
      <c r="AG35" s="28" cm="1">
        <f t="array" ref="AG35">1-EXP(-((($C35+(AG$5-$J$5))/(INDEX('Weibull Data'!$G$4:$I$5,2,IF($D35="Electromechanical",3,IF($D35="Analogue Electronic",2,1)))))^(INDEX('Weibull Data'!$G$4:$I$5,1,IF($D35="Electromechanical",3,IF($D35="Analogue Electronic",2,1))))))</f>
        <v>0.99999857312561069</v>
      </c>
      <c r="AH35" s="28" cm="1">
        <f t="array" ref="AH35">1-EXP(-((($C35+(AH$5-$J$5))/(INDEX('Weibull Data'!$G$4:$I$5,2,IF($D35="Electromechanical",3,IF($D35="Analogue Electronic",2,1)))))^(INDEX('Weibull Data'!$G$4:$I$5,1,IF($D35="Electromechanical",3,IF($D35="Analogue Electronic",2,1))))))</f>
        <v>0.99999910711586515</v>
      </c>
      <c r="AI35" s="34">
        <f t="shared" si="3"/>
        <v>0.2479629586999266</v>
      </c>
      <c r="AJ35" s="34">
        <f t="shared" si="4"/>
        <v>0.24847515173708348</v>
      </c>
      <c r="AK35" s="34">
        <f t="shared" si="5"/>
        <v>0.24886766287577541</v>
      </c>
      <c r="AL35" s="34">
        <f t="shared" si="6"/>
        <v>0.24916582426518219</v>
      </c>
      <c r="AM35" s="34">
        <f t="shared" si="7"/>
        <v>0.24939034788238293</v>
      </c>
      <c r="AN35" s="34">
        <f t="shared" si="8"/>
        <v>0.24955796253925533</v>
      </c>
      <c r="AO35" s="34">
        <f t="shared" si="9"/>
        <v>0.24968202135576134</v>
      </c>
      <c r="AP35" s="34">
        <f t="shared" si="10"/>
        <v>0.24977306165778873</v>
      </c>
      <c r="AQ35" s="34">
        <f t="shared" si="11"/>
        <v>0.24983930670871624</v>
      </c>
      <c r="AR35" s="34">
        <f t="shared" si="12"/>
        <v>0.2498871046105488</v>
      </c>
      <c r="AS35" s="34">
        <f t="shared" si="13"/>
        <v>0.24992130417863445</v>
      </c>
      <c r="AT35" s="34">
        <f t="shared" si="14"/>
        <v>0.24994557075166343</v>
      </c>
      <c r="AU35" s="34">
        <f t="shared" si="15"/>
        <v>0.24996264694061335</v>
      </c>
      <c r="AV35" s="34">
        <f t="shared" si="16"/>
        <v>0.2499745644592444</v>
      </c>
      <c r="AW35" s="34">
        <f t="shared" si="17"/>
        <v>0.24998281362384081</v>
      </c>
      <c r="AX35" s="34">
        <f t="shared" si="18"/>
        <v>0.24998847705219715</v>
      </c>
      <c r="AY35" s="34">
        <f t="shared" si="19"/>
        <v>0.24999233369580945</v>
      </c>
      <c r="AZ35" s="34">
        <f t="shared" si="20"/>
        <v>0.24999493873901524</v>
      </c>
      <c r="BA35" s="34">
        <f t="shared" si="21"/>
        <v>0.24999668419830437</v>
      </c>
      <c r="BB35" s="34">
        <f t="shared" si="22"/>
        <v>0.24999784433015965</v>
      </c>
      <c r="BC35" s="34">
        <f t="shared" si="23"/>
        <v>0.24999860925847645</v>
      </c>
      <c r="BD35" s="34">
        <f t="shared" si="24"/>
        <v>0.24999910959510921</v>
      </c>
      <c r="BE35" s="34">
        <f t="shared" si="25"/>
        <v>0.24999943426647517</v>
      </c>
      <c r="BF35" s="34">
        <f t="shared" si="26"/>
        <v>0.24999964328140267</v>
      </c>
      <c r="BG35" s="34">
        <f t="shared" si="27"/>
        <v>0.24999977677896629</v>
      </c>
      <c r="BH35" s="35">
        <f t="shared" si="55"/>
        <v>20.966666666666665</v>
      </c>
      <c r="BI35" s="32">
        <f t="shared" si="29"/>
        <v>77.915031088450348</v>
      </c>
      <c r="BJ35" s="32">
        <f t="shared" si="30"/>
        <v>78.075972612227133</v>
      </c>
      <c r="BK35" s="32">
        <f t="shared" si="31"/>
        <v>78.199307636676309</v>
      </c>
      <c r="BL35" s="32">
        <f t="shared" si="32"/>
        <v>78.292996040971886</v>
      </c>
      <c r="BM35" s="32">
        <f t="shared" si="33"/>
        <v>78.363545951756961</v>
      </c>
      <c r="BN35" s="32">
        <f t="shared" si="34"/>
        <v>78.416213903734814</v>
      </c>
      <c r="BO35" s="32">
        <f t="shared" si="35"/>
        <v>78.455195720194595</v>
      </c>
      <c r="BP35" s="32">
        <f t="shared" si="36"/>
        <v>78.483802444359995</v>
      </c>
      <c r="BQ35" s="32">
        <f t="shared" si="37"/>
        <v>78.504617993704684</v>
      </c>
      <c r="BR35" s="32">
        <f t="shared" si="38"/>
        <v>78.519637071662018</v>
      </c>
      <c r="BS35" s="32">
        <f t="shared" si="39"/>
        <v>78.530383275145709</v>
      </c>
      <c r="BT35" s="32">
        <f t="shared" si="40"/>
        <v>78.538008328507999</v>
      </c>
      <c r="BU35" s="32">
        <f t="shared" si="41"/>
        <v>78.543374016189276</v>
      </c>
      <c r="BV35" s="32">
        <f t="shared" si="42"/>
        <v>78.547118744190186</v>
      </c>
      <c r="BW35" s="32">
        <f t="shared" si="43"/>
        <v>78.549710800355967</v>
      </c>
      <c r="BX35" s="32">
        <f t="shared" si="44"/>
        <v>78.551490365331176</v>
      </c>
      <c r="BY35" s="32">
        <f t="shared" si="45"/>
        <v>78.552702201601107</v>
      </c>
      <c r="BZ35" s="32">
        <f t="shared" si="46"/>
        <v>78.553520759435031</v>
      </c>
      <c r="CA35" s="32">
        <f t="shared" si="47"/>
        <v>78.554069218428623</v>
      </c>
      <c r="CB35" s="32">
        <f t="shared" si="48"/>
        <v>78.554433755575786</v>
      </c>
      <c r="CC35" s="32">
        <f t="shared" si="49"/>
        <v>78.554674111691469</v>
      </c>
      <c r="CD35" s="32">
        <f t="shared" si="50"/>
        <v>78.554831327690579</v>
      </c>
      <c r="CE35" s="32">
        <f t="shared" si="51"/>
        <v>78.554933346071493</v>
      </c>
      <c r="CF35" s="32">
        <f t="shared" si="52"/>
        <v>78.554999022834906</v>
      </c>
      <c r="CG35" s="32">
        <f t="shared" si="53"/>
        <v>78.555040970498681</v>
      </c>
    </row>
    <row r="36" spans="1:85" x14ac:dyDescent="0.3">
      <c r="A36" s="29">
        <v>31</v>
      </c>
      <c r="B36" s="29" t="s">
        <v>142</v>
      </c>
      <c r="C36" s="29">
        <v>32</v>
      </c>
      <c r="D36" s="29" t="s">
        <v>4</v>
      </c>
      <c r="E36" s="29" t="s">
        <v>304</v>
      </c>
      <c r="F36" s="29" t="s">
        <v>29</v>
      </c>
      <c r="G36" s="36">
        <f t="shared" si="2"/>
        <v>0.33333333333333331</v>
      </c>
      <c r="H36" s="37">
        <v>0.25</v>
      </c>
      <c r="I36" s="37">
        <v>1</v>
      </c>
      <c r="J36" s="28" cm="1">
        <f t="array" ref="J36">1-EXP(-((($C36+(J$5-$J$5))/(INDEX('Weibull Data'!$G$4:$I$5,2,IF($D36="Electromechanical",3,IF($D36="Analogue Electronic",2,1)))))^(INDEX('Weibull Data'!$G$4:$I$5,1,IF($D36="Electromechanical",3,IF($D36="Analogue Electronic",2,1))))))</f>
        <v>0.9918518347997064</v>
      </c>
      <c r="K36" s="28" cm="1">
        <f t="array" ref="K36">1-EXP(-((($C36+(K$5-$J$5))/(INDEX('Weibull Data'!$G$4:$I$5,2,IF($D36="Electromechanical",3,IF($D36="Analogue Electronic",2,1)))))^(INDEX('Weibull Data'!$G$4:$I$5,1,IF($D36="Electromechanical",3,IF($D36="Analogue Electronic",2,1))))))</f>
        <v>0.99390060694833393</v>
      </c>
      <c r="L36" s="28" cm="1">
        <f t="array" ref="L36">1-EXP(-((($C36+(L$5-$J$5))/(INDEX('Weibull Data'!$G$4:$I$5,2,IF($D36="Electromechanical",3,IF($D36="Analogue Electronic",2,1)))))^(INDEX('Weibull Data'!$G$4:$I$5,1,IF($D36="Electromechanical",3,IF($D36="Analogue Electronic",2,1))))))</f>
        <v>0.99547065150310166</v>
      </c>
      <c r="M36" s="28" cm="1">
        <f t="array" ref="M36">1-EXP(-((($C36+(M$5-$J$5))/(INDEX('Weibull Data'!$G$4:$I$5,2,IF($D36="Electromechanical",3,IF($D36="Analogue Electronic",2,1)))))^(INDEX('Weibull Data'!$G$4:$I$5,1,IF($D36="Electromechanical",3,IF($D36="Analogue Electronic",2,1))))))</f>
        <v>0.99666329706072876</v>
      </c>
      <c r="N36" s="28" cm="1">
        <f t="array" ref="N36">1-EXP(-((($C36+(N$5-$J$5))/(INDEX('Weibull Data'!$G$4:$I$5,2,IF($D36="Electromechanical",3,IF($D36="Analogue Electronic",2,1)))))^(INDEX('Weibull Data'!$G$4:$I$5,1,IF($D36="Electromechanical",3,IF($D36="Analogue Electronic",2,1))))))</f>
        <v>0.99756139152953172</v>
      </c>
      <c r="O36" s="28" cm="1">
        <f t="array" ref="O36">1-EXP(-((($C36+(O$5-$J$5))/(INDEX('Weibull Data'!$G$4:$I$5,2,IF($D36="Electromechanical",3,IF($D36="Analogue Electronic",2,1)))))^(INDEX('Weibull Data'!$G$4:$I$5,1,IF($D36="Electromechanical",3,IF($D36="Analogue Electronic",2,1))))))</f>
        <v>0.99823185015702132</v>
      </c>
      <c r="P36" s="28" cm="1">
        <f t="array" ref="P36">1-EXP(-((($C36+(P$5-$J$5))/(INDEX('Weibull Data'!$G$4:$I$5,2,IF($D36="Electromechanical",3,IF($D36="Analogue Electronic",2,1)))))^(INDEX('Weibull Data'!$G$4:$I$5,1,IF($D36="Electromechanical",3,IF($D36="Analogue Electronic",2,1))))))</f>
        <v>0.99872808542304536</v>
      </c>
      <c r="Q36" s="28" cm="1">
        <f t="array" ref="Q36">1-EXP(-((($C36+(Q$5-$J$5))/(INDEX('Weibull Data'!$G$4:$I$5,2,IF($D36="Electromechanical",3,IF($D36="Analogue Electronic",2,1)))))^(INDEX('Weibull Data'!$G$4:$I$5,1,IF($D36="Electromechanical",3,IF($D36="Analogue Electronic",2,1))))))</f>
        <v>0.99909224663115492</v>
      </c>
      <c r="R36" s="28" cm="1">
        <f t="array" ref="R36">1-EXP(-((($C36+(R$5-$J$5))/(INDEX('Weibull Data'!$G$4:$I$5,2,IF($D36="Electromechanical",3,IF($D36="Analogue Electronic",2,1)))))^(INDEX('Weibull Data'!$G$4:$I$5,1,IF($D36="Electromechanical",3,IF($D36="Analogue Electronic",2,1))))))</f>
        <v>0.99935722683486494</v>
      </c>
      <c r="S36" s="28" cm="1">
        <f t="array" ref="S36">1-EXP(-((($C36+(S$5-$J$5))/(INDEX('Weibull Data'!$G$4:$I$5,2,IF($D36="Electromechanical",3,IF($D36="Analogue Electronic",2,1)))))^(INDEX('Weibull Data'!$G$4:$I$5,1,IF($D36="Electromechanical",3,IF($D36="Analogue Electronic",2,1))))))</f>
        <v>0.99954841844219522</v>
      </c>
      <c r="T36" s="28" cm="1">
        <f t="array" ref="T36">1-EXP(-((($C36+(T$5-$J$5))/(INDEX('Weibull Data'!$G$4:$I$5,2,IF($D36="Electromechanical",3,IF($D36="Analogue Electronic",2,1)))))^(INDEX('Weibull Data'!$G$4:$I$5,1,IF($D36="Electromechanical",3,IF($D36="Analogue Electronic",2,1))))))</f>
        <v>0.99968521671453781</v>
      </c>
      <c r="U36" s="28" cm="1">
        <f t="array" ref="U36">1-EXP(-((($C36+(U$5-$J$5))/(INDEX('Weibull Data'!$G$4:$I$5,2,IF($D36="Electromechanical",3,IF($D36="Analogue Electronic",2,1)))))^(INDEX('Weibull Data'!$G$4:$I$5,1,IF($D36="Electromechanical",3,IF($D36="Analogue Electronic",2,1))))))</f>
        <v>0.99978228300665373</v>
      </c>
      <c r="V36" s="28" cm="1">
        <f t="array" ref="V36">1-EXP(-((($C36+(V$5-$J$5))/(INDEX('Weibull Data'!$G$4:$I$5,2,IF($D36="Electromechanical",3,IF($D36="Analogue Electronic",2,1)))))^(INDEX('Weibull Data'!$G$4:$I$5,1,IF($D36="Electromechanical",3,IF($D36="Analogue Electronic",2,1))))))</f>
        <v>0.99985058776245339</v>
      </c>
      <c r="W36" s="28" cm="1">
        <f t="array" ref="W36">1-EXP(-((($C36+(W$5-$J$5))/(INDEX('Weibull Data'!$G$4:$I$5,2,IF($D36="Electromechanical",3,IF($D36="Analogue Electronic",2,1)))))^(INDEX('Weibull Data'!$G$4:$I$5,1,IF($D36="Electromechanical",3,IF($D36="Analogue Electronic",2,1))))))</f>
        <v>0.99989825783697761</v>
      </c>
      <c r="X36" s="28" cm="1">
        <f t="array" ref="X36">1-EXP(-((($C36+(X$5-$J$5))/(INDEX('Weibull Data'!$G$4:$I$5,2,IF($D36="Electromechanical",3,IF($D36="Analogue Electronic",2,1)))))^(INDEX('Weibull Data'!$G$4:$I$5,1,IF($D36="Electromechanical",3,IF($D36="Analogue Electronic",2,1))))))</f>
        <v>0.99993125449536324</v>
      </c>
      <c r="Y36" s="28" cm="1">
        <f t="array" ref="Y36">1-EXP(-((($C36+(Y$5-$J$5))/(INDEX('Weibull Data'!$G$4:$I$5,2,IF($D36="Electromechanical",3,IF($D36="Analogue Electronic",2,1)))))^(INDEX('Weibull Data'!$G$4:$I$5,1,IF($D36="Electromechanical",3,IF($D36="Analogue Electronic",2,1))))))</f>
        <v>0.9999539082087886</v>
      </c>
      <c r="Z36" s="28" cm="1">
        <f t="array" ref="Z36">1-EXP(-((($C36+(Z$5-$J$5))/(INDEX('Weibull Data'!$G$4:$I$5,2,IF($D36="Electromechanical",3,IF($D36="Analogue Electronic",2,1)))))^(INDEX('Weibull Data'!$G$4:$I$5,1,IF($D36="Electromechanical",3,IF($D36="Analogue Electronic",2,1))))))</f>
        <v>0.9999693347832378</v>
      </c>
      <c r="AA36" s="28" cm="1">
        <f t="array" ref="AA36">1-EXP(-((($C36+(AA$5-$J$5))/(INDEX('Weibull Data'!$G$4:$I$5,2,IF($D36="Electromechanical",3,IF($D36="Analogue Electronic",2,1)))))^(INDEX('Weibull Data'!$G$4:$I$5,1,IF($D36="Electromechanical",3,IF($D36="Analogue Electronic",2,1))))))</f>
        <v>0.99997975495606095</v>
      </c>
      <c r="AB36" s="28" cm="1">
        <f t="array" ref="AB36">1-EXP(-((($C36+(AB$5-$J$5))/(INDEX('Weibull Data'!$G$4:$I$5,2,IF($D36="Electromechanical",3,IF($D36="Analogue Electronic",2,1)))))^(INDEX('Weibull Data'!$G$4:$I$5,1,IF($D36="Electromechanical",3,IF($D36="Analogue Electronic",2,1))))))</f>
        <v>0.99998673679321748</v>
      </c>
      <c r="AC36" s="28" cm="1">
        <f t="array" ref="AC36">1-EXP(-((($C36+(AC$5-$J$5))/(INDEX('Weibull Data'!$G$4:$I$5,2,IF($D36="Electromechanical",3,IF($D36="Analogue Electronic",2,1)))))^(INDEX('Weibull Data'!$G$4:$I$5,1,IF($D36="Electromechanical",3,IF($D36="Analogue Electronic",2,1))))))</f>
        <v>0.99999137732063859</v>
      </c>
      <c r="AD36" s="28" cm="1">
        <f t="array" ref="AD36">1-EXP(-((($C36+(AD$5-$J$5))/(INDEX('Weibull Data'!$G$4:$I$5,2,IF($D36="Electromechanical",3,IF($D36="Analogue Electronic",2,1)))))^(INDEX('Weibull Data'!$G$4:$I$5,1,IF($D36="Electromechanical",3,IF($D36="Analogue Electronic",2,1))))))</f>
        <v>0.99999443703390578</v>
      </c>
      <c r="AE36" s="28" cm="1">
        <f t="array" ref="AE36">1-EXP(-((($C36+(AE$5-$J$5))/(INDEX('Weibull Data'!$G$4:$I$5,2,IF($D36="Electromechanical",3,IF($D36="Analogue Electronic",2,1)))))^(INDEX('Weibull Data'!$G$4:$I$5,1,IF($D36="Electromechanical",3,IF($D36="Analogue Electronic",2,1))))))</f>
        <v>0.99999643838043684</v>
      </c>
      <c r="AF36" s="28" cm="1">
        <f t="array" ref="AF36">1-EXP(-((($C36+(AF$5-$J$5))/(INDEX('Weibull Data'!$G$4:$I$5,2,IF($D36="Electromechanical",3,IF($D36="Analogue Electronic",2,1)))))^(INDEX('Weibull Data'!$G$4:$I$5,1,IF($D36="Electromechanical",3,IF($D36="Analogue Electronic",2,1))))))</f>
        <v>0.99999773706590067</v>
      </c>
      <c r="AG36" s="28" cm="1">
        <f t="array" ref="AG36">1-EXP(-((($C36+(AG$5-$J$5))/(INDEX('Weibull Data'!$G$4:$I$5,2,IF($D36="Electromechanical",3,IF($D36="Analogue Electronic",2,1)))))^(INDEX('Weibull Data'!$G$4:$I$5,1,IF($D36="Electromechanical",3,IF($D36="Analogue Electronic",2,1))))))</f>
        <v>0.99999857312561069</v>
      </c>
      <c r="AH36" s="28" cm="1">
        <f t="array" ref="AH36">1-EXP(-((($C36+(AH$5-$J$5))/(INDEX('Weibull Data'!$G$4:$I$5,2,IF($D36="Electromechanical",3,IF($D36="Analogue Electronic",2,1)))))^(INDEX('Weibull Data'!$G$4:$I$5,1,IF($D36="Electromechanical",3,IF($D36="Analogue Electronic",2,1))))))</f>
        <v>0.99999910711586515</v>
      </c>
      <c r="AI36" s="34">
        <f t="shared" si="3"/>
        <v>0.2479629586999266</v>
      </c>
      <c r="AJ36" s="34">
        <f t="shared" si="4"/>
        <v>0.24847515173708348</v>
      </c>
      <c r="AK36" s="34">
        <f t="shared" si="5"/>
        <v>0.24886766287577541</v>
      </c>
      <c r="AL36" s="34">
        <f t="shared" si="6"/>
        <v>0.24916582426518219</v>
      </c>
      <c r="AM36" s="34">
        <f t="shared" si="7"/>
        <v>0.24939034788238293</v>
      </c>
      <c r="AN36" s="34">
        <f t="shared" si="8"/>
        <v>0.24955796253925533</v>
      </c>
      <c r="AO36" s="34">
        <f t="shared" si="9"/>
        <v>0.24968202135576134</v>
      </c>
      <c r="AP36" s="34">
        <f t="shared" si="10"/>
        <v>0.24977306165778873</v>
      </c>
      <c r="AQ36" s="34">
        <f t="shared" si="11"/>
        <v>0.24983930670871624</v>
      </c>
      <c r="AR36" s="34">
        <f t="shared" si="12"/>
        <v>0.2498871046105488</v>
      </c>
      <c r="AS36" s="34">
        <f t="shared" si="13"/>
        <v>0.24992130417863445</v>
      </c>
      <c r="AT36" s="34">
        <f t="shared" si="14"/>
        <v>0.24994557075166343</v>
      </c>
      <c r="AU36" s="34">
        <f t="shared" si="15"/>
        <v>0.24996264694061335</v>
      </c>
      <c r="AV36" s="34">
        <f t="shared" si="16"/>
        <v>0.2499745644592444</v>
      </c>
      <c r="AW36" s="34">
        <f t="shared" si="17"/>
        <v>0.24998281362384081</v>
      </c>
      <c r="AX36" s="34">
        <f t="shared" si="18"/>
        <v>0.24998847705219715</v>
      </c>
      <c r="AY36" s="34">
        <f t="shared" si="19"/>
        <v>0.24999233369580945</v>
      </c>
      <c r="AZ36" s="34">
        <f t="shared" si="20"/>
        <v>0.24999493873901524</v>
      </c>
      <c r="BA36" s="34">
        <f t="shared" si="21"/>
        <v>0.24999668419830437</v>
      </c>
      <c r="BB36" s="34">
        <f t="shared" si="22"/>
        <v>0.24999784433015965</v>
      </c>
      <c r="BC36" s="34">
        <f t="shared" si="23"/>
        <v>0.24999860925847645</v>
      </c>
      <c r="BD36" s="34">
        <f t="shared" si="24"/>
        <v>0.24999910959510921</v>
      </c>
      <c r="BE36" s="34">
        <f t="shared" si="25"/>
        <v>0.24999943426647517</v>
      </c>
      <c r="BF36" s="34">
        <f t="shared" si="26"/>
        <v>0.24999964328140267</v>
      </c>
      <c r="BG36" s="34">
        <f t="shared" si="27"/>
        <v>0.24999977677896629</v>
      </c>
      <c r="BH36" s="35">
        <f t="shared" si="55"/>
        <v>20.966666666666665</v>
      </c>
      <c r="BI36" s="32">
        <f t="shared" si="29"/>
        <v>77.915031088450348</v>
      </c>
      <c r="BJ36" s="32">
        <f t="shared" si="30"/>
        <v>78.075972612227133</v>
      </c>
      <c r="BK36" s="32">
        <f t="shared" si="31"/>
        <v>78.199307636676309</v>
      </c>
      <c r="BL36" s="32">
        <f t="shared" si="32"/>
        <v>78.292996040971886</v>
      </c>
      <c r="BM36" s="32">
        <f t="shared" si="33"/>
        <v>78.363545951756961</v>
      </c>
      <c r="BN36" s="32">
        <f t="shared" si="34"/>
        <v>78.416213903734814</v>
      </c>
      <c r="BO36" s="32">
        <f t="shared" si="35"/>
        <v>78.455195720194595</v>
      </c>
      <c r="BP36" s="32">
        <f t="shared" si="36"/>
        <v>78.483802444359995</v>
      </c>
      <c r="BQ36" s="32">
        <f t="shared" si="37"/>
        <v>78.504617993704684</v>
      </c>
      <c r="BR36" s="32">
        <f t="shared" si="38"/>
        <v>78.519637071662018</v>
      </c>
      <c r="BS36" s="32">
        <f t="shared" si="39"/>
        <v>78.530383275145709</v>
      </c>
      <c r="BT36" s="32">
        <f t="shared" si="40"/>
        <v>78.538008328507999</v>
      </c>
      <c r="BU36" s="32">
        <f t="shared" si="41"/>
        <v>78.543374016189276</v>
      </c>
      <c r="BV36" s="32">
        <f t="shared" si="42"/>
        <v>78.547118744190186</v>
      </c>
      <c r="BW36" s="32">
        <f t="shared" si="43"/>
        <v>78.549710800355967</v>
      </c>
      <c r="BX36" s="32">
        <f t="shared" si="44"/>
        <v>78.551490365331176</v>
      </c>
      <c r="BY36" s="32">
        <f t="shared" si="45"/>
        <v>78.552702201601107</v>
      </c>
      <c r="BZ36" s="32">
        <f t="shared" si="46"/>
        <v>78.553520759435031</v>
      </c>
      <c r="CA36" s="32">
        <f t="shared" si="47"/>
        <v>78.554069218428623</v>
      </c>
      <c r="CB36" s="32">
        <f t="shared" si="48"/>
        <v>78.554433755575786</v>
      </c>
      <c r="CC36" s="32">
        <f t="shared" si="49"/>
        <v>78.554674111691469</v>
      </c>
      <c r="CD36" s="32">
        <f t="shared" si="50"/>
        <v>78.554831327690579</v>
      </c>
      <c r="CE36" s="32">
        <f t="shared" si="51"/>
        <v>78.554933346071493</v>
      </c>
      <c r="CF36" s="32">
        <f t="shared" si="52"/>
        <v>78.554999022834906</v>
      </c>
      <c r="CG36" s="32">
        <f t="shared" si="53"/>
        <v>78.555040970498681</v>
      </c>
    </row>
    <row r="37" spans="1:85" x14ac:dyDescent="0.3">
      <c r="A37" s="29">
        <v>32</v>
      </c>
      <c r="B37" s="29" t="s">
        <v>143</v>
      </c>
      <c r="C37" s="29">
        <v>32</v>
      </c>
      <c r="D37" s="29" t="s">
        <v>4</v>
      </c>
      <c r="E37" s="29" t="s">
        <v>304</v>
      </c>
      <c r="F37" s="29" t="s">
        <v>29</v>
      </c>
      <c r="G37" s="36">
        <f t="shared" si="2"/>
        <v>0.33333333333333331</v>
      </c>
      <c r="H37" s="37">
        <v>0.25</v>
      </c>
      <c r="I37" s="37">
        <v>1</v>
      </c>
      <c r="J37" s="28" cm="1">
        <f t="array" ref="J37">1-EXP(-((($C37+(J$5-$J$5))/(INDEX('Weibull Data'!$G$4:$I$5,2,IF($D37="Electromechanical",3,IF($D37="Analogue Electronic",2,1)))))^(INDEX('Weibull Data'!$G$4:$I$5,1,IF($D37="Electromechanical",3,IF($D37="Analogue Electronic",2,1))))))</f>
        <v>0.9918518347997064</v>
      </c>
      <c r="K37" s="28" cm="1">
        <f t="array" ref="K37">1-EXP(-((($C37+(K$5-$J$5))/(INDEX('Weibull Data'!$G$4:$I$5,2,IF($D37="Electromechanical",3,IF($D37="Analogue Electronic",2,1)))))^(INDEX('Weibull Data'!$G$4:$I$5,1,IF($D37="Electromechanical",3,IF($D37="Analogue Electronic",2,1))))))</f>
        <v>0.99390060694833393</v>
      </c>
      <c r="L37" s="28" cm="1">
        <f t="array" ref="L37">1-EXP(-((($C37+(L$5-$J$5))/(INDEX('Weibull Data'!$G$4:$I$5,2,IF($D37="Electromechanical",3,IF($D37="Analogue Electronic",2,1)))))^(INDEX('Weibull Data'!$G$4:$I$5,1,IF($D37="Electromechanical",3,IF($D37="Analogue Electronic",2,1))))))</f>
        <v>0.99547065150310166</v>
      </c>
      <c r="M37" s="28" cm="1">
        <f t="array" ref="M37">1-EXP(-((($C37+(M$5-$J$5))/(INDEX('Weibull Data'!$G$4:$I$5,2,IF($D37="Electromechanical",3,IF($D37="Analogue Electronic",2,1)))))^(INDEX('Weibull Data'!$G$4:$I$5,1,IF($D37="Electromechanical",3,IF($D37="Analogue Electronic",2,1))))))</f>
        <v>0.99666329706072876</v>
      </c>
      <c r="N37" s="28" cm="1">
        <f t="array" ref="N37">1-EXP(-((($C37+(N$5-$J$5))/(INDEX('Weibull Data'!$G$4:$I$5,2,IF($D37="Electromechanical",3,IF($D37="Analogue Electronic",2,1)))))^(INDEX('Weibull Data'!$G$4:$I$5,1,IF($D37="Electromechanical",3,IF($D37="Analogue Electronic",2,1))))))</f>
        <v>0.99756139152953172</v>
      </c>
      <c r="O37" s="28" cm="1">
        <f t="array" ref="O37">1-EXP(-((($C37+(O$5-$J$5))/(INDEX('Weibull Data'!$G$4:$I$5,2,IF($D37="Electromechanical",3,IF($D37="Analogue Electronic",2,1)))))^(INDEX('Weibull Data'!$G$4:$I$5,1,IF($D37="Electromechanical",3,IF($D37="Analogue Electronic",2,1))))))</f>
        <v>0.99823185015702132</v>
      </c>
      <c r="P37" s="28" cm="1">
        <f t="array" ref="P37">1-EXP(-((($C37+(P$5-$J$5))/(INDEX('Weibull Data'!$G$4:$I$5,2,IF($D37="Electromechanical",3,IF($D37="Analogue Electronic",2,1)))))^(INDEX('Weibull Data'!$G$4:$I$5,1,IF($D37="Electromechanical",3,IF($D37="Analogue Electronic",2,1))))))</f>
        <v>0.99872808542304536</v>
      </c>
      <c r="Q37" s="28" cm="1">
        <f t="array" ref="Q37">1-EXP(-((($C37+(Q$5-$J$5))/(INDEX('Weibull Data'!$G$4:$I$5,2,IF($D37="Electromechanical",3,IF($D37="Analogue Electronic",2,1)))))^(INDEX('Weibull Data'!$G$4:$I$5,1,IF($D37="Electromechanical",3,IF($D37="Analogue Electronic",2,1))))))</f>
        <v>0.99909224663115492</v>
      </c>
      <c r="R37" s="28" cm="1">
        <f t="array" ref="R37">1-EXP(-((($C37+(R$5-$J$5))/(INDEX('Weibull Data'!$G$4:$I$5,2,IF($D37="Electromechanical",3,IF($D37="Analogue Electronic",2,1)))))^(INDEX('Weibull Data'!$G$4:$I$5,1,IF($D37="Electromechanical",3,IF($D37="Analogue Electronic",2,1))))))</f>
        <v>0.99935722683486494</v>
      </c>
      <c r="S37" s="28" cm="1">
        <f t="array" ref="S37">1-EXP(-((($C37+(S$5-$J$5))/(INDEX('Weibull Data'!$G$4:$I$5,2,IF($D37="Electromechanical",3,IF($D37="Analogue Electronic",2,1)))))^(INDEX('Weibull Data'!$G$4:$I$5,1,IF($D37="Electromechanical",3,IF($D37="Analogue Electronic",2,1))))))</f>
        <v>0.99954841844219522</v>
      </c>
      <c r="T37" s="28" cm="1">
        <f t="array" ref="T37">1-EXP(-((($C37+(T$5-$J$5))/(INDEX('Weibull Data'!$G$4:$I$5,2,IF($D37="Electromechanical",3,IF($D37="Analogue Electronic",2,1)))))^(INDEX('Weibull Data'!$G$4:$I$5,1,IF($D37="Electromechanical",3,IF($D37="Analogue Electronic",2,1))))))</f>
        <v>0.99968521671453781</v>
      </c>
      <c r="U37" s="28" cm="1">
        <f t="array" ref="U37">1-EXP(-((($C37+(U$5-$J$5))/(INDEX('Weibull Data'!$G$4:$I$5,2,IF($D37="Electromechanical",3,IF($D37="Analogue Electronic",2,1)))))^(INDEX('Weibull Data'!$G$4:$I$5,1,IF($D37="Electromechanical",3,IF($D37="Analogue Electronic",2,1))))))</f>
        <v>0.99978228300665373</v>
      </c>
      <c r="V37" s="28" cm="1">
        <f t="array" ref="V37">1-EXP(-((($C37+(V$5-$J$5))/(INDEX('Weibull Data'!$G$4:$I$5,2,IF($D37="Electromechanical",3,IF($D37="Analogue Electronic",2,1)))))^(INDEX('Weibull Data'!$G$4:$I$5,1,IF($D37="Electromechanical",3,IF($D37="Analogue Electronic",2,1))))))</f>
        <v>0.99985058776245339</v>
      </c>
      <c r="W37" s="28" cm="1">
        <f t="array" ref="W37">1-EXP(-((($C37+(W$5-$J$5))/(INDEX('Weibull Data'!$G$4:$I$5,2,IF($D37="Electromechanical",3,IF($D37="Analogue Electronic",2,1)))))^(INDEX('Weibull Data'!$G$4:$I$5,1,IF($D37="Electromechanical",3,IF($D37="Analogue Electronic",2,1))))))</f>
        <v>0.99989825783697761</v>
      </c>
      <c r="X37" s="28" cm="1">
        <f t="array" ref="X37">1-EXP(-((($C37+(X$5-$J$5))/(INDEX('Weibull Data'!$G$4:$I$5,2,IF($D37="Electromechanical",3,IF($D37="Analogue Electronic",2,1)))))^(INDEX('Weibull Data'!$G$4:$I$5,1,IF($D37="Electromechanical",3,IF($D37="Analogue Electronic",2,1))))))</f>
        <v>0.99993125449536324</v>
      </c>
      <c r="Y37" s="28" cm="1">
        <f t="array" ref="Y37">1-EXP(-((($C37+(Y$5-$J$5))/(INDEX('Weibull Data'!$G$4:$I$5,2,IF($D37="Electromechanical",3,IF($D37="Analogue Electronic",2,1)))))^(INDEX('Weibull Data'!$G$4:$I$5,1,IF($D37="Electromechanical",3,IF($D37="Analogue Electronic",2,1))))))</f>
        <v>0.9999539082087886</v>
      </c>
      <c r="Z37" s="28" cm="1">
        <f t="array" ref="Z37">1-EXP(-((($C37+(Z$5-$J$5))/(INDEX('Weibull Data'!$G$4:$I$5,2,IF($D37="Electromechanical",3,IF($D37="Analogue Electronic",2,1)))))^(INDEX('Weibull Data'!$G$4:$I$5,1,IF($D37="Electromechanical",3,IF($D37="Analogue Electronic",2,1))))))</f>
        <v>0.9999693347832378</v>
      </c>
      <c r="AA37" s="28" cm="1">
        <f t="array" ref="AA37">1-EXP(-((($C37+(AA$5-$J$5))/(INDEX('Weibull Data'!$G$4:$I$5,2,IF($D37="Electromechanical",3,IF($D37="Analogue Electronic",2,1)))))^(INDEX('Weibull Data'!$G$4:$I$5,1,IF($D37="Electromechanical",3,IF($D37="Analogue Electronic",2,1))))))</f>
        <v>0.99997975495606095</v>
      </c>
      <c r="AB37" s="28" cm="1">
        <f t="array" ref="AB37">1-EXP(-((($C37+(AB$5-$J$5))/(INDEX('Weibull Data'!$G$4:$I$5,2,IF($D37="Electromechanical",3,IF($D37="Analogue Electronic",2,1)))))^(INDEX('Weibull Data'!$G$4:$I$5,1,IF($D37="Electromechanical",3,IF($D37="Analogue Electronic",2,1))))))</f>
        <v>0.99998673679321748</v>
      </c>
      <c r="AC37" s="28" cm="1">
        <f t="array" ref="AC37">1-EXP(-((($C37+(AC$5-$J$5))/(INDEX('Weibull Data'!$G$4:$I$5,2,IF($D37="Electromechanical",3,IF($D37="Analogue Electronic",2,1)))))^(INDEX('Weibull Data'!$G$4:$I$5,1,IF($D37="Electromechanical",3,IF($D37="Analogue Electronic",2,1))))))</f>
        <v>0.99999137732063859</v>
      </c>
      <c r="AD37" s="28" cm="1">
        <f t="array" ref="AD37">1-EXP(-((($C37+(AD$5-$J$5))/(INDEX('Weibull Data'!$G$4:$I$5,2,IF($D37="Electromechanical",3,IF($D37="Analogue Electronic",2,1)))))^(INDEX('Weibull Data'!$G$4:$I$5,1,IF($D37="Electromechanical",3,IF($D37="Analogue Electronic",2,1))))))</f>
        <v>0.99999443703390578</v>
      </c>
      <c r="AE37" s="28" cm="1">
        <f t="array" ref="AE37">1-EXP(-((($C37+(AE$5-$J$5))/(INDEX('Weibull Data'!$G$4:$I$5,2,IF($D37="Electromechanical",3,IF($D37="Analogue Electronic",2,1)))))^(INDEX('Weibull Data'!$G$4:$I$5,1,IF($D37="Electromechanical",3,IF($D37="Analogue Electronic",2,1))))))</f>
        <v>0.99999643838043684</v>
      </c>
      <c r="AF37" s="28" cm="1">
        <f t="array" ref="AF37">1-EXP(-((($C37+(AF$5-$J$5))/(INDEX('Weibull Data'!$G$4:$I$5,2,IF($D37="Electromechanical",3,IF($D37="Analogue Electronic",2,1)))))^(INDEX('Weibull Data'!$G$4:$I$5,1,IF($D37="Electromechanical",3,IF($D37="Analogue Electronic",2,1))))))</f>
        <v>0.99999773706590067</v>
      </c>
      <c r="AG37" s="28" cm="1">
        <f t="array" ref="AG37">1-EXP(-((($C37+(AG$5-$J$5))/(INDEX('Weibull Data'!$G$4:$I$5,2,IF($D37="Electromechanical",3,IF($D37="Analogue Electronic",2,1)))))^(INDEX('Weibull Data'!$G$4:$I$5,1,IF($D37="Electromechanical",3,IF($D37="Analogue Electronic",2,1))))))</f>
        <v>0.99999857312561069</v>
      </c>
      <c r="AH37" s="28" cm="1">
        <f t="array" ref="AH37">1-EXP(-((($C37+(AH$5-$J$5))/(INDEX('Weibull Data'!$G$4:$I$5,2,IF($D37="Electromechanical",3,IF($D37="Analogue Electronic",2,1)))))^(INDEX('Weibull Data'!$G$4:$I$5,1,IF($D37="Electromechanical",3,IF($D37="Analogue Electronic",2,1))))))</f>
        <v>0.99999910711586515</v>
      </c>
      <c r="AI37" s="34">
        <f t="shared" si="3"/>
        <v>0.2479629586999266</v>
      </c>
      <c r="AJ37" s="34">
        <f t="shared" si="4"/>
        <v>0.24847515173708348</v>
      </c>
      <c r="AK37" s="34">
        <f t="shared" si="5"/>
        <v>0.24886766287577541</v>
      </c>
      <c r="AL37" s="34">
        <f t="shared" si="6"/>
        <v>0.24916582426518219</v>
      </c>
      <c r="AM37" s="34">
        <f t="shared" si="7"/>
        <v>0.24939034788238293</v>
      </c>
      <c r="AN37" s="34">
        <f t="shared" si="8"/>
        <v>0.24955796253925533</v>
      </c>
      <c r="AO37" s="34">
        <f t="shared" si="9"/>
        <v>0.24968202135576134</v>
      </c>
      <c r="AP37" s="34">
        <f t="shared" si="10"/>
        <v>0.24977306165778873</v>
      </c>
      <c r="AQ37" s="34">
        <f t="shared" si="11"/>
        <v>0.24983930670871624</v>
      </c>
      <c r="AR37" s="34">
        <f t="shared" si="12"/>
        <v>0.2498871046105488</v>
      </c>
      <c r="AS37" s="34">
        <f t="shared" si="13"/>
        <v>0.24992130417863445</v>
      </c>
      <c r="AT37" s="34">
        <f t="shared" si="14"/>
        <v>0.24994557075166343</v>
      </c>
      <c r="AU37" s="34">
        <f t="shared" si="15"/>
        <v>0.24996264694061335</v>
      </c>
      <c r="AV37" s="34">
        <f t="shared" si="16"/>
        <v>0.2499745644592444</v>
      </c>
      <c r="AW37" s="34">
        <f t="shared" si="17"/>
        <v>0.24998281362384081</v>
      </c>
      <c r="AX37" s="34">
        <f t="shared" si="18"/>
        <v>0.24998847705219715</v>
      </c>
      <c r="AY37" s="34">
        <f t="shared" si="19"/>
        <v>0.24999233369580945</v>
      </c>
      <c r="AZ37" s="34">
        <f t="shared" si="20"/>
        <v>0.24999493873901524</v>
      </c>
      <c r="BA37" s="34">
        <f t="shared" si="21"/>
        <v>0.24999668419830437</v>
      </c>
      <c r="BB37" s="34">
        <f t="shared" si="22"/>
        <v>0.24999784433015965</v>
      </c>
      <c r="BC37" s="34">
        <f t="shared" si="23"/>
        <v>0.24999860925847645</v>
      </c>
      <c r="BD37" s="34">
        <f t="shared" si="24"/>
        <v>0.24999910959510921</v>
      </c>
      <c r="BE37" s="34">
        <f t="shared" si="25"/>
        <v>0.24999943426647517</v>
      </c>
      <c r="BF37" s="34">
        <f t="shared" si="26"/>
        <v>0.24999964328140267</v>
      </c>
      <c r="BG37" s="34">
        <f t="shared" si="27"/>
        <v>0.24999977677896629</v>
      </c>
      <c r="BH37" s="35">
        <f t="shared" si="55"/>
        <v>20.966666666666665</v>
      </c>
      <c r="BI37" s="32">
        <f t="shared" si="29"/>
        <v>77.915031088450348</v>
      </c>
      <c r="BJ37" s="32">
        <f t="shared" si="30"/>
        <v>78.075972612227133</v>
      </c>
      <c r="BK37" s="32">
        <f t="shared" si="31"/>
        <v>78.199307636676309</v>
      </c>
      <c r="BL37" s="32">
        <f t="shared" si="32"/>
        <v>78.292996040971886</v>
      </c>
      <c r="BM37" s="32">
        <f t="shared" si="33"/>
        <v>78.363545951756961</v>
      </c>
      <c r="BN37" s="32">
        <f t="shared" si="34"/>
        <v>78.416213903734814</v>
      </c>
      <c r="BO37" s="32">
        <f t="shared" si="35"/>
        <v>78.455195720194595</v>
      </c>
      <c r="BP37" s="32">
        <f t="shared" si="36"/>
        <v>78.483802444359995</v>
      </c>
      <c r="BQ37" s="32">
        <f t="shared" si="37"/>
        <v>78.504617993704684</v>
      </c>
      <c r="BR37" s="32">
        <f t="shared" si="38"/>
        <v>78.519637071662018</v>
      </c>
      <c r="BS37" s="32">
        <f t="shared" si="39"/>
        <v>78.530383275145709</v>
      </c>
      <c r="BT37" s="32">
        <f t="shared" si="40"/>
        <v>78.538008328507999</v>
      </c>
      <c r="BU37" s="32">
        <f t="shared" si="41"/>
        <v>78.543374016189276</v>
      </c>
      <c r="BV37" s="32">
        <f t="shared" si="42"/>
        <v>78.547118744190186</v>
      </c>
      <c r="BW37" s="32">
        <f t="shared" si="43"/>
        <v>78.549710800355967</v>
      </c>
      <c r="BX37" s="32">
        <f t="shared" si="44"/>
        <v>78.551490365331176</v>
      </c>
      <c r="BY37" s="32">
        <f t="shared" si="45"/>
        <v>78.552702201601107</v>
      </c>
      <c r="BZ37" s="32">
        <f t="shared" si="46"/>
        <v>78.553520759435031</v>
      </c>
      <c r="CA37" s="32">
        <f t="shared" si="47"/>
        <v>78.554069218428623</v>
      </c>
      <c r="CB37" s="32">
        <f t="shared" si="48"/>
        <v>78.554433755575786</v>
      </c>
      <c r="CC37" s="32">
        <f t="shared" si="49"/>
        <v>78.554674111691469</v>
      </c>
      <c r="CD37" s="32">
        <f t="shared" si="50"/>
        <v>78.554831327690579</v>
      </c>
      <c r="CE37" s="32">
        <f t="shared" si="51"/>
        <v>78.554933346071493</v>
      </c>
      <c r="CF37" s="32">
        <f t="shared" si="52"/>
        <v>78.554999022834906</v>
      </c>
      <c r="CG37" s="32">
        <f t="shared" si="53"/>
        <v>78.555040970498681</v>
      </c>
    </row>
    <row r="38" spans="1:85" x14ac:dyDescent="0.3">
      <c r="A38" s="29">
        <v>33</v>
      </c>
      <c r="B38" s="29" t="s">
        <v>144</v>
      </c>
      <c r="C38" s="29">
        <v>32</v>
      </c>
      <c r="D38" s="29" t="s">
        <v>4</v>
      </c>
      <c r="E38" s="29" t="s">
        <v>304</v>
      </c>
      <c r="F38" s="29" t="s">
        <v>34</v>
      </c>
      <c r="G38" s="36">
        <f t="shared" si="2"/>
        <v>0.33333333333333331</v>
      </c>
      <c r="H38" s="37">
        <v>0.5</v>
      </c>
      <c r="I38" s="37">
        <v>1</v>
      </c>
      <c r="J38" s="28" cm="1">
        <f t="array" ref="J38">1-EXP(-((($C38+(J$5-$J$5))/(INDEX('Weibull Data'!$G$4:$I$5,2,IF($D38="Electromechanical",3,IF($D38="Analogue Electronic",2,1)))))^(INDEX('Weibull Data'!$G$4:$I$5,1,IF($D38="Electromechanical",3,IF($D38="Analogue Electronic",2,1))))))</f>
        <v>0.9918518347997064</v>
      </c>
      <c r="K38" s="28" cm="1">
        <f t="array" ref="K38">1-EXP(-((($C38+(K$5-$J$5))/(INDEX('Weibull Data'!$G$4:$I$5,2,IF($D38="Electromechanical",3,IF($D38="Analogue Electronic",2,1)))))^(INDEX('Weibull Data'!$G$4:$I$5,1,IF($D38="Electromechanical",3,IF($D38="Analogue Electronic",2,1))))))</f>
        <v>0.99390060694833393</v>
      </c>
      <c r="L38" s="28" cm="1">
        <f t="array" ref="L38">1-EXP(-((($C38+(L$5-$J$5))/(INDEX('Weibull Data'!$G$4:$I$5,2,IF($D38="Electromechanical",3,IF($D38="Analogue Electronic",2,1)))))^(INDEX('Weibull Data'!$G$4:$I$5,1,IF($D38="Electromechanical",3,IF($D38="Analogue Electronic",2,1))))))</f>
        <v>0.99547065150310166</v>
      </c>
      <c r="M38" s="28" cm="1">
        <f t="array" ref="M38">1-EXP(-((($C38+(M$5-$J$5))/(INDEX('Weibull Data'!$G$4:$I$5,2,IF($D38="Electromechanical",3,IF($D38="Analogue Electronic",2,1)))))^(INDEX('Weibull Data'!$G$4:$I$5,1,IF($D38="Electromechanical",3,IF($D38="Analogue Electronic",2,1))))))</f>
        <v>0.99666329706072876</v>
      </c>
      <c r="N38" s="28" cm="1">
        <f t="array" ref="N38">1-EXP(-((($C38+(N$5-$J$5))/(INDEX('Weibull Data'!$G$4:$I$5,2,IF($D38="Electromechanical",3,IF($D38="Analogue Electronic",2,1)))))^(INDEX('Weibull Data'!$G$4:$I$5,1,IF($D38="Electromechanical",3,IF($D38="Analogue Electronic",2,1))))))</f>
        <v>0.99756139152953172</v>
      </c>
      <c r="O38" s="28" cm="1">
        <f t="array" ref="O38">1-EXP(-((($C38+(O$5-$J$5))/(INDEX('Weibull Data'!$G$4:$I$5,2,IF($D38="Electromechanical",3,IF($D38="Analogue Electronic",2,1)))))^(INDEX('Weibull Data'!$G$4:$I$5,1,IF($D38="Electromechanical",3,IF($D38="Analogue Electronic",2,1))))))</f>
        <v>0.99823185015702132</v>
      </c>
      <c r="P38" s="28" cm="1">
        <f t="array" ref="P38">1-EXP(-((($C38+(P$5-$J$5))/(INDEX('Weibull Data'!$G$4:$I$5,2,IF($D38="Electromechanical",3,IF($D38="Analogue Electronic",2,1)))))^(INDEX('Weibull Data'!$G$4:$I$5,1,IF($D38="Electromechanical",3,IF($D38="Analogue Electronic",2,1))))))</f>
        <v>0.99872808542304536</v>
      </c>
      <c r="Q38" s="28" cm="1">
        <f t="array" ref="Q38">1-EXP(-((($C38+(Q$5-$J$5))/(INDEX('Weibull Data'!$G$4:$I$5,2,IF($D38="Electromechanical",3,IF($D38="Analogue Electronic",2,1)))))^(INDEX('Weibull Data'!$G$4:$I$5,1,IF($D38="Electromechanical",3,IF($D38="Analogue Electronic",2,1))))))</f>
        <v>0.99909224663115492</v>
      </c>
      <c r="R38" s="28" cm="1">
        <f t="array" ref="R38">1-EXP(-((($C38+(R$5-$J$5))/(INDEX('Weibull Data'!$G$4:$I$5,2,IF($D38="Electromechanical",3,IF($D38="Analogue Electronic",2,1)))))^(INDEX('Weibull Data'!$G$4:$I$5,1,IF($D38="Electromechanical",3,IF($D38="Analogue Electronic",2,1))))))</f>
        <v>0.99935722683486494</v>
      </c>
      <c r="S38" s="28" cm="1">
        <f t="array" ref="S38">1-EXP(-((($C38+(S$5-$J$5))/(INDEX('Weibull Data'!$G$4:$I$5,2,IF($D38="Electromechanical",3,IF($D38="Analogue Electronic",2,1)))))^(INDEX('Weibull Data'!$G$4:$I$5,1,IF($D38="Electromechanical",3,IF($D38="Analogue Electronic",2,1))))))</f>
        <v>0.99954841844219522</v>
      </c>
      <c r="T38" s="28" cm="1">
        <f t="array" ref="T38">1-EXP(-((($C38+(T$5-$J$5))/(INDEX('Weibull Data'!$G$4:$I$5,2,IF($D38="Electromechanical",3,IF($D38="Analogue Electronic",2,1)))))^(INDEX('Weibull Data'!$G$4:$I$5,1,IF($D38="Electromechanical",3,IF($D38="Analogue Electronic",2,1))))))</f>
        <v>0.99968521671453781</v>
      </c>
      <c r="U38" s="28" cm="1">
        <f t="array" ref="U38">1-EXP(-((($C38+(U$5-$J$5))/(INDEX('Weibull Data'!$G$4:$I$5,2,IF($D38="Electromechanical",3,IF($D38="Analogue Electronic",2,1)))))^(INDEX('Weibull Data'!$G$4:$I$5,1,IF($D38="Electromechanical",3,IF($D38="Analogue Electronic",2,1))))))</f>
        <v>0.99978228300665373</v>
      </c>
      <c r="V38" s="28" cm="1">
        <f t="array" ref="V38">1-EXP(-((($C38+(V$5-$J$5))/(INDEX('Weibull Data'!$G$4:$I$5,2,IF($D38="Electromechanical",3,IF($D38="Analogue Electronic",2,1)))))^(INDEX('Weibull Data'!$G$4:$I$5,1,IF($D38="Electromechanical",3,IF($D38="Analogue Electronic",2,1))))))</f>
        <v>0.99985058776245339</v>
      </c>
      <c r="W38" s="28" cm="1">
        <f t="array" ref="W38">1-EXP(-((($C38+(W$5-$J$5))/(INDEX('Weibull Data'!$G$4:$I$5,2,IF($D38="Electromechanical",3,IF($D38="Analogue Electronic",2,1)))))^(INDEX('Weibull Data'!$G$4:$I$5,1,IF($D38="Electromechanical",3,IF($D38="Analogue Electronic",2,1))))))</f>
        <v>0.99989825783697761</v>
      </c>
      <c r="X38" s="28" cm="1">
        <f t="array" ref="X38">1-EXP(-((($C38+(X$5-$J$5))/(INDEX('Weibull Data'!$G$4:$I$5,2,IF($D38="Electromechanical",3,IF($D38="Analogue Electronic",2,1)))))^(INDEX('Weibull Data'!$G$4:$I$5,1,IF($D38="Electromechanical",3,IF($D38="Analogue Electronic",2,1))))))</f>
        <v>0.99993125449536324</v>
      </c>
      <c r="Y38" s="28" cm="1">
        <f t="array" ref="Y38">1-EXP(-((($C38+(Y$5-$J$5))/(INDEX('Weibull Data'!$G$4:$I$5,2,IF($D38="Electromechanical",3,IF($D38="Analogue Electronic",2,1)))))^(INDEX('Weibull Data'!$G$4:$I$5,1,IF($D38="Electromechanical",3,IF($D38="Analogue Electronic",2,1))))))</f>
        <v>0.9999539082087886</v>
      </c>
      <c r="Z38" s="28" cm="1">
        <f t="array" ref="Z38">1-EXP(-((($C38+(Z$5-$J$5))/(INDEX('Weibull Data'!$G$4:$I$5,2,IF($D38="Electromechanical",3,IF($D38="Analogue Electronic",2,1)))))^(INDEX('Weibull Data'!$G$4:$I$5,1,IF($D38="Electromechanical",3,IF($D38="Analogue Electronic",2,1))))))</f>
        <v>0.9999693347832378</v>
      </c>
      <c r="AA38" s="28" cm="1">
        <f t="array" ref="AA38">1-EXP(-((($C38+(AA$5-$J$5))/(INDEX('Weibull Data'!$G$4:$I$5,2,IF($D38="Electromechanical",3,IF($D38="Analogue Electronic",2,1)))))^(INDEX('Weibull Data'!$G$4:$I$5,1,IF($D38="Electromechanical",3,IF($D38="Analogue Electronic",2,1))))))</f>
        <v>0.99997975495606095</v>
      </c>
      <c r="AB38" s="28" cm="1">
        <f t="array" ref="AB38">1-EXP(-((($C38+(AB$5-$J$5))/(INDEX('Weibull Data'!$G$4:$I$5,2,IF($D38="Electromechanical",3,IF($D38="Analogue Electronic",2,1)))))^(INDEX('Weibull Data'!$G$4:$I$5,1,IF($D38="Electromechanical",3,IF($D38="Analogue Electronic",2,1))))))</f>
        <v>0.99998673679321748</v>
      </c>
      <c r="AC38" s="28" cm="1">
        <f t="array" ref="AC38">1-EXP(-((($C38+(AC$5-$J$5))/(INDEX('Weibull Data'!$G$4:$I$5,2,IF($D38="Electromechanical",3,IF($D38="Analogue Electronic",2,1)))))^(INDEX('Weibull Data'!$G$4:$I$5,1,IF($D38="Electromechanical",3,IF($D38="Analogue Electronic",2,1))))))</f>
        <v>0.99999137732063859</v>
      </c>
      <c r="AD38" s="28" cm="1">
        <f t="array" ref="AD38">1-EXP(-((($C38+(AD$5-$J$5))/(INDEX('Weibull Data'!$G$4:$I$5,2,IF($D38="Electromechanical",3,IF($D38="Analogue Electronic",2,1)))))^(INDEX('Weibull Data'!$G$4:$I$5,1,IF($D38="Electromechanical",3,IF($D38="Analogue Electronic",2,1))))))</f>
        <v>0.99999443703390578</v>
      </c>
      <c r="AE38" s="28" cm="1">
        <f t="array" ref="AE38">1-EXP(-((($C38+(AE$5-$J$5))/(INDEX('Weibull Data'!$G$4:$I$5,2,IF($D38="Electromechanical",3,IF($D38="Analogue Electronic",2,1)))))^(INDEX('Weibull Data'!$G$4:$I$5,1,IF($D38="Electromechanical",3,IF($D38="Analogue Electronic",2,1))))))</f>
        <v>0.99999643838043684</v>
      </c>
      <c r="AF38" s="28" cm="1">
        <f t="array" ref="AF38">1-EXP(-((($C38+(AF$5-$J$5))/(INDEX('Weibull Data'!$G$4:$I$5,2,IF($D38="Electromechanical",3,IF($D38="Analogue Electronic",2,1)))))^(INDEX('Weibull Data'!$G$4:$I$5,1,IF($D38="Electromechanical",3,IF($D38="Analogue Electronic",2,1))))))</f>
        <v>0.99999773706590067</v>
      </c>
      <c r="AG38" s="28" cm="1">
        <f t="array" ref="AG38">1-EXP(-((($C38+(AG$5-$J$5))/(INDEX('Weibull Data'!$G$4:$I$5,2,IF($D38="Electromechanical",3,IF($D38="Analogue Electronic",2,1)))))^(INDEX('Weibull Data'!$G$4:$I$5,1,IF($D38="Electromechanical",3,IF($D38="Analogue Electronic",2,1))))))</f>
        <v>0.99999857312561069</v>
      </c>
      <c r="AH38" s="28" cm="1">
        <f t="array" ref="AH38">1-EXP(-((($C38+(AH$5-$J$5))/(INDEX('Weibull Data'!$G$4:$I$5,2,IF($D38="Electromechanical",3,IF($D38="Analogue Electronic",2,1)))))^(INDEX('Weibull Data'!$G$4:$I$5,1,IF($D38="Electromechanical",3,IF($D38="Analogue Electronic",2,1))))))</f>
        <v>0.99999910711586515</v>
      </c>
      <c r="AI38" s="34">
        <f t="shared" si="3"/>
        <v>0.4959259173998532</v>
      </c>
      <c r="AJ38" s="34">
        <f t="shared" si="4"/>
        <v>0.49695030347416697</v>
      </c>
      <c r="AK38" s="34">
        <f t="shared" si="5"/>
        <v>0.49773532575155083</v>
      </c>
      <c r="AL38" s="34">
        <f t="shared" si="6"/>
        <v>0.49833164853036438</v>
      </c>
      <c r="AM38" s="34">
        <f t="shared" si="7"/>
        <v>0.49878069576476586</v>
      </c>
      <c r="AN38" s="34">
        <f t="shared" si="8"/>
        <v>0.49911592507851066</v>
      </c>
      <c r="AO38" s="34">
        <f t="shared" si="9"/>
        <v>0.49936404271152268</v>
      </c>
      <c r="AP38" s="34">
        <f t="shared" si="10"/>
        <v>0.49954612331557746</v>
      </c>
      <c r="AQ38" s="34">
        <f t="shared" si="11"/>
        <v>0.49967861341743247</v>
      </c>
      <c r="AR38" s="34">
        <f t="shared" si="12"/>
        <v>0.49977420922109761</v>
      </c>
      <c r="AS38" s="34">
        <f t="shared" si="13"/>
        <v>0.4998426083572689</v>
      </c>
      <c r="AT38" s="34">
        <f t="shared" si="14"/>
        <v>0.49989114150332686</v>
      </c>
      <c r="AU38" s="34">
        <f t="shared" si="15"/>
        <v>0.4999252938812267</v>
      </c>
      <c r="AV38" s="34">
        <f t="shared" si="16"/>
        <v>0.49994912891848881</v>
      </c>
      <c r="AW38" s="34">
        <f t="shared" si="17"/>
        <v>0.49996562724768162</v>
      </c>
      <c r="AX38" s="34">
        <f t="shared" si="18"/>
        <v>0.4999769541043943</v>
      </c>
      <c r="AY38" s="34">
        <f t="shared" si="19"/>
        <v>0.4999846673916189</v>
      </c>
      <c r="AZ38" s="34">
        <f t="shared" si="20"/>
        <v>0.49998987747803048</v>
      </c>
      <c r="BA38" s="34">
        <f t="shared" si="21"/>
        <v>0.49999336839660874</v>
      </c>
      <c r="BB38" s="34">
        <f t="shared" si="22"/>
        <v>0.49999568866031929</v>
      </c>
      <c r="BC38" s="34">
        <f t="shared" si="23"/>
        <v>0.49999721851695289</v>
      </c>
      <c r="BD38" s="34">
        <f t="shared" si="24"/>
        <v>0.49999821919021842</v>
      </c>
      <c r="BE38" s="34">
        <f t="shared" si="25"/>
        <v>0.49999886853295034</v>
      </c>
      <c r="BF38" s="34">
        <f t="shared" si="26"/>
        <v>0.49999928656280535</v>
      </c>
      <c r="BG38" s="34">
        <f t="shared" si="27"/>
        <v>0.49999955355793257</v>
      </c>
      <c r="BH38" s="35">
        <f t="shared" si="55"/>
        <v>20.966666666666665</v>
      </c>
      <c r="BI38" s="32">
        <f t="shared" si="29"/>
        <v>155.8300621769007</v>
      </c>
      <c r="BJ38" s="32">
        <f t="shared" si="30"/>
        <v>156.15194522445427</v>
      </c>
      <c r="BK38" s="32">
        <f t="shared" si="31"/>
        <v>156.39861527335262</v>
      </c>
      <c r="BL38" s="32">
        <f t="shared" si="32"/>
        <v>156.58599208194377</v>
      </c>
      <c r="BM38" s="32">
        <f t="shared" si="33"/>
        <v>156.72709190351392</v>
      </c>
      <c r="BN38" s="32">
        <f t="shared" si="34"/>
        <v>156.83242780746963</v>
      </c>
      <c r="BO38" s="32">
        <f t="shared" si="35"/>
        <v>156.91039144038919</v>
      </c>
      <c r="BP38" s="32">
        <f t="shared" si="36"/>
        <v>156.96760488871999</v>
      </c>
      <c r="BQ38" s="32">
        <f t="shared" si="37"/>
        <v>157.00923598740937</v>
      </c>
      <c r="BR38" s="32">
        <f t="shared" si="38"/>
        <v>157.03927414332404</v>
      </c>
      <c r="BS38" s="32">
        <f t="shared" si="39"/>
        <v>157.06076655029142</v>
      </c>
      <c r="BT38" s="32">
        <f t="shared" si="40"/>
        <v>157.076016657016</v>
      </c>
      <c r="BU38" s="32">
        <f t="shared" si="41"/>
        <v>157.08674803237855</v>
      </c>
      <c r="BV38" s="32">
        <f t="shared" si="42"/>
        <v>157.09423748838037</v>
      </c>
      <c r="BW38" s="32">
        <f t="shared" si="43"/>
        <v>157.09942160071193</v>
      </c>
      <c r="BX38" s="32">
        <f t="shared" si="44"/>
        <v>157.10298073066235</v>
      </c>
      <c r="BY38" s="32">
        <f t="shared" si="45"/>
        <v>157.10540440320221</v>
      </c>
      <c r="BZ38" s="32">
        <f t="shared" si="46"/>
        <v>157.10704151887006</v>
      </c>
      <c r="CA38" s="32">
        <f t="shared" si="47"/>
        <v>157.10813843685725</v>
      </c>
      <c r="CB38" s="32">
        <f t="shared" si="48"/>
        <v>157.10886751115157</v>
      </c>
      <c r="CC38" s="32">
        <f t="shared" si="49"/>
        <v>157.10934822338294</v>
      </c>
      <c r="CD38" s="32">
        <f t="shared" si="50"/>
        <v>157.10966265538116</v>
      </c>
      <c r="CE38" s="32">
        <f t="shared" si="51"/>
        <v>157.10986669214299</v>
      </c>
      <c r="CF38" s="32">
        <f t="shared" si="52"/>
        <v>157.10999804566981</v>
      </c>
      <c r="CG38" s="32">
        <f t="shared" si="53"/>
        <v>157.11008194099736</v>
      </c>
    </row>
    <row r="39" spans="1:85" x14ac:dyDescent="0.3">
      <c r="A39" s="29">
        <v>34</v>
      </c>
      <c r="B39" s="29" t="s">
        <v>145</v>
      </c>
      <c r="C39" s="29">
        <v>32</v>
      </c>
      <c r="D39" s="29" t="s">
        <v>4</v>
      </c>
      <c r="E39" s="29" t="s">
        <v>304</v>
      </c>
      <c r="F39" s="29" t="s">
        <v>34</v>
      </c>
      <c r="G39" s="36">
        <f t="shared" si="2"/>
        <v>0.33333333333333331</v>
      </c>
      <c r="H39" s="37">
        <v>0.5</v>
      </c>
      <c r="I39" s="37">
        <v>1</v>
      </c>
      <c r="J39" s="28" cm="1">
        <f t="array" ref="J39">1-EXP(-((($C39+(J$5-$J$5))/(INDEX('Weibull Data'!$G$4:$I$5,2,IF($D39="Electromechanical",3,IF($D39="Analogue Electronic",2,1)))))^(INDEX('Weibull Data'!$G$4:$I$5,1,IF($D39="Electromechanical",3,IF($D39="Analogue Electronic",2,1))))))</f>
        <v>0.9918518347997064</v>
      </c>
      <c r="K39" s="28" cm="1">
        <f t="array" ref="K39">1-EXP(-((($C39+(K$5-$J$5))/(INDEX('Weibull Data'!$G$4:$I$5,2,IF($D39="Electromechanical",3,IF($D39="Analogue Electronic",2,1)))))^(INDEX('Weibull Data'!$G$4:$I$5,1,IF($D39="Electromechanical",3,IF($D39="Analogue Electronic",2,1))))))</f>
        <v>0.99390060694833393</v>
      </c>
      <c r="L39" s="28" cm="1">
        <f t="array" ref="L39">1-EXP(-((($C39+(L$5-$J$5))/(INDEX('Weibull Data'!$G$4:$I$5,2,IF($D39="Electromechanical",3,IF($D39="Analogue Electronic",2,1)))))^(INDEX('Weibull Data'!$G$4:$I$5,1,IF($D39="Electromechanical",3,IF($D39="Analogue Electronic",2,1))))))</f>
        <v>0.99547065150310166</v>
      </c>
      <c r="M39" s="28" cm="1">
        <f t="array" ref="M39">1-EXP(-((($C39+(M$5-$J$5))/(INDEX('Weibull Data'!$G$4:$I$5,2,IF($D39="Electromechanical",3,IF($D39="Analogue Electronic",2,1)))))^(INDEX('Weibull Data'!$G$4:$I$5,1,IF($D39="Electromechanical",3,IF($D39="Analogue Electronic",2,1))))))</f>
        <v>0.99666329706072876</v>
      </c>
      <c r="N39" s="28" cm="1">
        <f t="array" ref="N39">1-EXP(-((($C39+(N$5-$J$5))/(INDEX('Weibull Data'!$G$4:$I$5,2,IF($D39="Electromechanical",3,IF($D39="Analogue Electronic",2,1)))))^(INDEX('Weibull Data'!$G$4:$I$5,1,IF($D39="Electromechanical",3,IF($D39="Analogue Electronic",2,1))))))</f>
        <v>0.99756139152953172</v>
      </c>
      <c r="O39" s="28" cm="1">
        <f t="array" ref="O39">1-EXP(-((($C39+(O$5-$J$5))/(INDEX('Weibull Data'!$G$4:$I$5,2,IF($D39="Electromechanical",3,IF($D39="Analogue Electronic",2,1)))))^(INDEX('Weibull Data'!$G$4:$I$5,1,IF($D39="Electromechanical",3,IF($D39="Analogue Electronic",2,1))))))</f>
        <v>0.99823185015702132</v>
      </c>
      <c r="P39" s="28" cm="1">
        <f t="array" ref="P39">1-EXP(-((($C39+(P$5-$J$5))/(INDEX('Weibull Data'!$G$4:$I$5,2,IF($D39="Electromechanical",3,IF($D39="Analogue Electronic",2,1)))))^(INDEX('Weibull Data'!$G$4:$I$5,1,IF($D39="Electromechanical",3,IF($D39="Analogue Electronic",2,1))))))</f>
        <v>0.99872808542304536</v>
      </c>
      <c r="Q39" s="28" cm="1">
        <f t="array" ref="Q39">1-EXP(-((($C39+(Q$5-$J$5))/(INDEX('Weibull Data'!$G$4:$I$5,2,IF($D39="Electromechanical",3,IF($D39="Analogue Electronic",2,1)))))^(INDEX('Weibull Data'!$G$4:$I$5,1,IF($D39="Electromechanical",3,IF($D39="Analogue Electronic",2,1))))))</f>
        <v>0.99909224663115492</v>
      </c>
      <c r="R39" s="28" cm="1">
        <f t="array" ref="R39">1-EXP(-((($C39+(R$5-$J$5))/(INDEX('Weibull Data'!$G$4:$I$5,2,IF($D39="Electromechanical",3,IF($D39="Analogue Electronic",2,1)))))^(INDEX('Weibull Data'!$G$4:$I$5,1,IF($D39="Electromechanical",3,IF($D39="Analogue Electronic",2,1))))))</f>
        <v>0.99935722683486494</v>
      </c>
      <c r="S39" s="28" cm="1">
        <f t="array" ref="S39">1-EXP(-((($C39+(S$5-$J$5))/(INDEX('Weibull Data'!$G$4:$I$5,2,IF($D39="Electromechanical",3,IF($D39="Analogue Electronic",2,1)))))^(INDEX('Weibull Data'!$G$4:$I$5,1,IF($D39="Electromechanical",3,IF($D39="Analogue Electronic",2,1))))))</f>
        <v>0.99954841844219522</v>
      </c>
      <c r="T39" s="28" cm="1">
        <f t="array" ref="T39">1-EXP(-((($C39+(T$5-$J$5))/(INDEX('Weibull Data'!$G$4:$I$5,2,IF($D39="Electromechanical",3,IF($D39="Analogue Electronic",2,1)))))^(INDEX('Weibull Data'!$G$4:$I$5,1,IF($D39="Electromechanical",3,IF($D39="Analogue Electronic",2,1))))))</f>
        <v>0.99968521671453781</v>
      </c>
      <c r="U39" s="28" cm="1">
        <f t="array" ref="U39">1-EXP(-((($C39+(U$5-$J$5))/(INDEX('Weibull Data'!$G$4:$I$5,2,IF($D39="Electromechanical",3,IF($D39="Analogue Electronic",2,1)))))^(INDEX('Weibull Data'!$G$4:$I$5,1,IF($D39="Electromechanical",3,IF($D39="Analogue Electronic",2,1))))))</f>
        <v>0.99978228300665373</v>
      </c>
      <c r="V39" s="28" cm="1">
        <f t="array" ref="V39">1-EXP(-((($C39+(V$5-$J$5))/(INDEX('Weibull Data'!$G$4:$I$5,2,IF($D39="Electromechanical",3,IF($D39="Analogue Electronic",2,1)))))^(INDEX('Weibull Data'!$G$4:$I$5,1,IF($D39="Electromechanical",3,IF($D39="Analogue Electronic",2,1))))))</f>
        <v>0.99985058776245339</v>
      </c>
      <c r="W39" s="28" cm="1">
        <f t="array" ref="W39">1-EXP(-((($C39+(W$5-$J$5))/(INDEX('Weibull Data'!$G$4:$I$5,2,IF($D39="Electromechanical",3,IF($D39="Analogue Electronic",2,1)))))^(INDEX('Weibull Data'!$G$4:$I$5,1,IF($D39="Electromechanical",3,IF($D39="Analogue Electronic",2,1))))))</f>
        <v>0.99989825783697761</v>
      </c>
      <c r="X39" s="28" cm="1">
        <f t="array" ref="X39">1-EXP(-((($C39+(X$5-$J$5))/(INDEX('Weibull Data'!$G$4:$I$5,2,IF($D39="Electromechanical",3,IF($D39="Analogue Electronic",2,1)))))^(INDEX('Weibull Data'!$G$4:$I$5,1,IF($D39="Electromechanical",3,IF($D39="Analogue Electronic",2,1))))))</f>
        <v>0.99993125449536324</v>
      </c>
      <c r="Y39" s="28" cm="1">
        <f t="array" ref="Y39">1-EXP(-((($C39+(Y$5-$J$5))/(INDEX('Weibull Data'!$G$4:$I$5,2,IF($D39="Electromechanical",3,IF($D39="Analogue Electronic",2,1)))))^(INDEX('Weibull Data'!$G$4:$I$5,1,IF($D39="Electromechanical",3,IF($D39="Analogue Electronic",2,1))))))</f>
        <v>0.9999539082087886</v>
      </c>
      <c r="Z39" s="28" cm="1">
        <f t="array" ref="Z39">1-EXP(-((($C39+(Z$5-$J$5))/(INDEX('Weibull Data'!$G$4:$I$5,2,IF($D39="Electromechanical",3,IF($D39="Analogue Electronic",2,1)))))^(INDEX('Weibull Data'!$G$4:$I$5,1,IF($D39="Electromechanical",3,IF($D39="Analogue Electronic",2,1))))))</f>
        <v>0.9999693347832378</v>
      </c>
      <c r="AA39" s="28" cm="1">
        <f t="array" ref="AA39">1-EXP(-((($C39+(AA$5-$J$5))/(INDEX('Weibull Data'!$G$4:$I$5,2,IF($D39="Electromechanical",3,IF($D39="Analogue Electronic",2,1)))))^(INDEX('Weibull Data'!$G$4:$I$5,1,IF($D39="Electromechanical",3,IF($D39="Analogue Electronic",2,1))))))</f>
        <v>0.99997975495606095</v>
      </c>
      <c r="AB39" s="28" cm="1">
        <f t="array" ref="AB39">1-EXP(-((($C39+(AB$5-$J$5))/(INDEX('Weibull Data'!$G$4:$I$5,2,IF($D39="Electromechanical",3,IF($D39="Analogue Electronic",2,1)))))^(INDEX('Weibull Data'!$G$4:$I$5,1,IF($D39="Electromechanical",3,IF($D39="Analogue Electronic",2,1))))))</f>
        <v>0.99998673679321748</v>
      </c>
      <c r="AC39" s="28" cm="1">
        <f t="array" ref="AC39">1-EXP(-((($C39+(AC$5-$J$5))/(INDEX('Weibull Data'!$G$4:$I$5,2,IF($D39="Electromechanical",3,IF($D39="Analogue Electronic",2,1)))))^(INDEX('Weibull Data'!$G$4:$I$5,1,IF($D39="Electromechanical",3,IF($D39="Analogue Electronic",2,1))))))</f>
        <v>0.99999137732063859</v>
      </c>
      <c r="AD39" s="28" cm="1">
        <f t="array" ref="AD39">1-EXP(-((($C39+(AD$5-$J$5))/(INDEX('Weibull Data'!$G$4:$I$5,2,IF($D39="Electromechanical",3,IF($D39="Analogue Electronic",2,1)))))^(INDEX('Weibull Data'!$G$4:$I$5,1,IF($D39="Electromechanical",3,IF($D39="Analogue Electronic",2,1))))))</f>
        <v>0.99999443703390578</v>
      </c>
      <c r="AE39" s="28" cm="1">
        <f t="array" ref="AE39">1-EXP(-((($C39+(AE$5-$J$5))/(INDEX('Weibull Data'!$G$4:$I$5,2,IF($D39="Electromechanical",3,IF($D39="Analogue Electronic",2,1)))))^(INDEX('Weibull Data'!$G$4:$I$5,1,IF($D39="Electromechanical",3,IF($D39="Analogue Electronic",2,1))))))</f>
        <v>0.99999643838043684</v>
      </c>
      <c r="AF39" s="28" cm="1">
        <f t="array" ref="AF39">1-EXP(-((($C39+(AF$5-$J$5))/(INDEX('Weibull Data'!$G$4:$I$5,2,IF($D39="Electromechanical",3,IF($D39="Analogue Electronic",2,1)))))^(INDEX('Weibull Data'!$G$4:$I$5,1,IF($D39="Electromechanical",3,IF($D39="Analogue Electronic",2,1))))))</f>
        <v>0.99999773706590067</v>
      </c>
      <c r="AG39" s="28" cm="1">
        <f t="array" ref="AG39">1-EXP(-((($C39+(AG$5-$J$5))/(INDEX('Weibull Data'!$G$4:$I$5,2,IF($D39="Electromechanical",3,IF($D39="Analogue Electronic",2,1)))))^(INDEX('Weibull Data'!$G$4:$I$5,1,IF($D39="Electromechanical",3,IF($D39="Analogue Electronic",2,1))))))</f>
        <v>0.99999857312561069</v>
      </c>
      <c r="AH39" s="28" cm="1">
        <f t="array" ref="AH39">1-EXP(-((($C39+(AH$5-$J$5))/(INDEX('Weibull Data'!$G$4:$I$5,2,IF($D39="Electromechanical",3,IF($D39="Analogue Electronic",2,1)))))^(INDEX('Weibull Data'!$G$4:$I$5,1,IF($D39="Electromechanical",3,IF($D39="Analogue Electronic",2,1))))))</f>
        <v>0.99999910711586515</v>
      </c>
      <c r="AI39" s="34">
        <f t="shared" si="3"/>
        <v>0.4959259173998532</v>
      </c>
      <c r="AJ39" s="34">
        <f t="shared" si="4"/>
        <v>0.49695030347416697</v>
      </c>
      <c r="AK39" s="34">
        <f t="shared" si="5"/>
        <v>0.49773532575155083</v>
      </c>
      <c r="AL39" s="34">
        <f t="shared" si="6"/>
        <v>0.49833164853036438</v>
      </c>
      <c r="AM39" s="34">
        <f t="shared" si="7"/>
        <v>0.49878069576476586</v>
      </c>
      <c r="AN39" s="34">
        <f t="shared" si="8"/>
        <v>0.49911592507851066</v>
      </c>
      <c r="AO39" s="34">
        <f t="shared" si="9"/>
        <v>0.49936404271152268</v>
      </c>
      <c r="AP39" s="34">
        <f t="shared" si="10"/>
        <v>0.49954612331557746</v>
      </c>
      <c r="AQ39" s="34">
        <f t="shared" si="11"/>
        <v>0.49967861341743247</v>
      </c>
      <c r="AR39" s="34">
        <f t="shared" si="12"/>
        <v>0.49977420922109761</v>
      </c>
      <c r="AS39" s="34">
        <f t="shared" si="13"/>
        <v>0.4998426083572689</v>
      </c>
      <c r="AT39" s="34">
        <f t="shared" si="14"/>
        <v>0.49989114150332686</v>
      </c>
      <c r="AU39" s="34">
        <f t="shared" si="15"/>
        <v>0.4999252938812267</v>
      </c>
      <c r="AV39" s="34">
        <f t="shared" si="16"/>
        <v>0.49994912891848881</v>
      </c>
      <c r="AW39" s="34">
        <f t="shared" si="17"/>
        <v>0.49996562724768162</v>
      </c>
      <c r="AX39" s="34">
        <f t="shared" si="18"/>
        <v>0.4999769541043943</v>
      </c>
      <c r="AY39" s="34">
        <f t="shared" si="19"/>
        <v>0.4999846673916189</v>
      </c>
      <c r="AZ39" s="34">
        <f t="shared" si="20"/>
        <v>0.49998987747803048</v>
      </c>
      <c r="BA39" s="34">
        <f t="shared" si="21"/>
        <v>0.49999336839660874</v>
      </c>
      <c r="BB39" s="34">
        <f t="shared" si="22"/>
        <v>0.49999568866031929</v>
      </c>
      <c r="BC39" s="34">
        <f t="shared" si="23"/>
        <v>0.49999721851695289</v>
      </c>
      <c r="BD39" s="34">
        <f t="shared" si="24"/>
        <v>0.49999821919021842</v>
      </c>
      <c r="BE39" s="34">
        <f t="shared" si="25"/>
        <v>0.49999886853295034</v>
      </c>
      <c r="BF39" s="34">
        <f t="shared" si="26"/>
        <v>0.49999928656280535</v>
      </c>
      <c r="BG39" s="34">
        <f t="shared" si="27"/>
        <v>0.49999955355793257</v>
      </c>
      <c r="BH39" s="35">
        <f t="shared" si="55"/>
        <v>20.966666666666665</v>
      </c>
      <c r="BI39" s="32">
        <f t="shared" si="29"/>
        <v>155.8300621769007</v>
      </c>
      <c r="BJ39" s="32">
        <f t="shared" si="30"/>
        <v>156.15194522445427</v>
      </c>
      <c r="BK39" s="32">
        <f t="shared" si="31"/>
        <v>156.39861527335262</v>
      </c>
      <c r="BL39" s="32">
        <f t="shared" si="32"/>
        <v>156.58599208194377</v>
      </c>
      <c r="BM39" s="32">
        <f t="shared" si="33"/>
        <v>156.72709190351392</v>
      </c>
      <c r="BN39" s="32">
        <f t="shared" si="34"/>
        <v>156.83242780746963</v>
      </c>
      <c r="BO39" s="32">
        <f t="shared" si="35"/>
        <v>156.91039144038919</v>
      </c>
      <c r="BP39" s="32">
        <f t="shared" si="36"/>
        <v>156.96760488871999</v>
      </c>
      <c r="BQ39" s="32">
        <f t="shared" si="37"/>
        <v>157.00923598740937</v>
      </c>
      <c r="BR39" s="32">
        <f t="shared" si="38"/>
        <v>157.03927414332404</v>
      </c>
      <c r="BS39" s="32">
        <f t="shared" si="39"/>
        <v>157.06076655029142</v>
      </c>
      <c r="BT39" s="32">
        <f t="shared" si="40"/>
        <v>157.076016657016</v>
      </c>
      <c r="BU39" s="32">
        <f t="shared" si="41"/>
        <v>157.08674803237855</v>
      </c>
      <c r="BV39" s="32">
        <f t="shared" si="42"/>
        <v>157.09423748838037</v>
      </c>
      <c r="BW39" s="32">
        <f t="shared" si="43"/>
        <v>157.09942160071193</v>
      </c>
      <c r="BX39" s="32">
        <f t="shared" si="44"/>
        <v>157.10298073066235</v>
      </c>
      <c r="BY39" s="32">
        <f t="shared" si="45"/>
        <v>157.10540440320221</v>
      </c>
      <c r="BZ39" s="32">
        <f t="shared" si="46"/>
        <v>157.10704151887006</v>
      </c>
      <c r="CA39" s="32">
        <f t="shared" si="47"/>
        <v>157.10813843685725</v>
      </c>
      <c r="CB39" s="32">
        <f t="shared" si="48"/>
        <v>157.10886751115157</v>
      </c>
      <c r="CC39" s="32">
        <f t="shared" si="49"/>
        <v>157.10934822338294</v>
      </c>
      <c r="CD39" s="32">
        <f t="shared" si="50"/>
        <v>157.10966265538116</v>
      </c>
      <c r="CE39" s="32">
        <f t="shared" si="51"/>
        <v>157.10986669214299</v>
      </c>
      <c r="CF39" s="32">
        <f t="shared" si="52"/>
        <v>157.10999804566981</v>
      </c>
      <c r="CG39" s="32">
        <f t="shared" si="53"/>
        <v>157.11008194099736</v>
      </c>
    </row>
    <row r="40" spans="1:85" x14ac:dyDescent="0.3">
      <c r="A40" s="29">
        <v>35</v>
      </c>
      <c r="B40" s="29" t="s">
        <v>146</v>
      </c>
      <c r="C40" s="29">
        <v>15</v>
      </c>
      <c r="D40" s="29" t="s">
        <v>4</v>
      </c>
      <c r="E40" s="29" t="s">
        <v>304</v>
      </c>
      <c r="F40" s="29" t="s">
        <v>34</v>
      </c>
      <c r="G40" s="36">
        <f t="shared" si="2"/>
        <v>0.33333333333333331</v>
      </c>
      <c r="H40" s="37">
        <v>0.25</v>
      </c>
      <c r="I40" s="37">
        <v>1</v>
      </c>
      <c r="J40" s="28" cm="1">
        <f t="array" ref="J40">1-EXP(-((($C40+(J$5-$J$5))/(INDEX('Weibull Data'!$G$4:$I$5,2,IF($D40="Electromechanical",3,IF($D40="Analogue Electronic",2,1)))))^(INDEX('Weibull Data'!$G$4:$I$5,1,IF($D40="Electromechanical",3,IF($D40="Analogue Electronic",2,1))))))</f>
        <v>0.68020219505025148</v>
      </c>
      <c r="K40" s="28" cm="1">
        <f t="array" ref="K40">1-EXP(-((($C40+(K$5-$J$5))/(INDEX('Weibull Data'!$G$4:$I$5,2,IF($D40="Electromechanical",3,IF($D40="Analogue Electronic",2,1)))))^(INDEX('Weibull Data'!$G$4:$I$5,1,IF($D40="Electromechanical",3,IF($D40="Analogue Electronic",2,1))))))</f>
        <v>0.72439801637693069</v>
      </c>
      <c r="L40" s="28" cm="1">
        <f t="array" ref="L40">1-EXP(-((($C40+(L$5-$J$5))/(INDEX('Weibull Data'!$G$4:$I$5,2,IF($D40="Electromechanical",3,IF($D40="Analogue Electronic",2,1)))))^(INDEX('Weibull Data'!$G$4:$I$5,1,IF($D40="Electromechanical",3,IF($D40="Analogue Electronic",2,1))))))</f>
        <v>0.76452200649227586</v>
      </c>
      <c r="M40" s="28" cm="1">
        <f t="array" ref="M40">1-EXP(-((($C40+(M$5-$J$5))/(INDEX('Weibull Data'!$G$4:$I$5,2,IF($D40="Electromechanical",3,IF($D40="Analogue Electronic",2,1)))))^(INDEX('Weibull Data'!$G$4:$I$5,1,IF($D40="Electromechanical",3,IF($D40="Analogue Electronic",2,1))))))</f>
        <v>0.80051876217337081</v>
      </c>
      <c r="N40" s="28" cm="1">
        <f t="array" ref="N40">1-EXP(-((($C40+(N$5-$J$5))/(INDEX('Weibull Data'!$G$4:$I$5,2,IF($D40="Electromechanical",3,IF($D40="Analogue Electronic",2,1)))))^(INDEX('Weibull Data'!$G$4:$I$5,1,IF($D40="Electromechanical",3,IF($D40="Analogue Electronic",2,1))))))</f>
        <v>0.83244448909884727</v>
      </c>
      <c r="O40" s="28" cm="1">
        <f t="array" ref="O40">1-EXP(-((($C40+(O$5-$J$5))/(INDEX('Weibull Data'!$G$4:$I$5,2,IF($D40="Electromechanical",3,IF($D40="Analogue Electronic",2,1)))))^(INDEX('Weibull Data'!$G$4:$I$5,1,IF($D40="Electromechanical",3,IF($D40="Analogue Electronic",2,1))))))</f>
        <v>0.86044665611692417</v>
      </c>
      <c r="P40" s="28" cm="1">
        <f t="array" ref="P40">1-EXP(-((($C40+(P$5-$J$5))/(INDEX('Weibull Data'!$G$4:$I$5,2,IF($D40="Electromechanical",3,IF($D40="Analogue Electronic",2,1)))))^(INDEX('Weibull Data'!$G$4:$I$5,1,IF($D40="Electromechanical",3,IF($D40="Analogue Electronic",2,1))))))</f>
        <v>0.88474349161152344</v>
      </c>
      <c r="Q40" s="28" cm="1">
        <f t="array" ref="Q40">1-EXP(-((($C40+(Q$5-$J$5))/(INDEX('Weibull Data'!$G$4:$I$5,2,IF($D40="Electromechanical",3,IF($D40="Analogue Electronic",2,1)))))^(INDEX('Weibull Data'!$G$4:$I$5,1,IF($D40="Electromechanical",3,IF($D40="Analogue Electronic",2,1))))))</f>
        <v>0.90560431232131766</v>
      </c>
      <c r="R40" s="28" cm="1">
        <f t="array" ref="R40">1-EXP(-((($C40+(R$5-$J$5))/(INDEX('Weibull Data'!$G$4:$I$5,2,IF($D40="Electromechanical",3,IF($D40="Analogue Electronic",2,1)))))^(INDEX('Weibull Data'!$G$4:$I$5,1,IF($D40="Electromechanical",3,IF($D40="Analogue Electronic",2,1))))))</f>
        <v>0.92333145372827552</v>
      </c>
      <c r="S40" s="28" cm="1">
        <f t="array" ref="S40">1-EXP(-((($C40+(S$5-$J$5))/(INDEX('Weibull Data'!$G$4:$I$5,2,IF($D40="Electromechanical",3,IF($D40="Analogue Electronic",2,1)))))^(INDEX('Weibull Data'!$G$4:$I$5,1,IF($D40="Electromechanical",3,IF($D40="Analogue Electronic",2,1))))))</f>
        <v>0.93824434257875233</v>
      </c>
      <c r="T40" s="28" cm="1">
        <f t="array" ref="T40">1-EXP(-((($C40+(T$5-$J$5))/(INDEX('Weibull Data'!$G$4:$I$5,2,IF($D40="Electromechanical",3,IF($D40="Analogue Electronic",2,1)))))^(INDEX('Weibull Data'!$G$4:$I$5,1,IF($D40="Electromechanical",3,IF($D40="Analogue Electronic",2,1))))))</f>
        <v>0.95066603349759415</v>
      </c>
      <c r="U40" s="28" cm="1">
        <f t="array" ref="U40">1-EXP(-((($C40+(U$5-$J$5))/(INDEX('Weibull Data'!$G$4:$I$5,2,IF($D40="Electromechanical",3,IF($D40="Analogue Electronic",2,1)))))^(INDEX('Weibull Data'!$G$4:$I$5,1,IF($D40="Electromechanical",3,IF($D40="Analogue Electronic",2,1))))))</f>
        <v>0.9609123361359202</v>
      </c>
      <c r="V40" s="28" cm="1">
        <f t="array" ref="V40">1-EXP(-((($C40+(V$5-$J$5))/(INDEX('Weibull Data'!$G$4:$I$5,2,IF($D40="Electromechanical",3,IF($D40="Analogue Electronic",2,1)))))^(INDEX('Weibull Data'!$G$4:$I$5,1,IF($D40="Electromechanical",3,IF($D40="Analogue Electronic",2,1))))))</f>
        <v>0.9692834956006412</v>
      </c>
      <c r="W40" s="28" cm="1">
        <f t="array" ref="W40">1-EXP(-((($C40+(W$5-$J$5))/(INDEX('Weibull Data'!$G$4:$I$5,2,IF($D40="Electromechanical",3,IF($D40="Analogue Electronic",2,1)))))^(INDEX('Weibull Data'!$G$4:$I$5,1,IF($D40="Electromechanical",3,IF($D40="Analogue Electronic",2,1))))))</f>
        <v>0.97605826158872577</v>
      </c>
      <c r="X40" s="28" cm="1">
        <f t="array" ref="X40">1-EXP(-((($C40+(X$5-$J$5))/(INDEX('Weibull Data'!$G$4:$I$5,2,IF($D40="Electromechanical",3,IF($D40="Analogue Electronic",2,1)))))^(INDEX('Weibull Data'!$G$4:$I$5,1,IF($D40="Electromechanical",3,IF($D40="Analogue Electronic",2,1))))))</f>
        <v>0.98149009154383993</v>
      </c>
      <c r="Y40" s="28" cm="1">
        <f t="array" ref="Y40">1-EXP(-((($C40+(Y$5-$J$5))/(INDEX('Weibull Data'!$G$4:$I$5,2,IF($D40="Electromechanical",3,IF($D40="Analogue Electronic",2,1)))))^(INDEX('Weibull Data'!$G$4:$I$5,1,IF($D40="Electromechanical",3,IF($D40="Analogue Electronic",2,1))))))</f>
        <v>0.98580517816098001</v>
      </c>
      <c r="Z40" s="28" cm="1">
        <f t="array" ref="Z40">1-EXP(-((($C40+(Z$5-$J$5))/(INDEX('Weibull Data'!$G$4:$I$5,2,IF($D40="Electromechanical",3,IF($D40="Analogue Electronic",2,1)))))^(INDEX('Weibull Data'!$G$4:$I$5,1,IF($D40="Electromechanical",3,IF($D40="Analogue Electronic",2,1))))))</f>
        <v>0.98920196745051259</v>
      </c>
      <c r="AA40" s="28" cm="1">
        <f t="array" ref="AA40">1-EXP(-((($C40+(AA$5-$J$5))/(INDEX('Weibull Data'!$G$4:$I$5,2,IF($D40="Electromechanical",3,IF($D40="Analogue Electronic",2,1)))))^(INDEX('Weibull Data'!$G$4:$I$5,1,IF($D40="Electromechanical",3,IF($D40="Analogue Electronic",2,1))))))</f>
        <v>0.9918518347997064</v>
      </c>
      <c r="AB40" s="28" cm="1">
        <f t="array" ref="AB40">1-EXP(-((($C40+(AB$5-$J$5))/(INDEX('Weibull Data'!$G$4:$I$5,2,IF($D40="Electromechanical",3,IF($D40="Analogue Electronic",2,1)))))^(INDEX('Weibull Data'!$G$4:$I$5,1,IF($D40="Electromechanical",3,IF($D40="Analogue Electronic",2,1))))))</f>
        <v>0.99390060694833393</v>
      </c>
      <c r="AC40" s="28" cm="1">
        <f t="array" ref="AC40">1-EXP(-((($C40+(AC$5-$J$5))/(INDEX('Weibull Data'!$G$4:$I$5,2,IF($D40="Electromechanical",3,IF($D40="Analogue Electronic",2,1)))))^(INDEX('Weibull Data'!$G$4:$I$5,1,IF($D40="Electromechanical",3,IF($D40="Analogue Electronic",2,1))))))</f>
        <v>0.99547065150310166</v>
      </c>
      <c r="AD40" s="28" cm="1">
        <f t="array" ref="AD40">1-EXP(-((($C40+(AD$5-$J$5))/(INDEX('Weibull Data'!$G$4:$I$5,2,IF($D40="Electromechanical",3,IF($D40="Analogue Electronic",2,1)))))^(INDEX('Weibull Data'!$G$4:$I$5,1,IF($D40="Electromechanical",3,IF($D40="Analogue Electronic",2,1))))))</f>
        <v>0.99666329706072876</v>
      </c>
      <c r="AE40" s="28" cm="1">
        <f t="array" ref="AE40">1-EXP(-((($C40+(AE$5-$J$5))/(INDEX('Weibull Data'!$G$4:$I$5,2,IF($D40="Electromechanical",3,IF($D40="Analogue Electronic",2,1)))))^(INDEX('Weibull Data'!$G$4:$I$5,1,IF($D40="Electromechanical",3,IF($D40="Analogue Electronic",2,1))))))</f>
        <v>0.99756139152953172</v>
      </c>
      <c r="AF40" s="28" cm="1">
        <f t="array" ref="AF40">1-EXP(-((($C40+(AF$5-$J$5))/(INDEX('Weibull Data'!$G$4:$I$5,2,IF($D40="Electromechanical",3,IF($D40="Analogue Electronic",2,1)))))^(INDEX('Weibull Data'!$G$4:$I$5,1,IF($D40="Electromechanical",3,IF($D40="Analogue Electronic",2,1))))))</f>
        <v>0.99823185015702132</v>
      </c>
      <c r="AG40" s="28" cm="1">
        <f t="array" ref="AG40">1-EXP(-((($C40+(AG$5-$J$5))/(INDEX('Weibull Data'!$G$4:$I$5,2,IF($D40="Electromechanical",3,IF($D40="Analogue Electronic",2,1)))))^(INDEX('Weibull Data'!$G$4:$I$5,1,IF($D40="Electromechanical",3,IF($D40="Analogue Electronic",2,1))))))</f>
        <v>0.99872808542304536</v>
      </c>
      <c r="AH40" s="28" cm="1">
        <f t="array" ref="AH40">1-EXP(-((($C40+(AH$5-$J$5))/(INDEX('Weibull Data'!$G$4:$I$5,2,IF($D40="Electromechanical",3,IF($D40="Analogue Electronic",2,1)))))^(INDEX('Weibull Data'!$G$4:$I$5,1,IF($D40="Electromechanical",3,IF($D40="Analogue Electronic",2,1))))))</f>
        <v>0.99909224663115492</v>
      </c>
      <c r="AI40" s="34">
        <f t="shared" si="3"/>
        <v>0.17005054876256287</v>
      </c>
      <c r="AJ40" s="34">
        <f t="shared" si="4"/>
        <v>0.18109950409423267</v>
      </c>
      <c r="AK40" s="34">
        <f t="shared" si="5"/>
        <v>0.19113050162306897</v>
      </c>
      <c r="AL40" s="34">
        <f t="shared" si="6"/>
        <v>0.2001296905433427</v>
      </c>
      <c r="AM40" s="34">
        <f t="shared" si="7"/>
        <v>0.20811112227471182</v>
      </c>
      <c r="AN40" s="34">
        <f t="shared" si="8"/>
        <v>0.21511166402923104</v>
      </c>
      <c r="AO40" s="34">
        <f t="shared" si="9"/>
        <v>0.22118587290288086</v>
      </c>
      <c r="AP40" s="34">
        <f t="shared" si="10"/>
        <v>0.22640107808032942</v>
      </c>
      <c r="AQ40" s="34">
        <f t="shared" si="11"/>
        <v>0.23083286343206888</v>
      </c>
      <c r="AR40" s="34">
        <f t="shared" si="12"/>
        <v>0.23456108564468808</v>
      </c>
      <c r="AS40" s="34">
        <f t="shared" si="13"/>
        <v>0.23766650837439854</v>
      </c>
      <c r="AT40" s="34">
        <f t="shared" si="14"/>
        <v>0.24022808403398005</v>
      </c>
      <c r="AU40" s="34">
        <f t="shared" si="15"/>
        <v>0.2423208739001603</v>
      </c>
      <c r="AV40" s="34">
        <f t="shared" si="16"/>
        <v>0.24401456539718144</v>
      </c>
      <c r="AW40" s="34">
        <f t="shared" si="17"/>
        <v>0.24537252288595998</v>
      </c>
      <c r="AX40" s="34">
        <f t="shared" si="18"/>
        <v>0.246451294540245</v>
      </c>
      <c r="AY40" s="34">
        <f t="shared" si="19"/>
        <v>0.24730049186262815</v>
      </c>
      <c r="AZ40" s="34">
        <f t="shared" si="20"/>
        <v>0.2479629586999266</v>
      </c>
      <c r="BA40" s="34">
        <f t="shared" si="21"/>
        <v>0.24847515173708348</v>
      </c>
      <c r="BB40" s="34">
        <f t="shared" si="22"/>
        <v>0.24886766287577541</v>
      </c>
      <c r="BC40" s="34">
        <f t="shared" si="23"/>
        <v>0.24916582426518219</v>
      </c>
      <c r="BD40" s="34">
        <f t="shared" si="24"/>
        <v>0.24939034788238293</v>
      </c>
      <c r="BE40" s="34">
        <f t="shared" si="25"/>
        <v>0.24955796253925533</v>
      </c>
      <c r="BF40" s="34">
        <f t="shared" si="26"/>
        <v>0.24968202135576134</v>
      </c>
      <c r="BG40" s="34">
        <f t="shared" si="27"/>
        <v>0.24977306165778873</v>
      </c>
      <c r="BH40" s="35">
        <f t="shared" si="55"/>
        <v>20.966666666666665</v>
      </c>
      <c r="BI40" s="32">
        <f t="shared" si="29"/>
        <v>53.433359010194167</v>
      </c>
      <c r="BJ40" s="32">
        <f t="shared" si="30"/>
        <v>56.905166665158276</v>
      </c>
      <c r="BK40" s="32">
        <f t="shared" si="31"/>
        <v>60.057111166890337</v>
      </c>
      <c r="BL40" s="32">
        <f t="shared" si="32"/>
        <v>62.884840309058269</v>
      </c>
      <c r="BM40" s="32">
        <f t="shared" si="33"/>
        <v>65.392769334992067</v>
      </c>
      <c r="BN40" s="32">
        <f t="shared" si="34"/>
        <v>67.592482676448981</v>
      </c>
      <c r="BO40" s="32">
        <f t="shared" si="35"/>
        <v>69.501123288375624</v>
      </c>
      <c r="BP40" s="32">
        <f t="shared" si="36"/>
        <v>71.13984737710247</v>
      </c>
      <c r="BQ40" s="32">
        <f t="shared" si="37"/>
        <v>72.532404940008419</v>
      </c>
      <c r="BR40" s="32">
        <f t="shared" si="38"/>
        <v>73.703888580645284</v>
      </c>
      <c r="BS40" s="32">
        <f t="shared" si="39"/>
        <v>74.679675890962784</v>
      </c>
      <c r="BT40" s="32">
        <f t="shared" si="40"/>
        <v>75.484575333194542</v>
      </c>
      <c r="BU40" s="32">
        <f t="shared" si="41"/>
        <v>76.142172695074549</v>
      </c>
      <c r="BV40" s="32">
        <f t="shared" si="42"/>
        <v>76.674365190020296</v>
      </c>
      <c r="BW40" s="32">
        <f t="shared" si="43"/>
        <v>77.10106319568095</v>
      </c>
      <c r="BX40" s="32">
        <f t="shared" si="44"/>
        <v>77.440035304344462</v>
      </c>
      <c r="BY40" s="32">
        <f t="shared" si="45"/>
        <v>77.70687046440473</v>
      </c>
      <c r="BZ40" s="32">
        <f t="shared" si="46"/>
        <v>77.915031088450348</v>
      </c>
      <c r="CA40" s="32">
        <f t="shared" si="47"/>
        <v>78.075972612227133</v>
      </c>
      <c r="CB40" s="32">
        <f t="shared" si="48"/>
        <v>78.199307636676309</v>
      </c>
      <c r="CC40" s="32">
        <f t="shared" si="49"/>
        <v>78.292996040971886</v>
      </c>
      <c r="CD40" s="32">
        <f t="shared" si="50"/>
        <v>78.363545951756961</v>
      </c>
      <c r="CE40" s="32">
        <f t="shared" si="51"/>
        <v>78.416213903734814</v>
      </c>
      <c r="CF40" s="32">
        <f t="shared" si="52"/>
        <v>78.455195720194595</v>
      </c>
      <c r="CG40" s="32">
        <f t="shared" si="53"/>
        <v>78.483802444359995</v>
      </c>
    </row>
    <row r="41" spans="1:85" x14ac:dyDescent="0.3">
      <c r="A41" s="29">
        <v>36</v>
      </c>
      <c r="B41" s="29" t="s">
        <v>147</v>
      </c>
      <c r="C41" s="29">
        <v>15</v>
      </c>
      <c r="D41" s="29" t="s">
        <v>51</v>
      </c>
      <c r="E41" s="29" t="s">
        <v>304</v>
      </c>
      <c r="F41" s="29" t="s">
        <v>24</v>
      </c>
      <c r="G41" s="36">
        <f t="shared" si="2"/>
        <v>0.33333333333333331</v>
      </c>
      <c r="H41" s="37">
        <v>0.25</v>
      </c>
      <c r="I41" s="37">
        <v>1</v>
      </c>
      <c r="J41" s="28" cm="1">
        <f t="array" ref="J41">1-EXP(-((($C41+(J$5-$J$5))/(INDEX('Weibull Data'!$G$4:$I$5,2,IF($D41="Electromechanical",3,IF($D41="Analogue Electronic",2,1)))))^(INDEX('Weibull Data'!$G$4:$I$5,1,IF($D41="Electromechanical",3,IF($D41="Analogue Electronic",2,1))))))</f>
        <v>2.0391954488113928E-2</v>
      </c>
      <c r="K41" s="28" cm="1">
        <f t="array" ref="K41">1-EXP(-((($C41+(K$5-$J$5))/(INDEX('Weibull Data'!$G$4:$I$5,2,IF($D41="Electromechanical",3,IF($D41="Analogue Electronic",2,1)))))^(INDEX('Weibull Data'!$G$4:$I$5,1,IF($D41="Electromechanical",3,IF($D41="Analogue Electronic",2,1))))))</f>
        <v>2.6826074381322451E-2</v>
      </c>
      <c r="L41" s="28" cm="1">
        <f t="array" ref="L41">1-EXP(-((($C41+(L$5-$J$5))/(INDEX('Weibull Data'!$G$4:$I$5,2,IF($D41="Electromechanical",3,IF($D41="Analogue Electronic",2,1)))))^(INDEX('Weibull Data'!$G$4:$I$5,1,IF($D41="Electromechanical",3,IF($D41="Analogue Electronic",2,1))))))</f>
        <v>3.4675454325387212E-2</v>
      </c>
      <c r="M41" s="28" cm="1">
        <f t="array" ref="M41">1-EXP(-((($C41+(M$5-$J$5))/(INDEX('Weibull Data'!$G$4:$I$5,2,IF($D41="Electromechanical",3,IF($D41="Analogue Electronic",2,1)))))^(INDEX('Weibull Data'!$G$4:$I$5,1,IF($D41="Electromechanical",3,IF($D41="Analogue Electronic",2,1))))))</f>
        <v>4.4120733502347464E-2</v>
      </c>
      <c r="N41" s="28" cm="1">
        <f t="array" ref="N41">1-EXP(-((($C41+(N$5-$J$5))/(INDEX('Weibull Data'!$G$4:$I$5,2,IF($D41="Electromechanical",3,IF($D41="Analogue Electronic",2,1)))))^(INDEX('Weibull Data'!$G$4:$I$5,1,IF($D41="Electromechanical",3,IF($D41="Analogue Electronic",2,1))))))</f>
        <v>5.5343755473299172E-2</v>
      </c>
      <c r="O41" s="28" cm="1">
        <f t="array" ref="O41">1-EXP(-((($C41+(O$5-$J$5))/(INDEX('Weibull Data'!$G$4:$I$5,2,IF($D41="Electromechanical",3,IF($D41="Analogue Electronic",2,1)))))^(INDEX('Weibull Data'!$G$4:$I$5,1,IF($D41="Electromechanical",3,IF($D41="Analogue Electronic",2,1))))))</f>
        <v>6.8523371736569194E-2</v>
      </c>
      <c r="P41" s="28" cm="1">
        <f t="array" ref="P41">1-EXP(-((($C41+(P$5-$J$5))/(INDEX('Weibull Data'!$G$4:$I$5,2,IF($D41="Electromechanical",3,IF($D41="Analogue Electronic",2,1)))))^(INDEX('Weibull Data'!$G$4:$I$5,1,IF($D41="Electromechanical",3,IF($D41="Analogue Electronic",2,1))))))</f>
        <v>8.3830521892677812E-2</v>
      </c>
      <c r="Q41" s="28" cm="1">
        <f t="array" ref="Q41">1-EXP(-((($C41+(Q$5-$J$5))/(INDEX('Weibull Data'!$G$4:$I$5,2,IF($D41="Electromechanical",3,IF($D41="Analogue Electronic",2,1)))))^(INDEX('Weibull Data'!$G$4:$I$5,1,IF($D41="Electromechanical",3,IF($D41="Analogue Electronic",2,1))))))</f>
        <v>0.10142261198198943</v>
      </c>
      <c r="R41" s="28" cm="1">
        <f t="array" ref="R41">1-EXP(-((($C41+(R$5-$J$5))/(INDEX('Weibull Data'!$G$4:$I$5,2,IF($D41="Electromechanical",3,IF($D41="Analogue Electronic",2,1)))))^(INDEX('Weibull Data'!$G$4:$I$5,1,IF($D41="Electromechanical",3,IF($D41="Analogue Electronic",2,1))))))</f>
        <v>0.1214372567089832</v>
      </c>
      <c r="S41" s="28" cm="1">
        <f t="array" ref="S41">1-EXP(-((($C41+(S$5-$J$5))/(INDEX('Weibull Data'!$G$4:$I$5,2,IF($D41="Electromechanical",3,IF($D41="Analogue Electronic",2,1)))))^(INDEX('Weibull Data'!$G$4:$I$5,1,IF($D41="Electromechanical",3,IF($D41="Analogue Electronic",2,1))))))</f>
        <v>0.14398550475547822</v>
      </c>
      <c r="T41" s="28" cm="1">
        <f t="array" ref="T41">1-EXP(-((($C41+(T$5-$J$5))/(INDEX('Weibull Data'!$G$4:$I$5,2,IF($D41="Electromechanical",3,IF($D41="Analogue Electronic",2,1)))))^(INDEX('Weibull Data'!$G$4:$I$5,1,IF($D41="Electromechanical",3,IF($D41="Analogue Electronic",2,1))))))</f>
        <v>0.16914472802636926</v>
      </c>
      <c r="U41" s="28" cm="1">
        <f t="array" ref="U41">1-EXP(-((($C41+(U$5-$J$5))/(INDEX('Weibull Data'!$G$4:$I$5,2,IF($D41="Electromechanical",3,IF($D41="Analogue Electronic",2,1)))))^(INDEX('Weibull Data'!$G$4:$I$5,1,IF($D41="Electromechanical",3,IF($D41="Analogue Electronic",2,1))))))</f>
        <v>0.196951423066277</v>
      </c>
      <c r="V41" s="28" cm="1">
        <f t="array" ref="V41">1-EXP(-((($C41+(V$5-$J$5))/(INDEX('Weibull Data'!$G$4:$I$5,2,IF($D41="Electromechanical",3,IF($D41="Analogue Electronic",2,1)))))^(INDEX('Weibull Data'!$G$4:$I$5,1,IF($D41="Electromechanical",3,IF($D41="Analogue Electronic",2,1))))))</f>
        <v>0.22739424220414139</v>
      </c>
      <c r="W41" s="28" cm="1">
        <f t="array" ref="W41">1-EXP(-((($C41+(W$5-$J$5))/(INDEX('Weibull Data'!$G$4:$I$5,2,IF($D41="Electromechanical",3,IF($D41="Analogue Electronic",2,1)))))^(INDEX('Weibull Data'!$G$4:$I$5,1,IF($D41="Electromechanical",3,IF($D41="Analogue Electronic",2,1))))))</f>
        <v>0.26040763783783272</v>
      </c>
      <c r="X41" s="28" cm="1">
        <f t="array" ref="X41">1-EXP(-((($C41+(X$5-$J$5))/(INDEX('Weibull Data'!$G$4:$I$5,2,IF($D41="Electromechanical",3,IF($D41="Analogue Electronic",2,1)))))^(INDEX('Weibull Data'!$G$4:$I$5,1,IF($D41="Electromechanical",3,IF($D41="Analogue Electronic",2,1))))))</f>
        <v>0.29586655874345225</v>
      </c>
      <c r="Y41" s="28" cm="1">
        <f t="array" ref="Y41">1-EXP(-((($C41+(Y$5-$J$5))/(INDEX('Weibull Data'!$G$4:$I$5,2,IF($D41="Electromechanical",3,IF($D41="Analogue Electronic",2,1)))))^(INDEX('Weibull Data'!$G$4:$I$5,1,IF($D41="Electromechanical",3,IF($D41="Analogue Electronic",2,1))))))</f>
        <v>0.3335826741786091</v>
      </c>
      <c r="Z41" s="28" cm="1">
        <f t="array" ref="Z41">1-EXP(-((($C41+(Z$5-$J$5))/(INDEX('Weibull Data'!$G$4:$I$5,2,IF($D41="Electromechanical",3,IF($D41="Analogue Electronic",2,1)))))^(INDEX('Weibull Data'!$G$4:$I$5,1,IF($D41="Electromechanical",3,IF($D41="Analogue Electronic",2,1))))))</f>
        <v>0.37330261087615291</v>
      </c>
      <c r="AA41" s="28" cm="1">
        <f t="array" ref="AA41">1-EXP(-((($C41+(AA$5-$J$5))/(INDEX('Weibull Data'!$G$4:$I$5,2,IF($D41="Electromechanical",3,IF($D41="Analogue Electronic",2,1)))))^(INDEX('Weibull Data'!$G$4:$I$5,1,IF($D41="Electromechanical",3,IF($D41="Analogue Electronic",2,1))))))</f>
        <v>0.41470866090140868</v>
      </c>
      <c r="AB41" s="28" cm="1">
        <f t="array" ref="AB41">1-EXP(-((($C41+(AB$5-$J$5))/(INDEX('Weibull Data'!$G$4:$I$5,2,IF($D41="Electromechanical",3,IF($D41="Analogue Electronic",2,1)))))^(INDEX('Weibull Data'!$G$4:$I$5,1,IF($D41="Electromechanical",3,IF($D41="Analogue Electronic",2,1))))))</f>
        <v>0.45742234711266938</v>
      </c>
      <c r="AC41" s="28" cm="1">
        <f t="array" ref="AC41">1-EXP(-((($C41+(AC$5-$J$5))/(INDEX('Weibull Data'!$G$4:$I$5,2,IF($D41="Electromechanical",3,IF($D41="Analogue Electronic",2,1)))))^(INDEX('Weibull Data'!$G$4:$I$5,1,IF($D41="Electromechanical",3,IF($D41="Analogue Electronic",2,1))))))</f>
        <v>0.50101111261496789</v>
      </c>
      <c r="AD41" s="28" cm="1">
        <f t="array" ref="AD41">1-EXP(-((($C41+(AD$5-$J$5))/(INDEX('Weibull Data'!$G$4:$I$5,2,IF($D41="Electromechanical",3,IF($D41="Analogue Electronic",2,1)))))^(INDEX('Weibull Data'!$G$4:$I$5,1,IF($D41="Electromechanical",3,IF($D41="Analogue Electronic",2,1))))))</f>
        <v>0.54499823032567596</v>
      </c>
      <c r="AE41" s="28" cm="1">
        <f t="array" ref="AE41">1-EXP(-((($C41+(AE$5-$J$5))/(INDEX('Weibull Data'!$G$4:$I$5,2,IF($D41="Electromechanical",3,IF($D41="Analogue Electronic",2,1)))))^(INDEX('Weibull Data'!$G$4:$I$5,1,IF($D41="Electromechanical",3,IF($D41="Analogue Electronic",2,1))))))</f>
        <v>0.58887581344027229</v>
      </c>
      <c r="AF41" s="28" cm="1">
        <f t="array" ref="AF41">1-EXP(-((($C41+(AF$5-$J$5))/(INDEX('Weibull Data'!$G$4:$I$5,2,IF($D41="Electromechanical",3,IF($D41="Analogue Electronic",2,1)))))^(INDEX('Weibull Data'!$G$4:$I$5,1,IF($D41="Electromechanical",3,IF($D41="Analogue Electronic",2,1))))))</f>
        <v>0.63212055882855767</v>
      </c>
      <c r="AG41" s="28" cm="1">
        <f t="array" ref="AG41">1-EXP(-((($C41+(AG$5-$J$5))/(INDEX('Weibull Data'!$G$4:$I$5,2,IF($D41="Electromechanical",3,IF($D41="Analogue Electronic",2,1)))))^(INDEX('Weibull Data'!$G$4:$I$5,1,IF($D41="Electromechanical",3,IF($D41="Analogue Electronic",2,1))))))</f>
        <v>0.6742115920060604</v>
      </c>
      <c r="AH41" s="28" cm="1">
        <f t="array" ref="AH41">1-EXP(-((($C41+(AH$5-$J$5))/(INDEX('Weibull Data'!$G$4:$I$5,2,IF($D41="Electromechanical",3,IF($D41="Analogue Electronic",2,1)))))^(INDEX('Weibull Data'!$G$4:$I$5,1,IF($D41="Electromechanical",3,IF($D41="Analogue Electronic",2,1))))))</f>
        <v>0.71464952966240447</v>
      </c>
      <c r="AI41" s="34">
        <f t="shared" si="3"/>
        <v>5.097988622028482E-3</v>
      </c>
      <c r="AJ41" s="34">
        <f t="shared" si="4"/>
        <v>6.7065185953306128E-3</v>
      </c>
      <c r="AK41" s="34">
        <f t="shared" si="5"/>
        <v>8.6688635813468029E-3</v>
      </c>
      <c r="AL41" s="34">
        <f t="shared" si="6"/>
        <v>1.1030183375586866E-2</v>
      </c>
      <c r="AM41" s="34">
        <f t="shared" si="7"/>
        <v>1.3835938868324793E-2</v>
      </c>
      <c r="AN41" s="34">
        <f t="shared" si="8"/>
        <v>1.7130842934142299E-2</v>
      </c>
      <c r="AO41" s="34">
        <f t="shared" si="9"/>
        <v>2.0957630473169453E-2</v>
      </c>
      <c r="AP41" s="34">
        <f t="shared" si="10"/>
        <v>2.5355652995497358E-2</v>
      </c>
      <c r="AQ41" s="34">
        <f t="shared" si="11"/>
        <v>3.03593141772458E-2</v>
      </c>
      <c r="AR41" s="34">
        <f t="shared" si="12"/>
        <v>3.5996376188869555E-2</v>
      </c>
      <c r="AS41" s="34">
        <f t="shared" si="13"/>
        <v>4.2286182006592316E-2</v>
      </c>
      <c r="AT41" s="34">
        <f t="shared" si="14"/>
        <v>4.923785576656925E-2</v>
      </c>
      <c r="AU41" s="34">
        <f t="shared" si="15"/>
        <v>5.6848560551035349E-2</v>
      </c>
      <c r="AV41" s="34">
        <f t="shared" si="16"/>
        <v>6.5101909459458179E-2</v>
      </c>
      <c r="AW41" s="34">
        <f t="shared" si="17"/>
        <v>7.3966639685863061E-2</v>
      </c>
      <c r="AX41" s="34">
        <f t="shared" si="18"/>
        <v>8.3395668544652274E-2</v>
      </c>
      <c r="AY41" s="34">
        <f t="shared" si="19"/>
        <v>9.3325652719038227E-2</v>
      </c>
      <c r="AZ41" s="34">
        <f t="shared" si="20"/>
        <v>0.10367716522535217</v>
      </c>
      <c r="BA41" s="34">
        <f t="shared" si="21"/>
        <v>0.11435558677816735</v>
      </c>
      <c r="BB41" s="34">
        <f t="shared" si="22"/>
        <v>0.12525277815374197</v>
      </c>
      <c r="BC41" s="34">
        <f t="shared" si="23"/>
        <v>0.13624955758141899</v>
      </c>
      <c r="BD41" s="34">
        <f t="shared" si="24"/>
        <v>0.14721895336006807</v>
      </c>
      <c r="BE41" s="34">
        <f t="shared" si="25"/>
        <v>0.15803013970713942</v>
      </c>
      <c r="BF41" s="34">
        <f t="shared" si="26"/>
        <v>0.1685528980015151</v>
      </c>
      <c r="BG41" s="34">
        <f t="shared" si="27"/>
        <v>0.17866238241560112</v>
      </c>
      <c r="BH41" s="35">
        <f t="shared" si="55"/>
        <v>20.966666666666665</v>
      </c>
      <c r="BI41" s="32">
        <f t="shared" si="29"/>
        <v>1.6018922505865103</v>
      </c>
      <c r="BJ41" s="32">
        <f t="shared" si="30"/>
        <v>2.1073252536997162</v>
      </c>
      <c r="BK41" s="32">
        <f t="shared" si="31"/>
        <v>2.7239341673590509</v>
      </c>
      <c r="BL41" s="32">
        <f t="shared" si="32"/>
        <v>3.4659091225806269</v>
      </c>
      <c r="BM41" s="32">
        <f t="shared" si="33"/>
        <v>4.3475348605111801</v>
      </c>
      <c r="BN41" s="32">
        <f t="shared" si="34"/>
        <v>5.3828610804741626</v>
      </c>
      <c r="BO41" s="32">
        <f t="shared" si="35"/>
        <v>6.5853159617817365</v>
      </c>
      <c r="BP41" s="32">
        <f t="shared" si="36"/>
        <v>7.9672645534242879</v>
      </c>
      <c r="BQ41" s="32">
        <f t="shared" si="37"/>
        <v>9.5395171938026966</v>
      </c>
      <c r="BR41" s="32">
        <f t="shared" si="38"/>
        <v>11.310797324456006</v>
      </c>
      <c r="BS41" s="32">
        <f t="shared" si="39"/>
        <v>13.287182903970105</v>
      </c>
      <c r="BT41" s="32">
        <f t="shared" si="40"/>
        <v>15.471540922462838</v>
      </c>
      <c r="BU41" s="32">
        <f t="shared" si="41"/>
        <v>17.862979962373238</v>
      </c>
      <c r="BV41" s="32">
        <f t="shared" si="42"/>
        <v>20.456350924532931</v>
      </c>
      <c r="BW41" s="32">
        <f t="shared" si="43"/>
        <v>23.241830396153972</v>
      </c>
      <c r="BX41" s="32">
        <f t="shared" si="44"/>
        <v>26.204624034842212</v>
      </c>
      <c r="BY41" s="32">
        <f t="shared" si="45"/>
        <v>29.324828075444064</v>
      </c>
      <c r="BZ41" s="32">
        <f t="shared" si="46"/>
        <v>32.577484935850251</v>
      </c>
      <c r="CA41" s="32">
        <f t="shared" si="47"/>
        <v>35.932863302140973</v>
      </c>
      <c r="CB41" s="32">
        <f t="shared" si="48"/>
        <v>39.356983619370197</v>
      </c>
      <c r="CC41" s="32">
        <f t="shared" si="49"/>
        <v>42.812396538592395</v>
      </c>
      <c r="CD41" s="32">
        <f t="shared" si="50"/>
        <v>46.259204955446521</v>
      </c>
      <c r="CE41" s="32">
        <f t="shared" si="51"/>
        <v>49.656300734394996</v>
      </c>
      <c r="CF41" s="32">
        <f t="shared" si="52"/>
        <v>52.962766522435182</v>
      </c>
      <c r="CG41" s="32">
        <f t="shared" si="53"/>
        <v>56.13937320813347</v>
      </c>
    </row>
    <row r="42" spans="1:85" x14ac:dyDescent="0.3">
      <c r="A42" s="29">
        <v>37</v>
      </c>
      <c r="B42" s="29" t="s">
        <v>148</v>
      </c>
      <c r="C42" s="29">
        <v>15</v>
      </c>
      <c r="D42" s="29" t="s">
        <v>51</v>
      </c>
      <c r="E42" s="29" t="s">
        <v>304</v>
      </c>
      <c r="F42" s="29" t="s">
        <v>24</v>
      </c>
      <c r="G42" s="36">
        <f t="shared" si="2"/>
        <v>0.33333333333333331</v>
      </c>
      <c r="H42" s="37">
        <v>0.25</v>
      </c>
      <c r="I42" s="37">
        <v>1</v>
      </c>
      <c r="J42" s="28" cm="1">
        <f t="array" ref="J42">1-EXP(-((($C42+(J$5-$J$5))/(INDEX('Weibull Data'!$G$4:$I$5,2,IF($D42="Electromechanical",3,IF($D42="Analogue Electronic",2,1)))))^(INDEX('Weibull Data'!$G$4:$I$5,1,IF($D42="Electromechanical",3,IF($D42="Analogue Electronic",2,1))))))</f>
        <v>2.0391954488113928E-2</v>
      </c>
      <c r="K42" s="28" cm="1">
        <f t="array" ref="K42">1-EXP(-((($C42+(K$5-$J$5))/(INDEX('Weibull Data'!$G$4:$I$5,2,IF($D42="Electromechanical",3,IF($D42="Analogue Electronic",2,1)))))^(INDEX('Weibull Data'!$G$4:$I$5,1,IF($D42="Electromechanical",3,IF($D42="Analogue Electronic",2,1))))))</f>
        <v>2.6826074381322451E-2</v>
      </c>
      <c r="L42" s="28" cm="1">
        <f t="array" ref="L42">1-EXP(-((($C42+(L$5-$J$5))/(INDEX('Weibull Data'!$G$4:$I$5,2,IF($D42="Electromechanical",3,IF($D42="Analogue Electronic",2,1)))))^(INDEX('Weibull Data'!$G$4:$I$5,1,IF($D42="Electromechanical",3,IF($D42="Analogue Electronic",2,1))))))</f>
        <v>3.4675454325387212E-2</v>
      </c>
      <c r="M42" s="28" cm="1">
        <f t="array" ref="M42">1-EXP(-((($C42+(M$5-$J$5))/(INDEX('Weibull Data'!$G$4:$I$5,2,IF($D42="Electromechanical",3,IF($D42="Analogue Electronic",2,1)))))^(INDEX('Weibull Data'!$G$4:$I$5,1,IF($D42="Electromechanical",3,IF($D42="Analogue Electronic",2,1))))))</f>
        <v>4.4120733502347464E-2</v>
      </c>
      <c r="N42" s="28" cm="1">
        <f t="array" ref="N42">1-EXP(-((($C42+(N$5-$J$5))/(INDEX('Weibull Data'!$G$4:$I$5,2,IF($D42="Electromechanical",3,IF($D42="Analogue Electronic",2,1)))))^(INDEX('Weibull Data'!$G$4:$I$5,1,IF($D42="Electromechanical",3,IF($D42="Analogue Electronic",2,1))))))</f>
        <v>5.5343755473299172E-2</v>
      </c>
      <c r="O42" s="28" cm="1">
        <f t="array" ref="O42">1-EXP(-((($C42+(O$5-$J$5))/(INDEX('Weibull Data'!$G$4:$I$5,2,IF($D42="Electromechanical",3,IF($D42="Analogue Electronic",2,1)))))^(INDEX('Weibull Data'!$G$4:$I$5,1,IF($D42="Electromechanical",3,IF($D42="Analogue Electronic",2,1))))))</f>
        <v>6.8523371736569194E-2</v>
      </c>
      <c r="P42" s="28" cm="1">
        <f t="array" ref="P42">1-EXP(-((($C42+(P$5-$J$5))/(INDEX('Weibull Data'!$G$4:$I$5,2,IF($D42="Electromechanical",3,IF($D42="Analogue Electronic",2,1)))))^(INDEX('Weibull Data'!$G$4:$I$5,1,IF($D42="Electromechanical",3,IF($D42="Analogue Electronic",2,1))))))</f>
        <v>8.3830521892677812E-2</v>
      </c>
      <c r="Q42" s="28" cm="1">
        <f t="array" ref="Q42">1-EXP(-((($C42+(Q$5-$J$5))/(INDEX('Weibull Data'!$G$4:$I$5,2,IF($D42="Electromechanical",3,IF($D42="Analogue Electronic",2,1)))))^(INDEX('Weibull Data'!$G$4:$I$5,1,IF($D42="Electromechanical",3,IF($D42="Analogue Electronic",2,1))))))</f>
        <v>0.10142261198198943</v>
      </c>
      <c r="R42" s="28" cm="1">
        <f t="array" ref="R42">1-EXP(-((($C42+(R$5-$J$5))/(INDEX('Weibull Data'!$G$4:$I$5,2,IF($D42="Electromechanical",3,IF($D42="Analogue Electronic",2,1)))))^(INDEX('Weibull Data'!$G$4:$I$5,1,IF($D42="Electromechanical",3,IF($D42="Analogue Electronic",2,1))))))</f>
        <v>0.1214372567089832</v>
      </c>
      <c r="S42" s="28" cm="1">
        <f t="array" ref="S42">1-EXP(-((($C42+(S$5-$J$5))/(INDEX('Weibull Data'!$G$4:$I$5,2,IF($D42="Electromechanical",3,IF($D42="Analogue Electronic",2,1)))))^(INDEX('Weibull Data'!$G$4:$I$5,1,IF($D42="Electromechanical",3,IF($D42="Analogue Electronic",2,1))))))</f>
        <v>0.14398550475547822</v>
      </c>
      <c r="T42" s="28" cm="1">
        <f t="array" ref="T42">1-EXP(-((($C42+(T$5-$J$5))/(INDEX('Weibull Data'!$G$4:$I$5,2,IF($D42="Electromechanical",3,IF($D42="Analogue Electronic",2,1)))))^(INDEX('Weibull Data'!$G$4:$I$5,1,IF($D42="Electromechanical",3,IF($D42="Analogue Electronic",2,1))))))</f>
        <v>0.16914472802636926</v>
      </c>
      <c r="U42" s="28" cm="1">
        <f t="array" ref="U42">1-EXP(-((($C42+(U$5-$J$5))/(INDEX('Weibull Data'!$G$4:$I$5,2,IF($D42="Electromechanical",3,IF($D42="Analogue Electronic",2,1)))))^(INDEX('Weibull Data'!$G$4:$I$5,1,IF($D42="Electromechanical",3,IF($D42="Analogue Electronic",2,1))))))</f>
        <v>0.196951423066277</v>
      </c>
      <c r="V42" s="28" cm="1">
        <f t="array" ref="V42">1-EXP(-((($C42+(V$5-$J$5))/(INDEX('Weibull Data'!$G$4:$I$5,2,IF($D42="Electromechanical",3,IF($D42="Analogue Electronic",2,1)))))^(INDEX('Weibull Data'!$G$4:$I$5,1,IF($D42="Electromechanical",3,IF($D42="Analogue Electronic",2,1))))))</f>
        <v>0.22739424220414139</v>
      </c>
      <c r="W42" s="28" cm="1">
        <f t="array" ref="W42">1-EXP(-((($C42+(W$5-$J$5))/(INDEX('Weibull Data'!$G$4:$I$5,2,IF($D42="Electromechanical",3,IF($D42="Analogue Electronic",2,1)))))^(INDEX('Weibull Data'!$G$4:$I$5,1,IF($D42="Electromechanical",3,IF($D42="Analogue Electronic",2,1))))))</f>
        <v>0.26040763783783272</v>
      </c>
      <c r="X42" s="28" cm="1">
        <f t="array" ref="X42">1-EXP(-((($C42+(X$5-$J$5))/(INDEX('Weibull Data'!$G$4:$I$5,2,IF($D42="Electromechanical",3,IF($D42="Analogue Electronic",2,1)))))^(INDEX('Weibull Data'!$G$4:$I$5,1,IF($D42="Electromechanical",3,IF($D42="Analogue Electronic",2,1))))))</f>
        <v>0.29586655874345225</v>
      </c>
      <c r="Y42" s="28" cm="1">
        <f t="array" ref="Y42">1-EXP(-((($C42+(Y$5-$J$5))/(INDEX('Weibull Data'!$G$4:$I$5,2,IF($D42="Electromechanical",3,IF($D42="Analogue Electronic",2,1)))))^(INDEX('Weibull Data'!$G$4:$I$5,1,IF($D42="Electromechanical",3,IF($D42="Analogue Electronic",2,1))))))</f>
        <v>0.3335826741786091</v>
      </c>
      <c r="Z42" s="28" cm="1">
        <f t="array" ref="Z42">1-EXP(-((($C42+(Z$5-$J$5))/(INDEX('Weibull Data'!$G$4:$I$5,2,IF($D42="Electromechanical",3,IF($D42="Analogue Electronic",2,1)))))^(INDEX('Weibull Data'!$G$4:$I$5,1,IF($D42="Electromechanical",3,IF($D42="Analogue Electronic",2,1))))))</f>
        <v>0.37330261087615291</v>
      </c>
      <c r="AA42" s="28" cm="1">
        <f t="array" ref="AA42">1-EXP(-((($C42+(AA$5-$J$5))/(INDEX('Weibull Data'!$G$4:$I$5,2,IF($D42="Electromechanical",3,IF($D42="Analogue Electronic",2,1)))))^(INDEX('Weibull Data'!$G$4:$I$5,1,IF($D42="Electromechanical",3,IF($D42="Analogue Electronic",2,1))))))</f>
        <v>0.41470866090140868</v>
      </c>
      <c r="AB42" s="28" cm="1">
        <f t="array" ref="AB42">1-EXP(-((($C42+(AB$5-$J$5))/(INDEX('Weibull Data'!$G$4:$I$5,2,IF($D42="Electromechanical",3,IF($D42="Analogue Electronic",2,1)))))^(INDEX('Weibull Data'!$G$4:$I$5,1,IF($D42="Electromechanical",3,IF($D42="Analogue Electronic",2,1))))))</f>
        <v>0.45742234711266938</v>
      </c>
      <c r="AC42" s="28" cm="1">
        <f t="array" ref="AC42">1-EXP(-((($C42+(AC$5-$J$5))/(INDEX('Weibull Data'!$G$4:$I$5,2,IF($D42="Electromechanical",3,IF($D42="Analogue Electronic",2,1)))))^(INDEX('Weibull Data'!$G$4:$I$5,1,IF($D42="Electromechanical",3,IF($D42="Analogue Electronic",2,1))))))</f>
        <v>0.50101111261496789</v>
      </c>
      <c r="AD42" s="28" cm="1">
        <f t="array" ref="AD42">1-EXP(-((($C42+(AD$5-$J$5))/(INDEX('Weibull Data'!$G$4:$I$5,2,IF($D42="Electromechanical",3,IF($D42="Analogue Electronic",2,1)))))^(INDEX('Weibull Data'!$G$4:$I$5,1,IF($D42="Electromechanical",3,IF($D42="Analogue Electronic",2,1))))))</f>
        <v>0.54499823032567596</v>
      </c>
      <c r="AE42" s="28" cm="1">
        <f t="array" ref="AE42">1-EXP(-((($C42+(AE$5-$J$5))/(INDEX('Weibull Data'!$G$4:$I$5,2,IF($D42="Electromechanical",3,IF($D42="Analogue Electronic",2,1)))))^(INDEX('Weibull Data'!$G$4:$I$5,1,IF($D42="Electromechanical",3,IF($D42="Analogue Electronic",2,1))))))</f>
        <v>0.58887581344027229</v>
      </c>
      <c r="AF42" s="28" cm="1">
        <f t="array" ref="AF42">1-EXP(-((($C42+(AF$5-$J$5))/(INDEX('Weibull Data'!$G$4:$I$5,2,IF($D42="Electromechanical",3,IF($D42="Analogue Electronic",2,1)))))^(INDEX('Weibull Data'!$G$4:$I$5,1,IF($D42="Electromechanical",3,IF($D42="Analogue Electronic",2,1))))))</f>
        <v>0.63212055882855767</v>
      </c>
      <c r="AG42" s="28" cm="1">
        <f t="array" ref="AG42">1-EXP(-((($C42+(AG$5-$J$5))/(INDEX('Weibull Data'!$G$4:$I$5,2,IF($D42="Electromechanical",3,IF($D42="Analogue Electronic",2,1)))))^(INDEX('Weibull Data'!$G$4:$I$5,1,IF($D42="Electromechanical",3,IF($D42="Analogue Electronic",2,1))))))</f>
        <v>0.6742115920060604</v>
      </c>
      <c r="AH42" s="28" cm="1">
        <f t="array" ref="AH42">1-EXP(-((($C42+(AH$5-$J$5))/(INDEX('Weibull Data'!$G$4:$I$5,2,IF($D42="Electromechanical",3,IF($D42="Analogue Electronic",2,1)))))^(INDEX('Weibull Data'!$G$4:$I$5,1,IF($D42="Electromechanical",3,IF($D42="Analogue Electronic",2,1))))))</f>
        <v>0.71464952966240447</v>
      </c>
      <c r="AI42" s="34">
        <f t="shared" si="3"/>
        <v>5.097988622028482E-3</v>
      </c>
      <c r="AJ42" s="34">
        <f t="shared" si="4"/>
        <v>6.7065185953306128E-3</v>
      </c>
      <c r="AK42" s="34">
        <f t="shared" si="5"/>
        <v>8.6688635813468029E-3</v>
      </c>
      <c r="AL42" s="34">
        <f t="shared" si="6"/>
        <v>1.1030183375586866E-2</v>
      </c>
      <c r="AM42" s="34">
        <f t="shared" si="7"/>
        <v>1.3835938868324793E-2</v>
      </c>
      <c r="AN42" s="34">
        <f t="shared" si="8"/>
        <v>1.7130842934142299E-2</v>
      </c>
      <c r="AO42" s="34">
        <f t="shared" si="9"/>
        <v>2.0957630473169453E-2</v>
      </c>
      <c r="AP42" s="34">
        <f t="shared" si="10"/>
        <v>2.5355652995497358E-2</v>
      </c>
      <c r="AQ42" s="34">
        <f t="shared" si="11"/>
        <v>3.03593141772458E-2</v>
      </c>
      <c r="AR42" s="34">
        <f t="shared" si="12"/>
        <v>3.5996376188869555E-2</v>
      </c>
      <c r="AS42" s="34">
        <f t="shared" si="13"/>
        <v>4.2286182006592316E-2</v>
      </c>
      <c r="AT42" s="34">
        <f t="shared" si="14"/>
        <v>4.923785576656925E-2</v>
      </c>
      <c r="AU42" s="34">
        <f t="shared" si="15"/>
        <v>5.6848560551035349E-2</v>
      </c>
      <c r="AV42" s="34">
        <f t="shared" si="16"/>
        <v>6.5101909459458179E-2</v>
      </c>
      <c r="AW42" s="34">
        <f t="shared" si="17"/>
        <v>7.3966639685863061E-2</v>
      </c>
      <c r="AX42" s="34">
        <f t="shared" si="18"/>
        <v>8.3395668544652274E-2</v>
      </c>
      <c r="AY42" s="34">
        <f t="shared" si="19"/>
        <v>9.3325652719038227E-2</v>
      </c>
      <c r="AZ42" s="34">
        <f t="shared" si="20"/>
        <v>0.10367716522535217</v>
      </c>
      <c r="BA42" s="34">
        <f t="shared" si="21"/>
        <v>0.11435558677816735</v>
      </c>
      <c r="BB42" s="34">
        <f t="shared" si="22"/>
        <v>0.12525277815374197</v>
      </c>
      <c r="BC42" s="34">
        <f t="shared" si="23"/>
        <v>0.13624955758141899</v>
      </c>
      <c r="BD42" s="34">
        <f t="shared" si="24"/>
        <v>0.14721895336006807</v>
      </c>
      <c r="BE42" s="34">
        <f t="shared" si="25"/>
        <v>0.15803013970713942</v>
      </c>
      <c r="BF42" s="34">
        <f t="shared" si="26"/>
        <v>0.1685528980015151</v>
      </c>
      <c r="BG42" s="34">
        <f t="shared" si="27"/>
        <v>0.17866238241560112</v>
      </c>
      <c r="BH42" s="35">
        <f t="shared" si="55"/>
        <v>20.966666666666665</v>
      </c>
      <c r="BI42" s="32">
        <f t="shared" si="29"/>
        <v>1.6018922505865103</v>
      </c>
      <c r="BJ42" s="32">
        <f t="shared" si="30"/>
        <v>2.1073252536997162</v>
      </c>
      <c r="BK42" s="32">
        <f t="shared" si="31"/>
        <v>2.7239341673590509</v>
      </c>
      <c r="BL42" s="32">
        <f t="shared" si="32"/>
        <v>3.4659091225806269</v>
      </c>
      <c r="BM42" s="32">
        <f t="shared" si="33"/>
        <v>4.3475348605111801</v>
      </c>
      <c r="BN42" s="32">
        <f t="shared" si="34"/>
        <v>5.3828610804741626</v>
      </c>
      <c r="BO42" s="32">
        <f t="shared" si="35"/>
        <v>6.5853159617817365</v>
      </c>
      <c r="BP42" s="32">
        <f t="shared" si="36"/>
        <v>7.9672645534242879</v>
      </c>
      <c r="BQ42" s="32">
        <f t="shared" si="37"/>
        <v>9.5395171938026966</v>
      </c>
      <c r="BR42" s="32">
        <f t="shared" si="38"/>
        <v>11.310797324456006</v>
      </c>
      <c r="BS42" s="32">
        <f t="shared" si="39"/>
        <v>13.287182903970105</v>
      </c>
      <c r="BT42" s="32">
        <f t="shared" si="40"/>
        <v>15.471540922462838</v>
      </c>
      <c r="BU42" s="32">
        <f t="shared" si="41"/>
        <v>17.862979962373238</v>
      </c>
      <c r="BV42" s="32">
        <f t="shared" si="42"/>
        <v>20.456350924532931</v>
      </c>
      <c r="BW42" s="32">
        <f t="shared" si="43"/>
        <v>23.241830396153972</v>
      </c>
      <c r="BX42" s="32">
        <f t="shared" si="44"/>
        <v>26.204624034842212</v>
      </c>
      <c r="BY42" s="32">
        <f t="shared" si="45"/>
        <v>29.324828075444064</v>
      </c>
      <c r="BZ42" s="32">
        <f t="shared" si="46"/>
        <v>32.577484935850251</v>
      </c>
      <c r="CA42" s="32">
        <f t="shared" si="47"/>
        <v>35.932863302140973</v>
      </c>
      <c r="CB42" s="32">
        <f t="shared" si="48"/>
        <v>39.356983619370197</v>
      </c>
      <c r="CC42" s="32">
        <f t="shared" si="49"/>
        <v>42.812396538592395</v>
      </c>
      <c r="CD42" s="32">
        <f t="shared" si="50"/>
        <v>46.259204955446521</v>
      </c>
      <c r="CE42" s="32">
        <f t="shared" si="51"/>
        <v>49.656300734394996</v>
      </c>
      <c r="CF42" s="32">
        <f t="shared" si="52"/>
        <v>52.962766522435182</v>
      </c>
      <c r="CG42" s="32">
        <f t="shared" si="53"/>
        <v>56.13937320813347</v>
      </c>
    </row>
    <row r="43" spans="1:85" x14ac:dyDescent="0.3">
      <c r="A43" s="29">
        <v>38</v>
      </c>
      <c r="B43" s="29" t="s">
        <v>149</v>
      </c>
      <c r="C43" s="29">
        <v>15</v>
      </c>
      <c r="D43" s="29" t="s">
        <v>51</v>
      </c>
      <c r="E43" s="29" t="s">
        <v>304</v>
      </c>
      <c r="F43" s="29" t="s">
        <v>24</v>
      </c>
      <c r="G43" s="36">
        <f t="shared" si="2"/>
        <v>0.33333333333333331</v>
      </c>
      <c r="H43" s="37">
        <v>0.25</v>
      </c>
      <c r="I43" s="37">
        <v>1</v>
      </c>
      <c r="J43" s="28" cm="1">
        <f t="array" ref="J43">1-EXP(-((($C43+(J$5-$J$5))/(INDEX('Weibull Data'!$G$4:$I$5,2,IF($D43="Electromechanical",3,IF($D43="Analogue Electronic",2,1)))))^(INDEX('Weibull Data'!$G$4:$I$5,1,IF($D43="Electromechanical",3,IF($D43="Analogue Electronic",2,1))))))</f>
        <v>2.0391954488113928E-2</v>
      </c>
      <c r="K43" s="28" cm="1">
        <f t="array" ref="K43">1-EXP(-((($C43+(K$5-$J$5))/(INDEX('Weibull Data'!$G$4:$I$5,2,IF($D43="Electromechanical",3,IF($D43="Analogue Electronic",2,1)))))^(INDEX('Weibull Data'!$G$4:$I$5,1,IF($D43="Electromechanical",3,IF($D43="Analogue Electronic",2,1))))))</f>
        <v>2.6826074381322451E-2</v>
      </c>
      <c r="L43" s="28" cm="1">
        <f t="array" ref="L43">1-EXP(-((($C43+(L$5-$J$5))/(INDEX('Weibull Data'!$G$4:$I$5,2,IF($D43="Electromechanical",3,IF($D43="Analogue Electronic",2,1)))))^(INDEX('Weibull Data'!$G$4:$I$5,1,IF($D43="Electromechanical",3,IF($D43="Analogue Electronic",2,1))))))</f>
        <v>3.4675454325387212E-2</v>
      </c>
      <c r="M43" s="28" cm="1">
        <f t="array" ref="M43">1-EXP(-((($C43+(M$5-$J$5))/(INDEX('Weibull Data'!$G$4:$I$5,2,IF($D43="Electromechanical",3,IF($D43="Analogue Electronic",2,1)))))^(INDEX('Weibull Data'!$G$4:$I$5,1,IF($D43="Electromechanical",3,IF($D43="Analogue Electronic",2,1))))))</f>
        <v>4.4120733502347464E-2</v>
      </c>
      <c r="N43" s="28" cm="1">
        <f t="array" ref="N43">1-EXP(-((($C43+(N$5-$J$5))/(INDEX('Weibull Data'!$G$4:$I$5,2,IF($D43="Electromechanical",3,IF($D43="Analogue Electronic",2,1)))))^(INDEX('Weibull Data'!$G$4:$I$5,1,IF($D43="Electromechanical",3,IF($D43="Analogue Electronic",2,1))))))</f>
        <v>5.5343755473299172E-2</v>
      </c>
      <c r="O43" s="28" cm="1">
        <f t="array" ref="O43">1-EXP(-((($C43+(O$5-$J$5))/(INDEX('Weibull Data'!$G$4:$I$5,2,IF($D43="Electromechanical",3,IF($D43="Analogue Electronic",2,1)))))^(INDEX('Weibull Data'!$G$4:$I$5,1,IF($D43="Electromechanical",3,IF($D43="Analogue Electronic",2,1))))))</f>
        <v>6.8523371736569194E-2</v>
      </c>
      <c r="P43" s="28" cm="1">
        <f t="array" ref="P43">1-EXP(-((($C43+(P$5-$J$5))/(INDEX('Weibull Data'!$G$4:$I$5,2,IF($D43="Electromechanical",3,IF($D43="Analogue Electronic",2,1)))))^(INDEX('Weibull Data'!$G$4:$I$5,1,IF($D43="Electromechanical",3,IF($D43="Analogue Electronic",2,1))))))</f>
        <v>8.3830521892677812E-2</v>
      </c>
      <c r="Q43" s="28" cm="1">
        <f t="array" ref="Q43">1-EXP(-((($C43+(Q$5-$J$5))/(INDEX('Weibull Data'!$G$4:$I$5,2,IF($D43="Electromechanical",3,IF($D43="Analogue Electronic",2,1)))))^(INDEX('Weibull Data'!$G$4:$I$5,1,IF($D43="Electromechanical",3,IF($D43="Analogue Electronic",2,1))))))</f>
        <v>0.10142261198198943</v>
      </c>
      <c r="R43" s="28" cm="1">
        <f t="array" ref="R43">1-EXP(-((($C43+(R$5-$J$5))/(INDEX('Weibull Data'!$G$4:$I$5,2,IF($D43="Electromechanical",3,IF($D43="Analogue Electronic",2,1)))))^(INDEX('Weibull Data'!$G$4:$I$5,1,IF($D43="Electromechanical",3,IF($D43="Analogue Electronic",2,1))))))</f>
        <v>0.1214372567089832</v>
      </c>
      <c r="S43" s="28" cm="1">
        <f t="array" ref="S43">1-EXP(-((($C43+(S$5-$J$5))/(INDEX('Weibull Data'!$G$4:$I$5,2,IF($D43="Electromechanical",3,IF($D43="Analogue Electronic",2,1)))))^(INDEX('Weibull Data'!$G$4:$I$5,1,IF($D43="Electromechanical",3,IF($D43="Analogue Electronic",2,1))))))</f>
        <v>0.14398550475547822</v>
      </c>
      <c r="T43" s="28" cm="1">
        <f t="array" ref="T43">1-EXP(-((($C43+(T$5-$J$5))/(INDEX('Weibull Data'!$G$4:$I$5,2,IF($D43="Electromechanical",3,IF($D43="Analogue Electronic",2,1)))))^(INDEX('Weibull Data'!$G$4:$I$5,1,IF($D43="Electromechanical",3,IF($D43="Analogue Electronic",2,1))))))</f>
        <v>0.16914472802636926</v>
      </c>
      <c r="U43" s="28" cm="1">
        <f t="array" ref="U43">1-EXP(-((($C43+(U$5-$J$5))/(INDEX('Weibull Data'!$G$4:$I$5,2,IF($D43="Electromechanical",3,IF($D43="Analogue Electronic",2,1)))))^(INDEX('Weibull Data'!$G$4:$I$5,1,IF($D43="Electromechanical",3,IF($D43="Analogue Electronic",2,1))))))</f>
        <v>0.196951423066277</v>
      </c>
      <c r="V43" s="28" cm="1">
        <f t="array" ref="V43">1-EXP(-((($C43+(V$5-$J$5))/(INDEX('Weibull Data'!$G$4:$I$5,2,IF($D43="Electromechanical",3,IF($D43="Analogue Electronic",2,1)))))^(INDEX('Weibull Data'!$G$4:$I$5,1,IF($D43="Electromechanical",3,IF($D43="Analogue Electronic",2,1))))))</f>
        <v>0.22739424220414139</v>
      </c>
      <c r="W43" s="28" cm="1">
        <f t="array" ref="W43">1-EXP(-((($C43+(W$5-$J$5))/(INDEX('Weibull Data'!$G$4:$I$5,2,IF($D43="Electromechanical",3,IF($D43="Analogue Electronic",2,1)))))^(INDEX('Weibull Data'!$G$4:$I$5,1,IF($D43="Electromechanical",3,IF($D43="Analogue Electronic",2,1))))))</f>
        <v>0.26040763783783272</v>
      </c>
      <c r="X43" s="28" cm="1">
        <f t="array" ref="X43">1-EXP(-((($C43+(X$5-$J$5))/(INDEX('Weibull Data'!$G$4:$I$5,2,IF($D43="Electromechanical",3,IF($D43="Analogue Electronic",2,1)))))^(INDEX('Weibull Data'!$G$4:$I$5,1,IF($D43="Electromechanical",3,IF($D43="Analogue Electronic",2,1))))))</f>
        <v>0.29586655874345225</v>
      </c>
      <c r="Y43" s="28" cm="1">
        <f t="array" ref="Y43">1-EXP(-((($C43+(Y$5-$J$5))/(INDEX('Weibull Data'!$G$4:$I$5,2,IF($D43="Electromechanical",3,IF($D43="Analogue Electronic",2,1)))))^(INDEX('Weibull Data'!$G$4:$I$5,1,IF($D43="Electromechanical",3,IF($D43="Analogue Electronic",2,1))))))</f>
        <v>0.3335826741786091</v>
      </c>
      <c r="Z43" s="28" cm="1">
        <f t="array" ref="Z43">1-EXP(-((($C43+(Z$5-$J$5))/(INDEX('Weibull Data'!$G$4:$I$5,2,IF($D43="Electromechanical",3,IF($D43="Analogue Electronic",2,1)))))^(INDEX('Weibull Data'!$G$4:$I$5,1,IF($D43="Electromechanical",3,IF($D43="Analogue Electronic",2,1))))))</f>
        <v>0.37330261087615291</v>
      </c>
      <c r="AA43" s="28" cm="1">
        <f t="array" ref="AA43">1-EXP(-((($C43+(AA$5-$J$5))/(INDEX('Weibull Data'!$G$4:$I$5,2,IF($D43="Electromechanical",3,IF($D43="Analogue Electronic",2,1)))))^(INDEX('Weibull Data'!$G$4:$I$5,1,IF($D43="Electromechanical",3,IF($D43="Analogue Electronic",2,1))))))</f>
        <v>0.41470866090140868</v>
      </c>
      <c r="AB43" s="28" cm="1">
        <f t="array" ref="AB43">1-EXP(-((($C43+(AB$5-$J$5))/(INDEX('Weibull Data'!$G$4:$I$5,2,IF($D43="Electromechanical",3,IF($D43="Analogue Electronic",2,1)))))^(INDEX('Weibull Data'!$G$4:$I$5,1,IF($D43="Electromechanical",3,IF($D43="Analogue Electronic",2,1))))))</f>
        <v>0.45742234711266938</v>
      </c>
      <c r="AC43" s="28" cm="1">
        <f t="array" ref="AC43">1-EXP(-((($C43+(AC$5-$J$5))/(INDEX('Weibull Data'!$G$4:$I$5,2,IF($D43="Electromechanical",3,IF($D43="Analogue Electronic",2,1)))))^(INDEX('Weibull Data'!$G$4:$I$5,1,IF($D43="Electromechanical",3,IF($D43="Analogue Electronic",2,1))))))</f>
        <v>0.50101111261496789</v>
      </c>
      <c r="AD43" s="28" cm="1">
        <f t="array" ref="AD43">1-EXP(-((($C43+(AD$5-$J$5))/(INDEX('Weibull Data'!$G$4:$I$5,2,IF($D43="Electromechanical",3,IF($D43="Analogue Electronic",2,1)))))^(INDEX('Weibull Data'!$G$4:$I$5,1,IF($D43="Electromechanical",3,IF($D43="Analogue Electronic",2,1))))))</f>
        <v>0.54499823032567596</v>
      </c>
      <c r="AE43" s="28" cm="1">
        <f t="array" ref="AE43">1-EXP(-((($C43+(AE$5-$J$5))/(INDEX('Weibull Data'!$G$4:$I$5,2,IF($D43="Electromechanical",3,IF($D43="Analogue Electronic",2,1)))))^(INDEX('Weibull Data'!$G$4:$I$5,1,IF($D43="Electromechanical",3,IF($D43="Analogue Electronic",2,1))))))</f>
        <v>0.58887581344027229</v>
      </c>
      <c r="AF43" s="28" cm="1">
        <f t="array" ref="AF43">1-EXP(-((($C43+(AF$5-$J$5))/(INDEX('Weibull Data'!$G$4:$I$5,2,IF($D43="Electromechanical",3,IF($D43="Analogue Electronic",2,1)))))^(INDEX('Weibull Data'!$G$4:$I$5,1,IF($D43="Electromechanical",3,IF($D43="Analogue Electronic",2,1))))))</f>
        <v>0.63212055882855767</v>
      </c>
      <c r="AG43" s="28" cm="1">
        <f t="array" ref="AG43">1-EXP(-((($C43+(AG$5-$J$5))/(INDEX('Weibull Data'!$G$4:$I$5,2,IF($D43="Electromechanical",3,IF($D43="Analogue Electronic",2,1)))))^(INDEX('Weibull Data'!$G$4:$I$5,1,IF($D43="Electromechanical",3,IF($D43="Analogue Electronic",2,1))))))</f>
        <v>0.6742115920060604</v>
      </c>
      <c r="AH43" s="28" cm="1">
        <f t="array" ref="AH43">1-EXP(-((($C43+(AH$5-$J$5))/(INDEX('Weibull Data'!$G$4:$I$5,2,IF($D43="Electromechanical",3,IF($D43="Analogue Electronic",2,1)))))^(INDEX('Weibull Data'!$G$4:$I$5,1,IF($D43="Electromechanical",3,IF($D43="Analogue Electronic",2,1))))))</f>
        <v>0.71464952966240447</v>
      </c>
      <c r="AI43" s="34">
        <f t="shared" si="3"/>
        <v>5.097988622028482E-3</v>
      </c>
      <c r="AJ43" s="34">
        <f t="shared" si="4"/>
        <v>6.7065185953306128E-3</v>
      </c>
      <c r="AK43" s="34">
        <f t="shared" si="5"/>
        <v>8.6688635813468029E-3</v>
      </c>
      <c r="AL43" s="34">
        <f t="shared" si="6"/>
        <v>1.1030183375586866E-2</v>
      </c>
      <c r="AM43" s="34">
        <f t="shared" si="7"/>
        <v>1.3835938868324793E-2</v>
      </c>
      <c r="AN43" s="34">
        <f t="shared" si="8"/>
        <v>1.7130842934142299E-2</v>
      </c>
      <c r="AO43" s="34">
        <f t="shared" si="9"/>
        <v>2.0957630473169453E-2</v>
      </c>
      <c r="AP43" s="34">
        <f t="shared" si="10"/>
        <v>2.5355652995497358E-2</v>
      </c>
      <c r="AQ43" s="34">
        <f t="shared" si="11"/>
        <v>3.03593141772458E-2</v>
      </c>
      <c r="AR43" s="34">
        <f t="shared" si="12"/>
        <v>3.5996376188869555E-2</v>
      </c>
      <c r="AS43" s="34">
        <f t="shared" si="13"/>
        <v>4.2286182006592316E-2</v>
      </c>
      <c r="AT43" s="34">
        <f t="shared" si="14"/>
        <v>4.923785576656925E-2</v>
      </c>
      <c r="AU43" s="34">
        <f t="shared" si="15"/>
        <v>5.6848560551035349E-2</v>
      </c>
      <c r="AV43" s="34">
        <f t="shared" si="16"/>
        <v>6.5101909459458179E-2</v>
      </c>
      <c r="AW43" s="34">
        <f t="shared" si="17"/>
        <v>7.3966639685863061E-2</v>
      </c>
      <c r="AX43" s="34">
        <f t="shared" si="18"/>
        <v>8.3395668544652274E-2</v>
      </c>
      <c r="AY43" s="34">
        <f t="shared" si="19"/>
        <v>9.3325652719038227E-2</v>
      </c>
      <c r="AZ43" s="34">
        <f t="shared" si="20"/>
        <v>0.10367716522535217</v>
      </c>
      <c r="BA43" s="34">
        <f t="shared" si="21"/>
        <v>0.11435558677816735</v>
      </c>
      <c r="BB43" s="34">
        <f t="shared" si="22"/>
        <v>0.12525277815374197</v>
      </c>
      <c r="BC43" s="34">
        <f t="shared" si="23"/>
        <v>0.13624955758141899</v>
      </c>
      <c r="BD43" s="34">
        <f t="shared" si="24"/>
        <v>0.14721895336006807</v>
      </c>
      <c r="BE43" s="34">
        <f t="shared" si="25"/>
        <v>0.15803013970713942</v>
      </c>
      <c r="BF43" s="34">
        <f t="shared" si="26"/>
        <v>0.1685528980015151</v>
      </c>
      <c r="BG43" s="34">
        <f t="shared" si="27"/>
        <v>0.17866238241560112</v>
      </c>
      <c r="BH43" s="35">
        <f t="shared" si="55"/>
        <v>20.966666666666665</v>
      </c>
      <c r="BI43" s="32">
        <f t="shared" si="29"/>
        <v>1.6018922505865103</v>
      </c>
      <c r="BJ43" s="32">
        <f t="shared" si="30"/>
        <v>2.1073252536997162</v>
      </c>
      <c r="BK43" s="32">
        <f t="shared" si="31"/>
        <v>2.7239341673590509</v>
      </c>
      <c r="BL43" s="32">
        <f t="shared" si="32"/>
        <v>3.4659091225806269</v>
      </c>
      <c r="BM43" s="32">
        <f t="shared" si="33"/>
        <v>4.3475348605111801</v>
      </c>
      <c r="BN43" s="32">
        <f t="shared" si="34"/>
        <v>5.3828610804741626</v>
      </c>
      <c r="BO43" s="32">
        <f t="shared" si="35"/>
        <v>6.5853159617817365</v>
      </c>
      <c r="BP43" s="32">
        <f t="shared" si="36"/>
        <v>7.9672645534242879</v>
      </c>
      <c r="BQ43" s="32">
        <f t="shared" si="37"/>
        <v>9.5395171938026966</v>
      </c>
      <c r="BR43" s="32">
        <f t="shared" si="38"/>
        <v>11.310797324456006</v>
      </c>
      <c r="BS43" s="32">
        <f t="shared" si="39"/>
        <v>13.287182903970105</v>
      </c>
      <c r="BT43" s="32">
        <f t="shared" si="40"/>
        <v>15.471540922462838</v>
      </c>
      <c r="BU43" s="32">
        <f t="shared" si="41"/>
        <v>17.862979962373238</v>
      </c>
      <c r="BV43" s="32">
        <f t="shared" si="42"/>
        <v>20.456350924532931</v>
      </c>
      <c r="BW43" s="32">
        <f t="shared" si="43"/>
        <v>23.241830396153972</v>
      </c>
      <c r="BX43" s="32">
        <f t="shared" si="44"/>
        <v>26.204624034842212</v>
      </c>
      <c r="BY43" s="32">
        <f t="shared" si="45"/>
        <v>29.324828075444064</v>
      </c>
      <c r="BZ43" s="32">
        <f t="shared" si="46"/>
        <v>32.577484935850251</v>
      </c>
      <c r="CA43" s="32">
        <f t="shared" si="47"/>
        <v>35.932863302140973</v>
      </c>
      <c r="CB43" s="32">
        <f t="shared" si="48"/>
        <v>39.356983619370197</v>
      </c>
      <c r="CC43" s="32">
        <f t="shared" si="49"/>
        <v>42.812396538592395</v>
      </c>
      <c r="CD43" s="32">
        <f t="shared" si="50"/>
        <v>46.259204955446521</v>
      </c>
      <c r="CE43" s="32">
        <f t="shared" si="51"/>
        <v>49.656300734394996</v>
      </c>
      <c r="CF43" s="32">
        <f t="shared" si="52"/>
        <v>52.962766522435182</v>
      </c>
      <c r="CG43" s="32">
        <f t="shared" si="53"/>
        <v>56.13937320813347</v>
      </c>
    </row>
    <row r="44" spans="1:85" x14ac:dyDescent="0.3">
      <c r="A44" s="29">
        <v>39</v>
      </c>
      <c r="B44" s="29" t="s">
        <v>150</v>
      </c>
      <c r="C44" s="29">
        <v>15</v>
      </c>
      <c r="D44" s="29" t="s">
        <v>51</v>
      </c>
      <c r="E44" s="29" t="s">
        <v>304</v>
      </c>
      <c r="F44" s="29" t="s">
        <v>24</v>
      </c>
      <c r="G44" s="36">
        <f t="shared" si="2"/>
        <v>0.33333333333333331</v>
      </c>
      <c r="H44" s="37">
        <v>0.25</v>
      </c>
      <c r="I44" s="37">
        <v>1</v>
      </c>
      <c r="J44" s="28" cm="1">
        <f t="array" ref="J44">1-EXP(-((($C44+(J$5-$J$5))/(INDEX('Weibull Data'!$G$4:$I$5,2,IF($D44="Electromechanical",3,IF($D44="Analogue Electronic",2,1)))))^(INDEX('Weibull Data'!$G$4:$I$5,1,IF($D44="Electromechanical",3,IF($D44="Analogue Electronic",2,1))))))</f>
        <v>2.0391954488113928E-2</v>
      </c>
      <c r="K44" s="28" cm="1">
        <f t="array" ref="K44">1-EXP(-((($C44+(K$5-$J$5))/(INDEX('Weibull Data'!$G$4:$I$5,2,IF($D44="Electromechanical",3,IF($D44="Analogue Electronic",2,1)))))^(INDEX('Weibull Data'!$G$4:$I$5,1,IF($D44="Electromechanical",3,IF($D44="Analogue Electronic",2,1))))))</f>
        <v>2.6826074381322451E-2</v>
      </c>
      <c r="L44" s="28" cm="1">
        <f t="array" ref="L44">1-EXP(-((($C44+(L$5-$J$5))/(INDEX('Weibull Data'!$G$4:$I$5,2,IF($D44="Electromechanical",3,IF($D44="Analogue Electronic",2,1)))))^(INDEX('Weibull Data'!$G$4:$I$5,1,IF($D44="Electromechanical",3,IF($D44="Analogue Electronic",2,1))))))</f>
        <v>3.4675454325387212E-2</v>
      </c>
      <c r="M44" s="28" cm="1">
        <f t="array" ref="M44">1-EXP(-((($C44+(M$5-$J$5))/(INDEX('Weibull Data'!$G$4:$I$5,2,IF($D44="Electromechanical",3,IF($D44="Analogue Electronic",2,1)))))^(INDEX('Weibull Data'!$G$4:$I$5,1,IF($D44="Electromechanical",3,IF($D44="Analogue Electronic",2,1))))))</f>
        <v>4.4120733502347464E-2</v>
      </c>
      <c r="N44" s="28" cm="1">
        <f t="array" ref="N44">1-EXP(-((($C44+(N$5-$J$5))/(INDEX('Weibull Data'!$G$4:$I$5,2,IF($D44="Electromechanical",3,IF($D44="Analogue Electronic",2,1)))))^(INDEX('Weibull Data'!$G$4:$I$5,1,IF($D44="Electromechanical",3,IF($D44="Analogue Electronic",2,1))))))</f>
        <v>5.5343755473299172E-2</v>
      </c>
      <c r="O44" s="28" cm="1">
        <f t="array" ref="O44">1-EXP(-((($C44+(O$5-$J$5))/(INDEX('Weibull Data'!$G$4:$I$5,2,IF($D44="Electromechanical",3,IF($D44="Analogue Electronic",2,1)))))^(INDEX('Weibull Data'!$G$4:$I$5,1,IF($D44="Electromechanical",3,IF($D44="Analogue Electronic",2,1))))))</f>
        <v>6.8523371736569194E-2</v>
      </c>
      <c r="P44" s="28" cm="1">
        <f t="array" ref="P44">1-EXP(-((($C44+(P$5-$J$5))/(INDEX('Weibull Data'!$G$4:$I$5,2,IF($D44="Electromechanical",3,IF($D44="Analogue Electronic",2,1)))))^(INDEX('Weibull Data'!$G$4:$I$5,1,IF($D44="Electromechanical",3,IF($D44="Analogue Electronic",2,1))))))</f>
        <v>8.3830521892677812E-2</v>
      </c>
      <c r="Q44" s="28" cm="1">
        <f t="array" ref="Q44">1-EXP(-((($C44+(Q$5-$J$5))/(INDEX('Weibull Data'!$G$4:$I$5,2,IF($D44="Electromechanical",3,IF($D44="Analogue Electronic",2,1)))))^(INDEX('Weibull Data'!$G$4:$I$5,1,IF($D44="Electromechanical",3,IF($D44="Analogue Electronic",2,1))))))</f>
        <v>0.10142261198198943</v>
      </c>
      <c r="R44" s="28" cm="1">
        <f t="array" ref="R44">1-EXP(-((($C44+(R$5-$J$5))/(INDEX('Weibull Data'!$G$4:$I$5,2,IF($D44="Electromechanical",3,IF($D44="Analogue Electronic",2,1)))))^(INDEX('Weibull Data'!$G$4:$I$5,1,IF($D44="Electromechanical",3,IF($D44="Analogue Electronic",2,1))))))</f>
        <v>0.1214372567089832</v>
      </c>
      <c r="S44" s="28" cm="1">
        <f t="array" ref="S44">1-EXP(-((($C44+(S$5-$J$5))/(INDEX('Weibull Data'!$G$4:$I$5,2,IF($D44="Electromechanical",3,IF($D44="Analogue Electronic",2,1)))))^(INDEX('Weibull Data'!$G$4:$I$5,1,IF($D44="Electromechanical",3,IF($D44="Analogue Electronic",2,1))))))</f>
        <v>0.14398550475547822</v>
      </c>
      <c r="T44" s="28" cm="1">
        <f t="array" ref="T44">1-EXP(-((($C44+(T$5-$J$5))/(INDEX('Weibull Data'!$G$4:$I$5,2,IF($D44="Electromechanical",3,IF($D44="Analogue Electronic",2,1)))))^(INDEX('Weibull Data'!$G$4:$I$5,1,IF($D44="Electromechanical",3,IF($D44="Analogue Electronic",2,1))))))</f>
        <v>0.16914472802636926</v>
      </c>
      <c r="U44" s="28" cm="1">
        <f t="array" ref="U44">1-EXP(-((($C44+(U$5-$J$5))/(INDEX('Weibull Data'!$G$4:$I$5,2,IF($D44="Electromechanical",3,IF($D44="Analogue Electronic",2,1)))))^(INDEX('Weibull Data'!$G$4:$I$5,1,IF($D44="Electromechanical",3,IF($D44="Analogue Electronic",2,1))))))</f>
        <v>0.196951423066277</v>
      </c>
      <c r="V44" s="28" cm="1">
        <f t="array" ref="V44">1-EXP(-((($C44+(V$5-$J$5))/(INDEX('Weibull Data'!$G$4:$I$5,2,IF($D44="Electromechanical",3,IF($D44="Analogue Electronic",2,1)))))^(INDEX('Weibull Data'!$G$4:$I$5,1,IF($D44="Electromechanical",3,IF($D44="Analogue Electronic",2,1))))))</f>
        <v>0.22739424220414139</v>
      </c>
      <c r="W44" s="28" cm="1">
        <f t="array" ref="W44">1-EXP(-((($C44+(W$5-$J$5))/(INDEX('Weibull Data'!$G$4:$I$5,2,IF($D44="Electromechanical",3,IF($D44="Analogue Electronic",2,1)))))^(INDEX('Weibull Data'!$G$4:$I$5,1,IF($D44="Electromechanical",3,IF($D44="Analogue Electronic",2,1))))))</f>
        <v>0.26040763783783272</v>
      </c>
      <c r="X44" s="28" cm="1">
        <f t="array" ref="X44">1-EXP(-((($C44+(X$5-$J$5))/(INDEX('Weibull Data'!$G$4:$I$5,2,IF($D44="Electromechanical",3,IF($D44="Analogue Electronic",2,1)))))^(INDEX('Weibull Data'!$G$4:$I$5,1,IF($D44="Electromechanical",3,IF($D44="Analogue Electronic",2,1))))))</f>
        <v>0.29586655874345225</v>
      </c>
      <c r="Y44" s="28" cm="1">
        <f t="array" ref="Y44">1-EXP(-((($C44+(Y$5-$J$5))/(INDEX('Weibull Data'!$G$4:$I$5,2,IF($D44="Electromechanical",3,IF($D44="Analogue Electronic",2,1)))))^(INDEX('Weibull Data'!$G$4:$I$5,1,IF($D44="Electromechanical",3,IF($D44="Analogue Electronic",2,1))))))</f>
        <v>0.3335826741786091</v>
      </c>
      <c r="Z44" s="28" cm="1">
        <f t="array" ref="Z44">1-EXP(-((($C44+(Z$5-$J$5))/(INDEX('Weibull Data'!$G$4:$I$5,2,IF($D44="Electromechanical",3,IF($D44="Analogue Electronic",2,1)))))^(INDEX('Weibull Data'!$G$4:$I$5,1,IF($D44="Electromechanical",3,IF($D44="Analogue Electronic",2,1))))))</f>
        <v>0.37330261087615291</v>
      </c>
      <c r="AA44" s="28" cm="1">
        <f t="array" ref="AA44">1-EXP(-((($C44+(AA$5-$J$5))/(INDEX('Weibull Data'!$G$4:$I$5,2,IF($D44="Electromechanical",3,IF($D44="Analogue Electronic",2,1)))))^(INDEX('Weibull Data'!$G$4:$I$5,1,IF($D44="Electromechanical",3,IF($D44="Analogue Electronic",2,1))))))</f>
        <v>0.41470866090140868</v>
      </c>
      <c r="AB44" s="28" cm="1">
        <f t="array" ref="AB44">1-EXP(-((($C44+(AB$5-$J$5))/(INDEX('Weibull Data'!$G$4:$I$5,2,IF($D44="Electromechanical",3,IF($D44="Analogue Electronic",2,1)))))^(INDEX('Weibull Data'!$G$4:$I$5,1,IF($D44="Electromechanical",3,IF($D44="Analogue Electronic",2,1))))))</f>
        <v>0.45742234711266938</v>
      </c>
      <c r="AC44" s="28" cm="1">
        <f t="array" ref="AC44">1-EXP(-((($C44+(AC$5-$J$5))/(INDEX('Weibull Data'!$G$4:$I$5,2,IF($D44="Electromechanical",3,IF($D44="Analogue Electronic",2,1)))))^(INDEX('Weibull Data'!$G$4:$I$5,1,IF($D44="Electromechanical",3,IF($D44="Analogue Electronic",2,1))))))</f>
        <v>0.50101111261496789</v>
      </c>
      <c r="AD44" s="28" cm="1">
        <f t="array" ref="AD44">1-EXP(-((($C44+(AD$5-$J$5))/(INDEX('Weibull Data'!$G$4:$I$5,2,IF($D44="Electromechanical",3,IF($D44="Analogue Electronic",2,1)))))^(INDEX('Weibull Data'!$G$4:$I$5,1,IF($D44="Electromechanical",3,IF($D44="Analogue Electronic",2,1))))))</f>
        <v>0.54499823032567596</v>
      </c>
      <c r="AE44" s="28" cm="1">
        <f t="array" ref="AE44">1-EXP(-((($C44+(AE$5-$J$5))/(INDEX('Weibull Data'!$G$4:$I$5,2,IF($D44="Electromechanical",3,IF($D44="Analogue Electronic",2,1)))))^(INDEX('Weibull Data'!$G$4:$I$5,1,IF($D44="Electromechanical",3,IF($D44="Analogue Electronic",2,1))))))</f>
        <v>0.58887581344027229</v>
      </c>
      <c r="AF44" s="28" cm="1">
        <f t="array" ref="AF44">1-EXP(-((($C44+(AF$5-$J$5))/(INDEX('Weibull Data'!$G$4:$I$5,2,IF($D44="Electromechanical",3,IF($D44="Analogue Electronic",2,1)))))^(INDEX('Weibull Data'!$G$4:$I$5,1,IF($D44="Electromechanical",3,IF($D44="Analogue Electronic",2,1))))))</f>
        <v>0.63212055882855767</v>
      </c>
      <c r="AG44" s="28" cm="1">
        <f t="array" ref="AG44">1-EXP(-((($C44+(AG$5-$J$5))/(INDEX('Weibull Data'!$G$4:$I$5,2,IF($D44="Electromechanical",3,IF($D44="Analogue Electronic",2,1)))))^(INDEX('Weibull Data'!$G$4:$I$5,1,IF($D44="Electromechanical",3,IF($D44="Analogue Electronic",2,1))))))</f>
        <v>0.6742115920060604</v>
      </c>
      <c r="AH44" s="28" cm="1">
        <f t="array" ref="AH44">1-EXP(-((($C44+(AH$5-$J$5))/(INDEX('Weibull Data'!$G$4:$I$5,2,IF($D44="Electromechanical",3,IF($D44="Analogue Electronic",2,1)))))^(INDEX('Weibull Data'!$G$4:$I$5,1,IF($D44="Electromechanical",3,IF($D44="Analogue Electronic",2,1))))))</f>
        <v>0.71464952966240447</v>
      </c>
      <c r="AI44" s="34">
        <f t="shared" si="3"/>
        <v>5.097988622028482E-3</v>
      </c>
      <c r="AJ44" s="34">
        <f t="shared" si="4"/>
        <v>6.7065185953306128E-3</v>
      </c>
      <c r="AK44" s="34">
        <f t="shared" si="5"/>
        <v>8.6688635813468029E-3</v>
      </c>
      <c r="AL44" s="34">
        <f t="shared" si="6"/>
        <v>1.1030183375586866E-2</v>
      </c>
      <c r="AM44" s="34">
        <f t="shared" si="7"/>
        <v>1.3835938868324793E-2</v>
      </c>
      <c r="AN44" s="34">
        <f t="shared" si="8"/>
        <v>1.7130842934142299E-2</v>
      </c>
      <c r="AO44" s="34">
        <f t="shared" si="9"/>
        <v>2.0957630473169453E-2</v>
      </c>
      <c r="AP44" s="34">
        <f t="shared" si="10"/>
        <v>2.5355652995497358E-2</v>
      </c>
      <c r="AQ44" s="34">
        <f t="shared" si="11"/>
        <v>3.03593141772458E-2</v>
      </c>
      <c r="AR44" s="34">
        <f t="shared" si="12"/>
        <v>3.5996376188869555E-2</v>
      </c>
      <c r="AS44" s="34">
        <f t="shared" si="13"/>
        <v>4.2286182006592316E-2</v>
      </c>
      <c r="AT44" s="34">
        <f t="shared" si="14"/>
        <v>4.923785576656925E-2</v>
      </c>
      <c r="AU44" s="34">
        <f t="shared" si="15"/>
        <v>5.6848560551035349E-2</v>
      </c>
      <c r="AV44" s="34">
        <f t="shared" si="16"/>
        <v>6.5101909459458179E-2</v>
      </c>
      <c r="AW44" s="34">
        <f t="shared" si="17"/>
        <v>7.3966639685863061E-2</v>
      </c>
      <c r="AX44" s="34">
        <f t="shared" si="18"/>
        <v>8.3395668544652274E-2</v>
      </c>
      <c r="AY44" s="34">
        <f t="shared" si="19"/>
        <v>9.3325652719038227E-2</v>
      </c>
      <c r="AZ44" s="34">
        <f t="shared" si="20"/>
        <v>0.10367716522535217</v>
      </c>
      <c r="BA44" s="34">
        <f t="shared" si="21"/>
        <v>0.11435558677816735</v>
      </c>
      <c r="BB44" s="34">
        <f t="shared" si="22"/>
        <v>0.12525277815374197</v>
      </c>
      <c r="BC44" s="34">
        <f t="shared" si="23"/>
        <v>0.13624955758141899</v>
      </c>
      <c r="BD44" s="34">
        <f t="shared" si="24"/>
        <v>0.14721895336006807</v>
      </c>
      <c r="BE44" s="34">
        <f t="shared" si="25"/>
        <v>0.15803013970713942</v>
      </c>
      <c r="BF44" s="34">
        <f t="shared" si="26"/>
        <v>0.1685528980015151</v>
      </c>
      <c r="BG44" s="34">
        <f t="shared" si="27"/>
        <v>0.17866238241560112</v>
      </c>
      <c r="BH44" s="35">
        <f t="shared" si="55"/>
        <v>20.966666666666665</v>
      </c>
      <c r="BI44" s="32">
        <f t="shared" si="29"/>
        <v>1.6018922505865103</v>
      </c>
      <c r="BJ44" s="32">
        <f t="shared" si="30"/>
        <v>2.1073252536997162</v>
      </c>
      <c r="BK44" s="32">
        <f t="shared" si="31"/>
        <v>2.7239341673590509</v>
      </c>
      <c r="BL44" s="32">
        <f t="shared" si="32"/>
        <v>3.4659091225806269</v>
      </c>
      <c r="BM44" s="32">
        <f t="shared" si="33"/>
        <v>4.3475348605111801</v>
      </c>
      <c r="BN44" s="32">
        <f t="shared" si="34"/>
        <v>5.3828610804741626</v>
      </c>
      <c r="BO44" s="32">
        <f t="shared" si="35"/>
        <v>6.5853159617817365</v>
      </c>
      <c r="BP44" s="32">
        <f t="shared" si="36"/>
        <v>7.9672645534242879</v>
      </c>
      <c r="BQ44" s="32">
        <f t="shared" si="37"/>
        <v>9.5395171938026966</v>
      </c>
      <c r="BR44" s="32">
        <f t="shared" si="38"/>
        <v>11.310797324456006</v>
      </c>
      <c r="BS44" s="32">
        <f t="shared" si="39"/>
        <v>13.287182903970105</v>
      </c>
      <c r="BT44" s="32">
        <f t="shared" si="40"/>
        <v>15.471540922462838</v>
      </c>
      <c r="BU44" s="32">
        <f t="shared" si="41"/>
        <v>17.862979962373238</v>
      </c>
      <c r="BV44" s="32">
        <f t="shared" si="42"/>
        <v>20.456350924532931</v>
      </c>
      <c r="BW44" s="32">
        <f t="shared" si="43"/>
        <v>23.241830396153972</v>
      </c>
      <c r="BX44" s="32">
        <f t="shared" si="44"/>
        <v>26.204624034842212</v>
      </c>
      <c r="BY44" s="32">
        <f t="shared" si="45"/>
        <v>29.324828075444064</v>
      </c>
      <c r="BZ44" s="32">
        <f t="shared" si="46"/>
        <v>32.577484935850251</v>
      </c>
      <c r="CA44" s="32">
        <f t="shared" si="47"/>
        <v>35.932863302140973</v>
      </c>
      <c r="CB44" s="32">
        <f t="shared" si="48"/>
        <v>39.356983619370197</v>
      </c>
      <c r="CC44" s="32">
        <f t="shared" si="49"/>
        <v>42.812396538592395</v>
      </c>
      <c r="CD44" s="32">
        <f t="shared" si="50"/>
        <v>46.259204955446521</v>
      </c>
      <c r="CE44" s="32">
        <f t="shared" si="51"/>
        <v>49.656300734394996</v>
      </c>
      <c r="CF44" s="32">
        <f t="shared" si="52"/>
        <v>52.962766522435182</v>
      </c>
      <c r="CG44" s="32">
        <f t="shared" si="53"/>
        <v>56.13937320813347</v>
      </c>
    </row>
    <row r="45" spans="1:85" x14ac:dyDescent="0.3">
      <c r="A45" s="29">
        <v>40</v>
      </c>
      <c r="B45" s="29" t="s">
        <v>151</v>
      </c>
      <c r="C45" s="29">
        <v>15</v>
      </c>
      <c r="D45" s="29" t="s">
        <v>51</v>
      </c>
      <c r="E45" s="29" t="s">
        <v>304</v>
      </c>
      <c r="F45" s="29" t="s">
        <v>29</v>
      </c>
      <c r="G45" s="36">
        <f t="shared" si="2"/>
        <v>0.33333333333333331</v>
      </c>
      <c r="H45" s="37">
        <v>0.25</v>
      </c>
      <c r="I45" s="37">
        <v>1</v>
      </c>
      <c r="J45" s="28" cm="1">
        <f t="array" ref="J45">1-EXP(-((($C45+(J$5-$J$5))/(INDEX('Weibull Data'!$G$4:$I$5,2,IF($D45="Electromechanical",3,IF($D45="Analogue Electronic",2,1)))))^(INDEX('Weibull Data'!$G$4:$I$5,1,IF($D45="Electromechanical",3,IF($D45="Analogue Electronic",2,1))))))</f>
        <v>2.0391954488113928E-2</v>
      </c>
      <c r="K45" s="28" cm="1">
        <f t="array" ref="K45">1-EXP(-((($C45+(K$5-$J$5))/(INDEX('Weibull Data'!$G$4:$I$5,2,IF($D45="Electromechanical",3,IF($D45="Analogue Electronic",2,1)))))^(INDEX('Weibull Data'!$G$4:$I$5,1,IF($D45="Electromechanical",3,IF($D45="Analogue Electronic",2,1))))))</f>
        <v>2.6826074381322451E-2</v>
      </c>
      <c r="L45" s="28" cm="1">
        <f t="array" ref="L45">1-EXP(-((($C45+(L$5-$J$5))/(INDEX('Weibull Data'!$G$4:$I$5,2,IF($D45="Electromechanical",3,IF($D45="Analogue Electronic",2,1)))))^(INDEX('Weibull Data'!$G$4:$I$5,1,IF($D45="Electromechanical",3,IF($D45="Analogue Electronic",2,1))))))</f>
        <v>3.4675454325387212E-2</v>
      </c>
      <c r="M45" s="28" cm="1">
        <f t="array" ref="M45">1-EXP(-((($C45+(M$5-$J$5))/(INDEX('Weibull Data'!$G$4:$I$5,2,IF($D45="Electromechanical",3,IF($D45="Analogue Electronic",2,1)))))^(INDEX('Weibull Data'!$G$4:$I$5,1,IF($D45="Electromechanical",3,IF($D45="Analogue Electronic",2,1))))))</f>
        <v>4.4120733502347464E-2</v>
      </c>
      <c r="N45" s="28" cm="1">
        <f t="array" ref="N45">1-EXP(-((($C45+(N$5-$J$5))/(INDEX('Weibull Data'!$G$4:$I$5,2,IF($D45="Electromechanical",3,IF($D45="Analogue Electronic",2,1)))))^(INDEX('Weibull Data'!$G$4:$I$5,1,IF($D45="Electromechanical",3,IF($D45="Analogue Electronic",2,1))))))</f>
        <v>5.5343755473299172E-2</v>
      </c>
      <c r="O45" s="28" cm="1">
        <f t="array" ref="O45">1-EXP(-((($C45+(O$5-$J$5))/(INDEX('Weibull Data'!$G$4:$I$5,2,IF($D45="Electromechanical",3,IF($D45="Analogue Electronic",2,1)))))^(INDEX('Weibull Data'!$G$4:$I$5,1,IF($D45="Electromechanical",3,IF($D45="Analogue Electronic",2,1))))))</f>
        <v>6.8523371736569194E-2</v>
      </c>
      <c r="P45" s="28" cm="1">
        <f t="array" ref="P45">1-EXP(-((($C45+(P$5-$J$5))/(INDEX('Weibull Data'!$G$4:$I$5,2,IF($D45="Electromechanical",3,IF($D45="Analogue Electronic",2,1)))))^(INDEX('Weibull Data'!$G$4:$I$5,1,IF($D45="Electromechanical",3,IF($D45="Analogue Electronic",2,1))))))</f>
        <v>8.3830521892677812E-2</v>
      </c>
      <c r="Q45" s="28" cm="1">
        <f t="array" ref="Q45">1-EXP(-((($C45+(Q$5-$J$5))/(INDEX('Weibull Data'!$G$4:$I$5,2,IF($D45="Electromechanical",3,IF($D45="Analogue Electronic",2,1)))))^(INDEX('Weibull Data'!$G$4:$I$5,1,IF($D45="Electromechanical",3,IF($D45="Analogue Electronic",2,1))))))</f>
        <v>0.10142261198198943</v>
      </c>
      <c r="R45" s="28" cm="1">
        <f t="array" ref="R45">1-EXP(-((($C45+(R$5-$J$5))/(INDEX('Weibull Data'!$G$4:$I$5,2,IF($D45="Electromechanical",3,IF($D45="Analogue Electronic",2,1)))))^(INDEX('Weibull Data'!$G$4:$I$5,1,IF($D45="Electromechanical",3,IF($D45="Analogue Electronic",2,1))))))</f>
        <v>0.1214372567089832</v>
      </c>
      <c r="S45" s="28" cm="1">
        <f t="array" ref="S45">1-EXP(-((($C45+(S$5-$J$5))/(INDEX('Weibull Data'!$G$4:$I$5,2,IF($D45="Electromechanical",3,IF($D45="Analogue Electronic",2,1)))))^(INDEX('Weibull Data'!$G$4:$I$5,1,IF($D45="Electromechanical",3,IF($D45="Analogue Electronic",2,1))))))</f>
        <v>0.14398550475547822</v>
      </c>
      <c r="T45" s="28" cm="1">
        <f t="array" ref="T45">1-EXP(-((($C45+(T$5-$J$5))/(INDEX('Weibull Data'!$G$4:$I$5,2,IF($D45="Electromechanical",3,IF($D45="Analogue Electronic",2,1)))))^(INDEX('Weibull Data'!$G$4:$I$5,1,IF($D45="Electromechanical",3,IF($D45="Analogue Electronic",2,1))))))</f>
        <v>0.16914472802636926</v>
      </c>
      <c r="U45" s="28" cm="1">
        <f t="array" ref="U45">1-EXP(-((($C45+(U$5-$J$5))/(INDEX('Weibull Data'!$G$4:$I$5,2,IF($D45="Electromechanical",3,IF($D45="Analogue Electronic",2,1)))))^(INDEX('Weibull Data'!$G$4:$I$5,1,IF($D45="Electromechanical",3,IF($D45="Analogue Electronic",2,1))))))</f>
        <v>0.196951423066277</v>
      </c>
      <c r="V45" s="28" cm="1">
        <f t="array" ref="V45">1-EXP(-((($C45+(V$5-$J$5))/(INDEX('Weibull Data'!$G$4:$I$5,2,IF($D45="Electromechanical",3,IF($D45="Analogue Electronic",2,1)))))^(INDEX('Weibull Data'!$G$4:$I$5,1,IF($D45="Electromechanical",3,IF($D45="Analogue Electronic",2,1))))))</f>
        <v>0.22739424220414139</v>
      </c>
      <c r="W45" s="28" cm="1">
        <f t="array" ref="W45">1-EXP(-((($C45+(W$5-$J$5))/(INDEX('Weibull Data'!$G$4:$I$5,2,IF($D45="Electromechanical",3,IF($D45="Analogue Electronic",2,1)))))^(INDEX('Weibull Data'!$G$4:$I$5,1,IF($D45="Electromechanical",3,IF($D45="Analogue Electronic",2,1))))))</f>
        <v>0.26040763783783272</v>
      </c>
      <c r="X45" s="28" cm="1">
        <f t="array" ref="X45">1-EXP(-((($C45+(X$5-$J$5))/(INDEX('Weibull Data'!$G$4:$I$5,2,IF($D45="Electromechanical",3,IF($D45="Analogue Electronic",2,1)))))^(INDEX('Weibull Data'!$G$4:$I$5,1,IF($D45="Electromechanical",3,IF($D45="Analogue Electronic",2,1))))))</f>
        <v>0.29586655874345225</v>
      </c>
      <c r="Y45" s="28" cm="1">
        <f t="array" ref="Y45">1-EXP(-((($C45+(Y$5-$J$5))/(INDEX('Weibull Data'!$G$4:$I$5,2,IF($D45="Electromechanical",3,IF($D45="Analogue Electronic",2,1)))))^(INDEX('Weibull Data'!$G$4:$I$5,1,IF($D45="Electromechanical",3,IF($D45="Analogue Electronic",2,1))))))</f>
        <v>0.3335826741786091</v>
      </c>
      <c r="Z45" s="28" cm="1">
        <f t="array" ref="Z45">1-EXP(-((($C45+(Z$5-$J$5))/(INDEX('Weibull Data'!$G$4:$I$5,2,IF($D45="Electromechanical",3,IF($D45="Analogue Electronic",2,1)))))^(INDEX('Weibull Data'!$G$4:$I$5,1,IF($D45="Electromechanical",3,IF($D45="Analogue Electronic",2,1))))))</f>
        <v>0.37330261087615291</v>
      </c>
      <c r="AA45" s="28" cm="1">
        <f t="array" ref="AA45">1-EXP(-((($C45+(AA$5-$J$5))/(INDEX('Weibull Data'!$G$4:$I$5,2,IF($D45="Electromechanical",3,IF($D45="Analogue Electronic",2,1)))))^(INDEX('Weibull Data'!$G$4:$I$5,1,IF($D45="Electromechanical",3,IF($D45="Analogue Electronic",2,1))))))</f>
        <v>0.41470866090140868</v>
      </c>
      <c r="AB45" s="28" cm="1">
        <f t="array" ref="AB45">1-EXP(-((($C45+(AB$5-$J$5))/(INDEX('Weibull Data'!$G$4:$I$5,2,IF($D45="Electromechanical",3,IF($D45="Analogue Electronic",2,1)))))^(INDEX('Weibull Data'!$G$4:$I$5,1,IF($D45="Electromechanical",3,IF($D45="Analogue Electronic",2,1))))))</f>
        <v>0.45742234711266938</v>
      </c>
      <c r="AC45" s="28" cm="1">
        <f t="array" ref="AC45">1-EXP(-((($C45+(AC$5-$J$5))/(INDEX('Weibull Data'!$G$4:$I$5,2,IF($D45="Electromechanical",3,IF($D45="Analogue Electronic",2,1)))))^(INDEX('Weibull Data'!$G$4:$I$5,1,IF($D45="Electromechanical",3,IF($D45="Analogue Electronic",2,1))))))</f>
        <v>0.50101111261496789</v>
      </c>
      <c r="AD45" s="28" cm="1">
        <f t="array" ref="AD45">1-EXP(-((($C45+(AD$5-$J$5))/(INDEX('Weibull Data'!$G$4:$I$5,2,IF($D45="Electromechanical",3,IF($D45="Analogue Electronic",2,1)))))^(INDEX('Weibull Data'!$G$4:$I$5,1,IF($D45="Electromechanical",3,IF($D45="Analogue Electronic",2,1))))))</f>
        <v>0.54499823032567596</v>
      </c>
      <c r="AE45" s="28" cm="1">
        <f t="array" ref="AE45">1-EXP(-((($C45+(AE$5-$J$5))/(INDEX('Weibull Data'!$G$4:$I$5,2,IF($D45="Electromechanical",3,IF($D45="Analogue Electronic",2,1)))))^(INDEX('Weibull Data'!$G$4:$I$5,1,IF($D45="Electromechanical",3,IF($D45="Analogue Electronic",2,1))))))</f>
        <v>0.58887581344027229</v>
      </c>
      <c r="AF45" s="28" cm="1">
        <f t="array" ref="AF45">1-EXP(-((($C45+(AF$5-$J$5))/(INDEX('Weibull Data'!$G$4:$I$5,2,IF($D45="Electromechanical",3,IF($D45="Analogue Electronic",2,1)))))^(INDEX('Weibull Data'!$G$4:$I$5,1,IF($D45="Electromechanical",3,IF($D45="Analogue Electronic",2,1))))))</f>
        <v>0.63212055882855767</v>
      </c>
      <c r="AG45" s="28" cm="1">
        <f t="array" ref="AG45">1-EXP(-((($C45+(AG$5-$J$5))/(INDEX('Weibull Data'!$G$4:$I$5,2,IF($D45="Electromechanical",3,IF($D45="Analogue Electronic",2,1)))))^(INDEX('Weibull Data'!$G$4:$I$5,1,IF($D45="Electromechanical",3,IF($D45="Analogue Electronic",2,1))))))</f>
        <v>0.6742115920060604</v>
      </c>
      <c r="AH45" s="28" cm="1">
        <f t="array" ref="AH45">1-EXP(-((($C45+(AH$5-$J$5))/(INDEX('Weibull Data'!$G$4:$I$5,2,IF($D45="Electromechanical",3,IF($D45="Analogue Electronic",2,1)))))^(INDEX('Weibull Data'!$G$4:$I$5,1,IF($D45="Electromechanical",3,IF($D45="Analogue Electronic",2,1))))))</f>
        <v>0.71464952966240447</v>
      </c>
      <c r="AI45" s="34">
        <f t="shared" si="3"/>
        <v>5.097988622028482E-3</v>
      </c>
      <c r="AJ45" s="34">
        <f t="shared" si="4"/>
        <v>6.7065185953306128E-3</v>
      </c>
      <c r="AK45" s="34">
        <f t="shared" si="5"/>
        <v>8.6688635813468029E-3</v>
      </c>
      <c r="AL45" s="34">
        <f t="shared" si="6"/>
        <v>1.1030183375586866E-2</v>
      </c>
      <c r="AM45" s="34">
        <f t="shared" si="7"/>
        <v>1.3835938868324793E-2</v>
      </c>
      <c r="AN45" s="34">
        <f t="shared" si="8"/>
        <v>1.7130842934142299E-2</v>
      </c>
      <c r="AO45" s="34">
        <f t="shared" si="9"/>
        <v>2.0957630473169453E-2</v>
      </c>
      <c r="AP45" s="34">
        <f t="shared" si="10"/>
        <v>2.5355652995497358E-2</v>
      </c>
      <c r="AQ45" s="34">
        <f t="shared" si="11"/>
        <v>3.03593141772458E-2</v>
      </c>
      <c r="AR45" s="34">
        <f t="shared" si="12"/>
        <v>3.5996376188869555E-2</v>
      </c>
      <c r="AS45" s="34">
        <f t="shared" si="13"/>
        <v>4.2286182006592316E-2</v>
      </c>
      <c r="AT45" s="34">
        <f t="shared" si="14"/>
        <v>4.923785576656925E-2</v>
      </c>
      <c r="AU45" s="34">
        <f t="shared" si="15"/>
        <v>5.6848560551035349E-2</v>
      </c>
      <c r="AV45" s="34">
        <f t="shared" si="16"/>
        <v>6.5101909459458179E-2</v>
      </c>
      <c r="AW45" s="34">
        <f t="shared" si="17"/>
        <v>7.3966639685863061E-2</v>
      </c>
      <c r="AX45" s="34">
        <f t="shared" si="18"/>
        <v>8.3395668544652274E-2</v>
      </c>
      <c r="AY45" s="34">
        <f t="shared" si="19"/>
        <v>9.3325652719038227E-2</v>
      </c>
      <c r="AZ45" s="34">
        <f t="shared" si="20"/>
        <v>0.10367716522535217</v>
      </c>
      <c r="BA45" s="34">
        <f t="shared" si="21"/>
        <v>0.11435558677816735</v>
      </c>
      <c r="BB45" s="34">
        <f t="shared" si="22"/>
        <v>0.12525277815374197</v>
      </c>
      <c r="BC45" s="34">
        <f t="shared" si="23"/>
        <v>0.13624955758141899</v>
      </c>
      <c r="BD45" s="34">
        <f t="shared" si="24"/>
        <v>0.14721895336006807</v>
      </c>
      <c r="BE45" s="34">
        <f t="shared" si="25"/>
        <v>0.15803013970713942</v>
      </c>
      <c r="BF45" s="34">
        <f t="shared" si="26"/>
        <v>0.1685528980015151</v>
      </c>
      <c r="BG45" s="34">
        <f t="shared" si="27"/>
        <v>0.17866238241560112</v>
      </c>
      <c r="BH45" s="35">
        <f t="shared" si="55"/>
        <v>20.966666666666665</v>
      </c>
      <c r="BI45" s="32">
        <f t="shared" si="29"/>
        <v>1.6018922505865103</v>
      </c>
      <c r="BJ45" s="32">
        <f t="shared" si="30"/>
        <v>2.1073252536997162</v>
      </c>
      <c r="BK45" s="32">
        <f t="shared" si="31"/>
        <v>2.7239341673590509</v>
      </c>
      <c r="BL45" s="32">
        <f t="shared" si="32"/>
        <v>3.4659091225806269</v>
      </c>
      <c r="BM45" s="32">
        <f t="shared" si="33"/>
        <v>4.3475348605111801</v>
      </c>
      <c r="BN45" s="32">
        <f t="shared" si="34"/>
        <v>5.3828610804741626</v>
      </c>
      <c r="BO45" s="32">
        <f t="shared" si="35"/>
        <v>6.5853159617817365</v>
      </c>
      <c r="BP45" s="32">
        <f t="shared" si="36"/>
        <v>7.9672645534242879</v>
      </c>
      <c r="BQ45" s="32">
        <f t="shared" si="37"/>
        <v>9.5395171938026966</v>
      </c>
      <c r="BR45" s="32">
        <f t="shared" si="38"/>
        <v>11.310797324456006</v>
      </c>
      <c r="BS45" s="32">
        <f t="shared" si="39"/>
        <v>13.287182903970105</v>
      </c>
      <c r="BT45" s="32">
        <f t="shared" si="40"/>
        <v>15.471540922462838</v>
      </c>
      <c r="BU45" s="32">
        <f t="shared" si="41"/>
        <v>17.862979962373238</v>
      </c>
      <c r="BV45" s="32">
        <f t="shared" si="42"/>
        <v>20.456350924532931</v>
      </c>
      <c r="BW45" s="32">
        <f t="shared" si="43"/>
        <v>23.241830396153972</v>
      </c>
      <c r="BX45" s="32">
        <f t="shared" si="44"/>
        <v>26.204624034842212</v>
      </c>
      <c r="BY45" s="32">
        <f t="shared" si="45"/>
        <v>29.324828075444064</v>
      </c>
      <c r="BZ45" s="32">
        <f t="shared" si="46"/>
        <v>32.577484935850251</v>
      </c>
      <c r="CA45" s="32">
        <f t="shared" si="47"/>
        <v>35.932863302140973</v>
      </c>
      <c r="CB45" s="32">
        <f t="shared" si="48"/>
        <v>39.356983619370197</v>
      </c>
      <c r="CC45" s="32">
        <f t="shared" si="49"/>
        <v>42.812396538592395</v>
      </c>
      <c r="CD45" s="32">
        <f t="shared" si="50"/>
        <v>46.259204955446521</v>
      </c>
      <c r="CE45" s="32">
        <f t="shared" si="51"/>
        <v>49.656300734394996</v>
      </c>
      <c r="CF45" s="32">
        <f t="shared" si="52"/>
        <v>52.962766522435182</v>
      </c>
      <c r="CG45" s="32">
        <f t="shared" si="53"/>
        <v>56.13937320813347</v>
      </c>
    </row>
    <row r="46" spans="1:85" x14ac:dyDescent="0.3">
      <c r="A46" s="29">
        <v>41</v>
      </c>
      <c r="B46" s="29" t="s">
        <v>152</v>
      </c>
      <c r="C46" s="29">
        <v>15</v>
      </c>
      <c r="D46" s="29" t="s">
        <v>51</v>
      </c>
      <c r="E46" s="29" t="s">
        <v>304</v>
      </c>
      <c r="F46" s="29" t="s">
        <v>29</v>
      </c>
      <c r="G46" s="36">
        <f t="shared" si="2"/>
        <v>0.33333333333333331</v>
      </c>
      <c r="H46" s="37">
        <v>0.25</v>
      </c>
      <c r="I46" s="37">
        <v>1</v>
      </c>
      <c r="J46" s="28" cm="1">
        <f t="array" ref="J46">1-EXP(-((($C46+(J$5-$J$5))/(INDEX('Weibull Data'!$G$4:$I$5,2,IF($D46="Electromechanical",3,IF($D46="Analogue Electronic",2,1)))))^(INDEX('Weibull Data'!$G$4:$I$5,1,IF($D46="Electromechanical",3,IF($D46="Analogue Electronic",2,1))))))</f>
        <v>2.0391954488113928E-2</v>
      </c>
      <c r="K46" s="28" cm="1">
        <f t="array" ref="K46">1-EXP(-((($C46+(K$5-$J$5))/(INDEX('Weibull Data'!$G$4:$I$5,2,IF($D46="Electromechanical",3,IF($D46="Analogue Electronic",2,1)))))^(INDEX('Weibull Data'!$G$4:$I$5,1,IF($D46="Electromechanical",3,IF($D46="Analogue Electronic",2,1))))))</f>
        <v>2.6826074381322451E-2</v>
      </c>
      <c r="L46" s="28" cm="1">
        <f t="array" ref="L46">1-EXP(-((($C46+(L$5-$J$5))/(INDEX('Weibull Data'!$G$4:$I$5,2,IF($D46="Electromechanical",3,IF($D46="Analogue Electronic",2,1)))))^(INDEX('Weibull Data'!$G$4:$I$5,1,IF($D46="Electromechanical",3,IF($D46="Analogue Electronic",2,1))))))</f>
        <v>3.4675454325387212E-2</v>
      </c>
      <c r="M46" s="28" cm="1">
        <f t="array" ref="M46">1-EXP(-((($C46+(M$5-$J$5))/(INDEX('Weibull Data'!$G$4:$I$5,2,IF($D46="Electromechanical",3,IF($D46="Analogue Electronic",2,1)))))^(INDEX('Weibull Data'!$G$4:$I$5,1,IF($D46="Electromechanical",3,IF($D46="Analogue Electronic",2,1))))))</f>
        <v>4.4120733502347464E-2</v>
      </c>
      <c r="N46" s="28" cm="1">
        <f t="array" ref="N46">1-EXP(-((($C46+(N$5-$J$5))/(INDEX('Weibull Data'!$G$4:$I$5,2,IF($D46="Electromechanical",3,IF($D46="Analogue Electronic",2,1)))))^(INDEX('Weibull Data'!$G$4:$I$5,1,IF($D46="Electromechanical",3,IF($D46="Analogue Electronic",2,1))))))</f>
        <v>5.5343755473299172E-2</v>
      </c>
      <c r="O46" s="28" cm="1">
        <f t="array" ref="O46">1-EXP(-((($C46+(O$5-$J$5))/(INDEX('Weibull Data'!$G$4:$I$5,2,IF($D46="Electromechanical",3,IF($D46="Analogue Electronic",2,1)))))^(INDEX('Weibull Data'!$G$4:$I$5,1,IF($D46="Electromechanical",3,IF($D46="Analogue Electronic",2,1))))))</f>
        <v>6.8523371736569194E-2</v>
      </c>
      <c r="P46" s="28" cm="1">
        <f t="array" ref="P46">1-EXP(-((($C46+(P$5-$J$5))/(INDEX('Weibull Data'!$G$4:$I$5,2,IF($D46="Electromechanical",3,IF($D46="Analogue Electronic",2,1)))))^(INDEX('Weibull Data'!$G$4:$I$5,1,IF($D46="Electromechanical",3,IF($D46="Analogue Electronic",2,1))))))</f>
        <v>8.3830521892677812E-2</v>
      </c>
      <c r="Q46" s="28" cm="1">
        <f t="array" ref="Q46">1-EXP(-((($C46+(Q$5-$J$5))/(INDEX('Weibull Data'!$G$4:$I$5,2,IF($D46="Electromechanical",3,IF($D46="Analogue Electronic",2,1)))))^(INDEX('Weibull Data'!$G$4:$I$5,1,IF($D46="Electromechanical",3,IF($D46="Analogue Electronic",2,1))))))</f>
        <v>0.10142261198198943</v>
      </c>
      <c r="R46" s="28" cm="1">
        <f t="array" ref="R46">1-EXP(-((($C46+(R$5-$J$5))/(INDEX('Weibull Data'!$G$4:$I$5,2,IF($D46="Electromechanical",3,IF($D46="Analogue Electronic",2,1)))))^(INDEX('Weibull Data'!$G$4:$I$5,1,IF($D46="Electromechanical",3,IF($D46="Analogue Electronic",2,1))))))</f>
        <v>0.1214372567089832</v>
      </c>
      <c r="S46" s="28" cm="1">
        <f t="array" ref="S46">1-EXP(-((($C46+(S$5-$J$5))/(INDEX('Weibull Data'!$G$4:$I$5,2,IF($D46="Electromechanical",3,IF($D46="Analogue Electronic",2,1)))))^(INDEX('Weibull Data'!$G$4:$I$5,1,IF($D46="Electromechanical",3,IF($D46="Analogue Electronic",2,1))))))</f>
        <v>0.14398550475547822</v>
      </c>
      <c r="T46" s="28" cm="1">
        <f t="array" ref="T46">1-EXP(-((($C46+(T$5-$J$5))/(INDEX('Weibull Data'!$G$4:$I$5,2,IF($D46="Electromechanical",3,IF($D46="Analogue Electronic",2,1)))))^(INDEX('Weibull Data'!$G$4:$I$5,1,IF($D46="Electromechanical",3,IF($D46="Analogue Electronic",2,1))))))</f>
        <v>0.16914472802636926</v>
      </c>
      <c r="U46" s="28" cm="1">
        <f t="array" ref="U46">1-EXP(-((($C46+(U$5-$J$5))/(INDEX('Weibull Data'!$G$4:$I$5,2,IF($D46="Electromechanical",3,IF($D46="Analogue Electronic",2,1)))))^(INDEX('Weibull Data'!$G$4:$I$5,1,IF($D46="Electromechanical",3,IF($D46="Analogue Electronic",2,1))))))</f>
        <v>0.196951423066277</v>
      </c>
      <c r="V46" s="28" cm="1">
        <f t="array" ref="V46">1-EXP(-((($C46+(V$5-$J$5))/(INDEX('Weibull Data'!$G$4:$I$5,2,IF($D46="Electromechanical",3,IF($D46="Analogue Electronic",2,1)))))^(INDEX('Weibull Data'!$G$4:$I$5,1,IF($D46="Electromechanical",3,IF($D46="Analogue Electronic",2,1))))))</f>
        <v>0.22739424220414139</v>
      </c>
      <c r="W46" s="28" cm="1">
        <f t="array" ref="W46">1-EXP(-((($C46+(W$5-$J$5))/(INDEX('Weibull Data'!$G$4:$I$5,2,IF($D46="Electromechanical",3,IF($D46="Analogue Electronic",2,1)))))^(INDEX('Weibull Data'!$G$4:$I$5,1,IF($D46="Electromechanical",3,IF($D46="Analogue Electronic",2,1))))))</f>
        <v>0.26040763783783272</v>
      </c>
      <c r="X46" s="28" cm="1">
        <f t="array" ref="X46">1-EXP(-((($C46+(X$5-$J$5))/(INDEX('Weibull Data'!$G$4:$I$5,2,IF($D46="Electromechanical",3,IF($D46="Analogue Electronic",2,1)))))^(INDEX('Weibull Data'!$G$4:$I$5,1,IF($D46="Electromechanical",3,IF($D46="Analogue Electronic",2,1))))))</f>
        <v>0.29586655874345225</v>
      </c>
      <c r="Y46" s="28" cm="1">
        <f t="array" ref="Y46">1-EXP(-((($C46+(Y$5-$J$5))/(INDEX('Weibull Data'!$G$4:$I$5,2,IF($D46="Electromechanical",3,IF($D46="Analogue Electronic",2,1)))))^(INDEX('Weibull Data'!$G$4:$I$5,1,IF($D46="Electromechanical",3,IF($D46="Analogue Electronic",2,1))))))</f>
        <v>0.3335826741786091</v>
      </c>
      <c r="Z46" s="28" cm="1">
        <f t="array" ref="Z46">1-EXP(-((($C46+(Z$5-$J$5))/(INDEX('Weibull Data'!$G$4:$I$5,2,IF($D46="Electromechanical",3,IF($D46="Analogue Electronic",2,1)))))^(INDEX('Weibull Data'!$G$4:$I$5,1,IF($D46="Electromechanical",3,IF($D46="Analogue Electronic",2,1))))))</f>
        <v>0.37330261087615291</v>
      </c>
      <c r="AA46" s="28" cm="1">
        <f t="array" ref="AA46">1-EXP(-((($C46+(AA$5-$J$5))/(INDEX('Weibull Data'!$G$4:$I$5,2,IF($D46="Electromechanical",3,IF($D46="Analogue Electronic",2,1)))))^(INDEX('Weibull Data'!$G$4:$I$5,1,IF($D46="Electromechanical",3,IF($D46="Analogue Electronic",2,1))))))</f>
        <v>0.41470866090140868</v>
      </c>
      <c r="AB46" s="28" cm="1">
        <f t="array" ref="AB46">1-EXP(-((($C46+(AB$5-$J$5))/(INDEX('Weibull Data'!$G$4:$I$5,2,IF($D46="Electromechanical",3,IF($D46="Analogue Electronic",2,1)))))^(INDEX('Weibull Data'!$G$4:$I$5,1,IF($D46="Electromechanical",3,IF($D46="Analogue Electronic",2,1))))))</f>
        <v>0.45742234711266938</v>
      </c>
      <c r="AC46" s="28" cm="1">
        <f t="array" ref="AC46">1-EXP(-((($C46+(AC$5-$J$5))/(INDEX('Weibull Data'!$G$4:$I$5,2,IF($D46="Electromechanical",3,IF($D46="Analogue Electronic",2,1)))))^(INDEX('Weibull Data'!$G$4:$I$5,1,IF($D46="Electromechanical",3,IF($D46="Analogue Electronic",2,1))))))</f>
        <v>0.50101111261496789</v>
      </c>
      <c r="AD46" s="28" cm="1">
        <f t="array" ref="AD46">1-EXP(-((($C46+(AD$5-$J$5))/(INDEX('Weibull Data'!$G$4:$I$5,2,IF($D46="Electromechanical",3,IF($D46="Analogue Electronic",2,1)))))^(INDEX('Weibull Data'!$G$4:$I$5,1,IF($D46="Electromechanical",3,IF($D46="Analogue Electronic",2,1))))))</f>
        <v>0.54499823032567596</v>
      </c>
      <c r="AE46" s="28" cm="1">
        <f t="array" ref="AE46">1-EXP(-((($C46+(AE$5-$J$5))/(INDEX('Weibull Data'!$G$4:$I$5,2,IF($D46="Electromechanical",3,IF($D46="Analogue Electronic",2,1)))))^(INDEX('Weibull Data'!$G$4:$I$5,1,IF($D46="Electromechanical",3,IF($D46="Analogue Electronic",2,1))))))</f>
        <v>0.58887581344027229</v>
      </c>
      <c r="AF46" s="28" cm="1">
        <f t="array" ref="AF46">1-EXP(-((($C46+(AF$5-$J$5))/(INDEX('Weibull Data'!$G$4:$I$5,2,IF($D46="Electromechanical",3,IF($D46="Analogue Electronic",2,1)))))^(INDEX('Weibull Data'!$G$4:$I$5,1,IF($D46="Electromechanical",3,IF($D46="Analogue Electronic",2,1))))))</f>
        <v>0.63212055882855767</v>
      </c>
      <c r="AG46" s="28" cm="1">
        <f t="array" ref="AG46">1-EXP(-((($C46+(AG$5-$J$5))/(INDEX('Weibull Data'!$G$4:$I$5,2,IF($D46="Electromechanical",3,IF($D46="Analogue Electronic",2,1)))))^(INDEX('Weibull Data'!$G$4:$I$5,1,IF($D46="Electromechanical",3,IF($D46="Analogue Electronic",2,1))))))</f>
        <v>0.6742115920060604</v>
      </c>
      <c r="AH46" s="28" cm="1">
        <f t="array" ref="AH46">1-EXP(-((($C46+(AH$5-$J$5))/(INDEX('Weibull Data'!$G$4:$I$5,2,IF($D46="Electromechanical",3,IF($D46="Analogue Electronic",2,1)))))^(INDEX('Weibull Data'!$G$4:$I$5,1,IF($D46="Electromechanical",3,IF($D46="Analogue Electronic",2,1))))))</f>
        <v>0.71464952966240447</v>
      </c>
      <c r="AI46" s="34">
        <f t="shared" si="3"/>
        <v>5.097988622028482E-3</v>
      </c>
      <c r="AJ46" s="34">
        <f t="shared" si="4"/>
        <v>6.7065185953306128E-3</v>
      </c>
      <c r="AK46" s="34">
        <f t="shared" si="5"/>
        <v>8.6688635813468029E-3</v>
      </c>
      <c r="AL46" s="34">
        <f t="shared" si="6"/>
        <v>1.1030183375586866E-2</v>
      </c>
      <c r="AM46" s="34">
        <f t="shared" si="7"/>
        <v>1.3835938868324793E-2</v>
      </c>
      <c r="AN46" s="34">
        <f t="shared" si="8"/>
        <v>1.7130842934142299E-2</v>
      </c>
      <c r="AO46" s="34">
        <f t="shared" si="9"/>
        <v>2.0957630473169453E-2</v>
      </c>
      <c r="AP46" s="34">
        <f t="shared" si="10"/>
        <v>2.5355652995497358E-2</v>
      </c>
      <c r="AQ46" s="34">
        <f t="shared" si="11"/>
        <v>3.03593141772458E-2</v>
      </c>
      <c r="AR46" s="34">
        <f t="shared" si="12"/>
        <v>3.5996376188869555E-2</v>
      </c>
      <c r="AS46" s="34">
        <f t="shared" si="13"/>
        <v>4.2286182006592316E-2</v>
      </c>
      <c r="AT46" s="34">
        <f t="shared" si="14"/>
        <v>4.923785576656925E-2</v>
      </c>
      <c r="AU46" s="34">
        <f t="shared" si="15"/>
        <v>5.6848560551035349E-2</v>
      </c>
      <c r="AV46" s="34">
        <f t="shared" si="16"/>
        <v>6.5101909459458179E-2</v>
      </c>
      <c r="AW46" s="34">
        <f t="shared" si="17"/>
        <v>7.3966639685863061E-2</v>
      </c>
      <c r="AX46" s="34">
        <f t="shared" si="18"/>
        <v>8.3395668544652274E-2</v>
      </c>
      <c r="AY46" s="34">
        <f t="shared" si="19"/>
        <v>9.3325652719038227E-2</v>
      </c>
      <c r="AZ46" s="34">
        <f t="shared" si="20"/>
        <v>0.10367716522535217</v>
      </c>
      <c r="BA46" s="34">
        <f t="shared" si="21"/>
        <v>0.11435558677816735</v>
      </c>
      <c r="BB46" s="34">
        <f t="shared" si="22"/>
        <v>0.12525277815374197</v>
      </c>
      <c r="BC46" s="34">
        <f t="shared" si="23"/>
        <v>0.13624955758141899</v>
      </c>
      <c r="BD46" s="34">
        <f t="shared" si="24"/>
        <v>0.14721895336006807</v>
      </c>
      <c r="BE46" s="34">
        <f t="shared" si="25"/>
        <v>0.15803013970713942</v>
      </c>
      <c r="BF46" s="34">
        <f t="shared" si="26"/>
        <v>0.1685528980015151</v>
      </c>
      <c r="BG46" s="34">
        <f t="shared" si="27"/>
        <v>0.17866238241560112</v>
      </c>
      <c r="BH46" s="35">
        <f t="shared" si="55"/>
        <v>20.966666666666665</v>
      </c>
      <c r="BI46" s="32">
        <f t="shared" si="29"/>
        <v>1.6018922505865103</v>
      </c>
      <c r="BJ46" s="32">
        <f t="shared" si="30"/>
        <v>2.1073252536997162</v>
      </c>
      <c r="BK46" s="32">
        <f t="shared" si="31"/>
        <v>2.7239341673590509</v>
      </c>
      <c r="BL46" s="32">
        <f t="shared" si="32"/>
        <v>3.4659091225806269</v>
      </c>
      <c r="BM46" s="32">
        <f t="shared" si="33"/>
        <v>4.3475348605111801</v>
      </c>
      <c r="BN46" s="32">
        <f t="shared" si="34"/>
        <v>5.3828610804741626</v>
      </c>
      <c r="BO46" s="32">
        <f t="shared" si="35"/>
        <v>6.5853159617817365</v>
      </c>
      <c r="BP46" s="32">
        <f t="shared" si="36"/>
        <v>7.9672645534242879</v>
      </c>
      <c r="BQ46" s="32">
        <f t="shared" si="37"/>
        <v>9.5395171938026966</v>
      </c>
      <c r="BR46" s="32">
        <f t="shared" si="38"/>
        <v>11.310797324456006</v>
      </c>
      <c r="BS46" s="32">
        <f t="shared" si="39"/>
        <v>13.287182903970105</v>
      </c>
      <c r="BT46" s="32">
        <f t="shared" si="40"/>
        <v>15.471540922462838</v>
      </c>
      <c r="BU46" s="32">
        <f t="shared" si="41"/>
        <v>17.862979962373238</v>
      </c>
      <c r="BV46" s="32">
        <f t="shared" si="42"/>
        <v>20.456350924532931</v>
      </c>
      <c r="BW46" s="32">
        <f t="shared" si="43"/>
        <v>23.241830396153972</v>
      </c>
      <c r="BX46" s="32">
        <f t="shared" si="44"/>
        <v>26.204624034842212</v>
      </c>
      <c r="BY46" s="32">
        <f t="shared" si="45"/>
        <v>29.324828075444064</v>
      </c>
      <c r="BZ46" s="32">
        <f t="shared" si="46"/>
        <v>32.577484935850251</v>
      </c>
      <c r="CA46" s="32">
        <f t="shared" si="47"/>
        <v>35.932863302140973</v>
      </c>
      <c r="CB46" s="32">
        <f t="shared" si="48"/>
        <v>39.356983619370197</v>
      </c>
      <c r="CC46" s="32">
        <f t="shared" si="49"/>
        <v>42.812396538592395</v>
      </c>
      <c r="CD46" s="32">
        <f t="shared" si="50"/>
        <v>46.259204955446521</v>
      </c>
      <c r="CE46" s="32">
        <f t="shared" si="51"/>
        <v>49.656300734394996</v>
      </c>
      <c r="CF46" s="32">
        <f t="shared" si="52"/>
        <v>52.962766522435182</v>
      </c>
      <c r="CG46" s="32">
        <f t="shared" si="53"/>
        <v>56.13937320813347</v>
      </c>
    </row>
    <row r="47" spans="1:85" x14ac:dyDescent="0.3">
      <c r="A47" s="29">
        <v>42</v>
      </c>
      <c r="B47" s="29" t="s">
        <v>153</v>
      </c>
      <c r="C47" s="29">
        <v>15</v>
      </c>
      <c r="D47" s="29" t="s">
        <v>51</v>
      </c>
      <c r="E47" s="29" t="s">
        <v>304</v>
      </c>
      <c r="F47" s="29" t="s">
        <v>29</v>
      </c>
      <c r="G47" s="36">
        <f t="shared" si="2"/>
        <v>0.33333333333333331</v>
      </c>
      <c r="H47" s="37">
        <v>0.25</v>
      </c>
      <c r="I47" s="37">
        <v>1</v>
      </c>
      <c r="J47" s="28" cm="1">
        <f t="array" ref="J47">1-EXP(-((($C47+(J$5-$J$5))/(INDEX('Weibull Data'!$G$4:$I$5,2,IF($D47="Electromechanical",3,IF($D47="Analogue Electronic",2,1)))))^(INDEX('Weibull Data'!$G$4:$I$5,1,IF($D47="Electromechanical",3,IF($D47="Analogue Electronic",2,1))))))</f>
        <v>2.0391954488113928E-2</v>
      </c>
      <c r="K47" s="28" cm="1">
        <f t="array" ref="K47">1-EXP(-((($C47+(K$5-$J$5))/(INDEX('Weibull Data'!$G$4:$I$5,2,IF($D47="Electromechanical",3,IF($D47="Analogue Electronic",2,1)))))^(INDEX('Weibull Data'!$G$4:$I$5,1,IF($D47="Electromechanical",3,IF($D47="Analogue Electronic",2,1))))))</f>
        <v>2.6826074381322451E-2</v>
      </c>
      <c r="L47" s="28" cm="1">
        <f t="array" ref="L47">1-EXP(-((($C47+(L$5-$J$5))/(INDEX('Weibull Data'!$G$4:$I$5,2,IF($D47="Electromechanical",3,IF($D47="Analogue Electronic",2,1)))))^(INDEX('Weibull Data'!$G$4:$I$5,1,IF($D47="Electromechanical",3,IF($D47="Analogue Electronic",2,1))))))</f>
        <v>3.4675454325387212E-2</v>
      </c>
      <c r="M47" s="28" cm="1">
        <f t="array" ref="M47">1-EXP(-((($C47+(M$5-$J$5))/(INDEX('Weibull Data'!$G$4:$I$5,2,IF($D47="Electromechanical",3,IF($D47="Analogue Electronic",2,1)))))^(INDEX('Weibull Data'!$G$4:$I$5,1,IF($D47="Electromechanical",3,IF($D47="Analogue Electronic",2,1))))))</f>
        <v>4.4120733502347464E-2</v>
      </c>
      <c r="N47" s="28" cm="1">
        <f t="array" ref="N47">1-EXP(-((($C47+(N$5-$J$5))/(INDEX('Weibull Data'!$G$4:$I$5,2,IF($D47="Electromechanical",3,IF($D47="Analogue Electronic",2,1)))))^(INDEX('Weibull Data'!$G$4:$I$5,1,IF($D47="Electromechanical",3,IF($D47="Analogue Electronic",2,1))))))</f>
        <v>5.5343755473299172E-2</v>
      </c>
      <c r="O47" s="28" cm="1">
        <f t="array" ref="O47">1-EXP(-((($C47+(O$5-$J$5))/(INDEX('Weibull Data'!$G$4:$I$5,2,IF($D47="Electromechanical",3,IF($D47="Analogue Electronic",2,1)))))^(INDEX('Weibull Data'!$G$4:$I$5,1,IF($D47="Electromechanical",3,IF($D47="Analogue Electronic",2,1))))))</f>
        <v>6.8523371736569194E-2</v>
      </c>
      <c r="P47" s="28" cm="1">
        <f t="array" ref="P47">1-EXP(-((($C47+(P$5-$J$5))/(INDEX('Weibull Data'!$G$4:$I$5,2,IF($D47="Electromechanical",3,IF($D47="Analogue Electronic",2,1)))))^(INDEX('Weibull Data'!$G$4:$I$5,1,IF($D47="Electromechanical",3,IF($D47="Analogue Electronic",2,1))))))</f>
        <v>8.3830521892677812E-2</v>
      </c>
      <c r="Q47" s="28" cm="1">
        <f t="array" ref="Q47">1-EXP(-((($C47+(Q$5-$J$5))/(INDEX('Weibull Data'!$G$4:$I$5,2,IF($D47="Electromechanical",3,IF($D47="Analogue Electronic",2,1)))))^(INDEX('Weibull Data'!$G$4:$I$5,1,IF($D47="Electromechanical",3,IF($D47="Analogue Electronic",2,1))))))</f>
        <v>0.10142261198198943</v>
      </c>
      <c r="R47" s="28" cm="1">
        <f t="array" ref="R47">1-EXP(-((($C47+(R$5-$J$5))/(INDEX('Weibull Data'!$G$4:$I$5,2,IF($D47="Electromechanical",3,IF($D47="Analogue Electronic",2,1)))))^(INDEX('Weibull Data'!$G$4:$I$5,1,IF($D47="Electromechanical",3,IF($D47="Analogue Electronic",2,1))))))</f>
        <v>0.1214372567089832</v>
      </c>
      <c r="S47" s="28" cm="1">
        <f t="array" ref="S47">1-EXP(-((($C47+(S$5-$J$5))/(INDEX('Weibull Data'!$G$4:$I$5,2,IF($D47="Electromechanical",3,IF($D47="Analogue Electronic",2,1)))))^(INDEX('Weibull Data'!$G$4:$I$5,1,IF($D47="Electromechanical",3,IF($D47="Analogue Electronic",2,1))))))</f>
        <v>0.14398550475547822</v>
      </c>
      <c r="T47" s="28" cm="1">
        <f t="array" ref="T47">1-EXP(-((($C47+(T$5-$J$5))/(INDEX('Weibull Data'!$G$4:$I$5,2,IF($D47="Electromechanical",3,IF($D47="Analogue Electronic",2,1)))))^(INDEX('Weibull Data'!$G$4:$I$5,1,IF($D47="Electromechanical",3,IF($D47="Analogue Electronic",2,1))))))</f>
        <v>0.16914472802636926</v>
      </c>
      <c r="U47" s="28" cm="1">
        <f t="array" ref="U47">1-EXP(-((($C47+(U$5-$J$5))/(INDEX('Weibull Data'!$G$4:$I$5,2,IF($D47="Electromechanical",3,IF($D47="Analogue Electronic",2,1)))))^(INDEX('Weibull Data'!$G$4:$I$5,1,IF($D47="Electromechanical",3,IF($D47="Analogue Electronic",2,1))))))</f>
        <v>0.196951423066277</v>
      </c>
      <c r="V47" s="28" cm="1">
        <f t="array" ref="V47">1-EXP(-((($C47+(V$5-$J$5))/(INDEX('Weibull Data'!$G$4:$I$5,2,IF($D47="Electromechanical",3,IF($D47="Analogue Electronic",2,1)))))^(INDEX('Weibull Data'!$G$4:$I$5,1,IF($D47="Electromechanical",3,IF($D47="Analogue Electronic",2,1))))))</f>
        <v>0.22739424220414139</v>
      </c>
      <c r="W47" s="28" cm="1">
        <f t="array" ref="W47">1-EXP(-((($C47+(W$5-$J$5))/(INDEX('Weibull Data'!$G$4:$I$5,2,IF($D47="Electromechanical",3,IF($D47="Analogue Electronic",2,1)))))^(INDEX('Weibull Data'!$G$4:$I$5,1,IF($D47="Electromechanical",3,IF($D47="Analogue Electronic",2,1))))))</f>
        <v>0.26040763783783272</v>
      </c>
      <c r="X47" s="28" cm="1">
        <f t="array" ref="X47">1-EXP(-((($C47+(X$5-$J$5))/(INDEX('Weibull Data'!$G$4:$I$5,2,IF($D47="Electromechanical",3,IF($D47="Analogue Electronic",2,1)))))^(INDEX('Weibull Data'!$G$4:$I$5,1,IF($D47="Electromechanical",3,IF($D47="Analogue Electronic",2,1))))))</f>
        <v>0.29586655874345225</v>
      </c>
      <c r="Y47" s="28" cm="1">
        <f t="array" ref="Y47">1-EXP(-((($C47+(Y$5-$J$5))/(INDEX('Weibull Data'!$G$4:$I$5,2,IF($D47="Electromechanical",3,IF($D47="Analogue Electronic",2,1)))))^(INDEX('Weibull Data'!$G$4:$I$5,1,IF($D47="Electromechanical",3,IF($D47="Analogue Electronic",2,1))))))</f>
        <v>0.3335826741786091</v>
      </c>
      <c r="Z47" s="28" cm="1">
        <f t="array" ref="Z47">1-EXP(-((($C47+(Z$5-$J$5))/(INDEX('Weibull Data'!$G$4:$I$5,2,IF($D47="Electromechanical",3,IF($D47="Analogue Electronic",2,1)))))^(INDEX('Weibull Data'!$G$4:$I$5,1,IF($D47="Electromechanical",3,IF($D47="Analogue Electronic",2,1))))))</f>
        <v>0.37330261087615291</v>
      </c>
      <c r="AA47" s="28" cm="1">
        <f t="array" ref="AA47">1-EXP(-((($C47+(AA$5-$J$5))/(INDEX('Weibull Data'!$G$4:$I$5,2,IF($D47="Electromechanical",3,IF($D47="Analogue Electronic",2,1)))))^(INDEX('Weibull Data'!$G$4:$I$5,1,IF($D47="Electromechanical",3,IF($D47="Analogue Electronic",2,1))))))</f>
        <v>0.41470866090140868</v>
      </c>
      <c r="AB47" s="28" cm="1">
        <f t="array" ref="AB47">1-EXP(-((($C47+(AB$5-$J$5))/(INDEX('Weibull Data'!$G$4:$I$5,2,IF($D47="Electromechanical",3,IF($D47="Analogue Electronic",2,1)))))^(INDEX('Weibull Data'!$G$4:$I$5,1,IF($D47="Electromechanical",3,IF($D47="Analogue Electronic",2,1))))))</f>
        <v>0.45742234711266938</v>
      </c>
      <c r="AC47" s="28" cm="1">
        <f t="array" ref="AC47">1-EXP(-((($C47+(AC$5-$J$5))/(INDEX('Weibull Data'!$G$4:$I$5,2,IF($D47="Electromechanical",3,IF($D47="Analogue Electronic",2,1)))))^(INDEX('Weibull Data'!$G$4:$I$5,1,IF($D47="Electromechanical",3,IF($D47="Analogue Electronic",2,1))))))</f>
        <v>0.50101111261496789</v>
      </c>
      <c r="AD47" s="28" cm="1">
        <f t="array" ref="AD47">1-EXP(-((($C47+(AD$5-$J$5))/(INDEX('Weibull Data'!$G$4:$I$5,2,IF($D47="Electromechanical",3,IF($D47="Analogue Electronic",2,1)))))^(INDEX('Weibull Data'!$G$4:$I$5,1,IF($D47="Electromechanical",3,IF($D47="Analogue Electronic",2,1))))))</f>
        <v>0.54499823032567596</v>
      </c>
      <c r="AE47" s="28" cm="1">
        <f t="array" ref="AE47">1-EXP(-((($C47+(AE$5-$J$5))/(INDEX('Weibull Data'!$G$4:$I$5,2,IF($D47="Electromechanical",3,IF($D47="Analogue Electronic",2,1)))))^(INDEX('Weibull Data'!$G$4:$I$5,1,IF($D47="Electromechanical",3,IF($D47="Analogue Electronic",2,1))))))</f>
        <v>0.58887581344027229</v>
      </c>
      <c r="AF47" s="28" cm="1">
        <f t="array" ref="AF47">1-EXP(-((($C47+(AF$5-$J$5))/(INDEX('Weibull Data'!$G$4:$I$5,2,IF($D47="Electromechanical",3,IF($D47="Analogue Electronic",2,1)))))^(INDEX('Weibull Data'!$G$4:$I$5,1,IF($D47="Electromechanical",3,IF($D47="Analogue Electronic",2,1))))))</f>
        <v>0.63212055882855767</v>
      </c>
      <c r="AG47" s="28" cm="1">
        <f t="array" ref="AG47">1-EXP(-((($C47+(AG$5-$J$5))/(INDEX('Weibull Data'!$G$4:$I$5,2,IF($D47="Electromechanical",3,IF($D47="Analogue Electronic",2,1)))))^(INDEX('Weibull Data'!$G$4:$I$5,1,IF($D47="Electromechanical",3,IF($D47="Analogue Electronic",2,1))))))</f>
        <v>0.6742115920060604</v>
      </c>
      <c r="AH47" s="28" cm="1">
        <f t="array" ref="AH47">1-EXP(-((($C47+(AH$5-$J$5))/(INDEX('Weibull Data'!$G$4:$I$5,2,IF($D47="Electromechanical",3,IF($D47="Analogue Electronic",2,1)))))^(INDEX('Weibull Data'!$G$4:$I$5,1,IF($D47="Electromechanical",3,IF($D47="Analogue Electronic",2,1))))))</f>
        <v>0.71464952966240447</v>
      </c>
      <c r="AI47" s="34">
        <f t="shared" si="3"/>
        <v>5.097988622028482E-3</v>
      </c>
      <c r="AJ47" s="34">
        <f t="shared" si="4"/>
        <v>6.7065185953306128E-3</v>
      </c>
      <c r="AK47" s="34">
        <f t="shared" si="5"/>
        <v>8.6688635813468029E-3</v>
      </c>
      <c r="AL47" s="34">
        <f t="shared" si="6"/>
        <v>1.1030183375586866E-2</v>
      </c>
      <c r="AM47" s="34">
        <f t="shared" si="7"/>
        <v>1.3835938868324793E-2</v>
      </c>
      <c r="AN47" s="34">
        <f t="shared" si="8"/>
        <v>1.7130842934142299E-2</v>
      </c>
      <c r="AO47" s="34">
        <f t="shared" si="9"/>
        <v>2.0957630473169453E-2</v>
      </c>
      <c r="AP47" s="34">
        <f t="shared" si="10"/>
        <v>2.5355652995497358E-2</v>
      </c>
      <c r="AQ47" s="34">
        <f t="shared" si="11"/>
        <v>3.03593141772458E-2</v>
      </c>
      <c r="AR47" s="34">
        <f t="shared" si="12"/>
        <v>3.5996376188869555E-2</v>
      </c>
      <c r="AS47" s="34">
        <f t="shared" si="13"/>
        <v>4.2286182006592316E-2</v>
      </c>
      <c r="AT47" s="34">
        <f t="shared" si="14"/>
        <v>4.923785576656925E-2</v>
      </c>
      <c r="AU47" s="34">
        <f t="shared" si="15"/>
        <v>5.6848560551035349E-2</v>
      </c>
      <c r="AV47" s="34">
        <f t="shared" si="16"/>
        <v>6.5101909459458179E-2</v>
      </c>
      <c r="AW47" s="34">
        <f t="shared" si="17"/>
        <v>7.3966639685863061E-2</v>
      </c>
      <c r="AX47" s="34">
        <f t="shared" si="18"/>
        <v>8.3395668544652274E-2</v>
      </c>
      <c r="AY47" s="34">
        <f t="shared" si="19"/>
        <v>9.3325652719038227E-2</v>
      </c>
      <c r="AZ47" s="34">
        <f t="shared" si="20"/>
        <v>0.10367716522535217</v>
      </c>
      <c r="BA47" s="34">
        <f t="shared" si="21"/>
        <v>0.11435558677816735</v>
      </c>
      <c r="BB47" s="34">
        <f t="shared" si="22"/>
        <v>0.12525277815374197</v>
      </c>
      <c r="BC47" s="34">
        <f t="shared" si="23"/>
        <v>0.13624955758141899</v>
      </c>
      <c r="BD47" s="34">
        <f t="shared" si="24"/>
        <v>0.14721895336006807</v>
      </c>
      <c r="BE47" s="34">
        <f t="shared" si="25"/>
        <v>0.15803013970713942</v>
      </c>
      <c r="BF47" s="34">
        <f t="shared" si="26"/>
        <v>0.1685528980015151</v>
      </c>
      <c r="BG47" s="34">
        <f t="shared" si="27"/>
        <v>0.17866238241560112</v>
      </c>
      <c r="BH47" s="35">
        <f t="shared" si="55"/>
        <v>20.966666666666665</v>
      </c>
      <c r="BI47" s="32">
        <f t="shared" si="29"/>
        <v>1.6018922505865103</v>
      </c>
      <c r="BJ47" s="32">
        <f t="shared" si="30"/>
        <v>2.1073252536997162</v>
      </c>
      <c r="BK47" s="32">
        <f t="shared" si="31"/>
        <v>2.7239341673590509</v>
      </c>
      <c r="BL47" s="32">
        <f t="shared" si="32"/>
        <v>3.4659091225806269</v>
      </c>
      <c r="BM47" s="32">
        <f t="shared" si="33"/>
        <v>4.3475348605111801</v>
      </c>
      <c r="BN47" s="32">
        <f t="shared" si="34"/>
        <v>5.3828610804741626</v>
      </c>
      <c r="BO47" s="32">
        <f t="shared" si="35"/>
        <v>6.5853159617817365</v>
      </c>
      <c r="BP47" s="32">
        <f t="shared" si="36"/>
        <v>7.9672645534242879</v>
      </c>
      <c r="BQ47" s="32">
        <f t="shared" si="37"/>
        <v>9.5395171938026966</v>
      </c>
      <c r="BR47" s="32">
        <f t="shared" si="38"/>
        <v>11.310797324456006</v>
      </c>
      <c r="BS47" s="32">
        <f t="shared" si="39"/>
        <v>13.287182903970105</v>
      </c>
      <c r="BT47" s="32">
        <f t="shared" si="40"/>
        <v>15.471540922462838</v>
      </c>
      <c r="BU47" s="32">
        <f t="shared" si="41"/>
        <v>17.862979962373238</v>
      </c>
      <c r="BV47" s="32">
        <f t="shared" si="42"/>
        <v>20.456350924532931</v>
      </c>
      <c r="BW47" s="32">
        <f t="shared" si="43"/>
        <v>23.241830396153972</v>
      </c>
      <c r="BX47" s="32">
        <f t="shared" si="44"/>
        <v>26.204624034842212</v>
      </c>
      <c r="BY47" s="32">
        <f t="shared" si="45"/>
        <v>29.324828075444064</v>
      </c>
      <c r="BZ47" s="32">
        <f t="shared" si="46"/>
        <v>32.577484935850251</v>
      </c>
      <c r="CA47" s="32">
        <f t="shared" si="47"/>
        <v>35.932863302140973</v>
      </c>
      <c r="CB47" s="32">
        <f t="shared" si="48"/>
        <v>39.356983619370197</v>
      </c>
      <c r="CC47" s="32">
        <f t="shared" si="49"/>
        <v>42.812396538592395</v>
      </c>
      <c r="CD47" s="32">
        <f t="shared" si="50"/>
        <v>46.259204955446521</v>
      </c>
      <c r="CE47" s="32">
        <f t="shared" si="51"/>
        <v>49.656300734394996</v>
      </c>
      <c r="CF47" s="32">
        <f t="shared" si="52"/>
        <v>52.962766522435182</v>
      </c>
      <c r="CG47" s="32">
        <f t="shared" si="53"/>
        <v>56.13937320813347</v>
      </c>
    </row>
    <row r="48" spans="1:85" x14ac:dyDescent="0.3">
      <c r="A48" s="29">
        <v>43</v>
      </c>
      <c r="B48" s="29" t="s">
        <v>154</v>
      </c>
      <c r="C48" s="29">
        <v>15</v>
      </c>
      <c r="D48" s="29" t="s">
        <v>51</v>
      </c>
      <c r="E48" s="29" t="s">
        <v>304</v>
      </c>
      <c r="F48" s="29" t="s">
        <v>29</v>
      </c>
      <c r="G48" s="36">
        <f t="shared" si="2"/>
        <v>0.33333333333333331</v>
      </c>
      <c r="H48" s="37">
        <v>0.25</v>
      </c>
      <c r="I48" s="37">
        <v>1</v>
      </c>
      <c r="J48" s="28" cm="1">
        <f t="array" ref="J48">1-EXP(-((($C48+(J$5-$J$5))/(INDEX('Weibull Data'!$G$4:$I$5,2,IF($D48="Electromechanical",3,IF($D48="Analogue Electronic",2,1)))))^(INDEX('Weibull Data'!$G$4:$I$5,1,IF($D48="Electromechanical",3,IF($D48="Analogue Electronic",2,1))))))</f>
        <v>2.0391954488113928E-2</v>
      </c>
      <c r="K48" s="28" cm="1">
        <f t="array" ref="K48">1-EXP(-((($C48+(K$5-$J$5))/(INDEX('Weibull Data'!$G$4:$I$5,2,IF($D48="Electromechanical",3,IF($D48="Analogue Electronic",2,1)))))^(INDEX('Weibull Data'!$G$4:$I$5,1,IF($D48="Electromechanical",3,IF($D48="Analogue Electronic",2,1))))))</f>
        <v>2.6826074381322451E-2</v>
      </c>
      <c r="L48" s="28" cm="1">
        <f t="array" ref="L48">1-EXP(-((($C48+(L$5-$J$5))/(INDEX('Weibull Data'!$G$4:$I$5,2,IF($D48="Electromechanical",3,IF($D48="Analogue Electronic",2,1)))))^(INDEX('Weibull Data'!$G$4:$I$5,1,IF($D48="Electromechanical",3,IF($D48="Analogue Electronic",2,1))))))</f>
        <v>3.4675454325387212E-2</v>
      </c>
      <c r="M48" s="28" cm="1">
        <f t="array" ref="M48">1-EXP(-((($C48+(M$5-$J$5))/(INDEX('Weibull Data'!$G$4:$I$5,2,IF($D48="Electromechanical",3,IF($D48="Analogue Electronic",2,1)))))^(INDEX('Weibull Data'!$G$4:$I$5,1,IF($D48="Electromechanical",3,IF($D48="Analogue Electronic",2,1))))))</f>
        <v>4.4120733502347464E-2</v>
      </c>
      <c r="N48" s="28" cm="1">
        <f t="array" ref="N48">1-EXP(-((($C48+(N$5-$J$5))/(INDEX('Weibull Data'!$G$4:$I$5,2,IF($D48="Electromechanical",3,IF($D48="Analogue Electronic",2,1)))))^(INDEX('Weibull Data'!$G$4:$I$5,1,IF($D48="Electromechanical",3,IF($D48="Analogue Electronic",2,1))))))</f>
        <v>5.5343755473299172E-2</v>
      </c>
      <c r="O48" s="28" cm="1">
        <f t="array" ref="O48">1-EXP(-((($C48+(O$5-$J$5))/(INDEX('Weibull Data'!$G$4:$I$5,2,IF($D48="Electromechanical",3,IF($D48="Analogue Electronic",2,1)))))^(INDEX('Weibull Data'!$G$4:$I$5,1,IF($D48="Electromechanical",3,IF($D48="Analogue Electronic",2,1))))))</f>
        <v>6.8523371736569194E-2</v>
      </c>
      <c r="P48" s="28" cm="1">
        <f t="array" ref="P48">1-EXP(-((($C48+(P$5-$J$5))/(INDEX('Weibull Data'!$G$4:$I$5,2,IF($D48="Electromechanical",3,IF($D48="Analogue Electronic",2,1)))))^(INDEX('Weibull Data'!$G$4:$I$5,1,IF($D48="Electromechanical",3,IF($D48="Analogue Electronic",2,1))))))</f>
        <v>8.3830521892677812E-2</v>
      </c>
      <c r="Q48" s="28" cm="1">
        <f t="array" ref="Q48">1-EXP(-((($C48+(Q$5-$J$5))/(INDEX('Weibull Data'!$G$4:$I$5,2,IF($D48="Electromechanical",3,IF($D48="Analogue Electronic",2,1)))))^(INDEX('Weibull Data'!$G$4:$I$5,1,IF($D48="Electromechanical",3,IF($D48="Analogue Electronic",2,1))))))</f>
        <v>0.10142261198198943</v>
      </c>
      <c r="R48" s="28" cm="1">
        <f t="array" ref="R48">1-EXP(-((($C48+(R$5-$J$5))/(INDEX('Weibull Data'!$G$4:$I$5,2,IF($D48="Electromechanical",3,IF($D48="Analogue Electronic",2,1)))))^(INDEX('Weibull Data'!$G$4:$I$5,1,IF($D48="Electromechanical",3,IF($D48="Analogue Electronic",2,1))))))</f>
        <v>0.1214372567089832</v>
      </c>
      <c r="S48" s="28" cm="1">
        <f t="array" ref="S48">1-EXP(-((($C48+(S$5-$J$5))/(INDEX('Weibull Data'!$G$4:$I$5,2,IF($D48="Electromechanical",3,IF($D48="Analogue Electronic",2,1)))))^(INDEX('Weibull Data'!$G$4:$I$5,1,IF($D48="Electromechanical",3,IF($D48="Analogue Electronic",2,1))))))</f>
        <v>0.14398550475547822</v>
      </c>
      <c r="T48" s="28" cm="1">
        <f t="array" ref="T48">1-EXP(-((($C48+(T$5-$J$5))/(INDEX('Weibull Data'!$G$4:$I$5,2,IF($D48="Electromechanical",3,IF($D48="Analogue Electronic",2,1)))))^(INDEX('Weibull Data'!$G$4:$I$5,1,IF($D48="Electromechanical",3,IF($D48="Analogue Electronic",2,1))))))</f>
        <v>0.16914472802636926</v>
      </c>
      <c r="U48" s="28" cm="1">
        <f t="array" ref="U48">1-EXP(-((($C48+(U$5-$J$5))/(INDEX('Weibull Data'!$G$4:$I$5,2,IF($D48="Electromechanical",3,IF($D48="Analogue Electronic",2,1)))))^(INDEX('Weibull Data'!$G$4:$I$5,1,IF($D48="Electromechanical",3,IF($D48="Analogue Electronic",2,1))))))</f>
        <v>0.196951423066277</v>
      </c>
      <c r="V48" s="28" cm="1">
        <f t="array" ref="V48">1-EXP(-((($C48+(V$5-$J$5))/(INDEX('Weibull Data'!$G$4:$I$5,2,IF($D48="Electromechanical",3,IF($D48="Analogue Electronic",2,1)))))^(INDEX('Weibull Data'!$G$4:$I$5,1,IF($D48="Electromechanical",3,IF($D48="Analogue Electronic",2,1))))))</f>
        <v>0.22739424220414139</v>
      </c>
      <c r="W48" s="28" cm="1">
        <f t="array" ref="W48">1-EXP(-((($C48+(W$5-$J$5))/(INDEX('Weibull Data'!$G$4:$I$5,2,IF($D48="Electromechanical",3,IF($D48="Analogue Electronic",2,1)))))^(INDEX('Weibull Data'!$G$4:$I$5,1,IF($D48="Electromechanical",3,IF($D48="Analogue Electronic",2,1))))))</f>
        <v>0.26040763783783272</v>
      </c>
      <c r="X48" s="28" cm="1">
        <f t="array" ref="X48">1-EXP(-((($C48+(X$5-$J$5))/(INDEX('Weibull Data'!$G$4:$I$5,2,IF($D48="Electromechanical",3,IF($D48="Analogue Electronic",2,1)))))^(INDEX('Weibull Data'!$G$4:$I$5,1,IF($D48="Electromechanical",3,IF($D48="Analogue Electronic",2,1))))))</f>
        <v>0.29586655874345225</v>
      </c>
      <c r="Y48" s="28" cm="1">
        <f t="array" ref="Y48">1-EXP(-((($C48+(Y$5-$J$5))/(INDEX('Weibull Data'!$G$4:$I$5,2,IF($D48="Electromechanical",3,IF($D48="Analogue Electronic",2,1)))))^(INDEX('Weibull Data'!$G$4:$I$5,1,IF($D48="Electromechanical",3,IF($D48="Analogue Electronic",2,1))))))</f>
        <v>0.3335826741786091</v>
      </c>
      <c r="Z48" s="28" cm="1">
        <f t="array" ref="Z48">1-EXP(-((($C48+(Z$5-$J$5))/(INDEX('Weibull Data'!$G$4:$I$5,2,IF($D48="Electromechanical",3,IF($D48="Analogue Electronic",2,1)))))^(INDEX('Weibull Data'!$G$4:$I$5,1,IF($D48="Electromechanical",3,IF($D48="Analogue Electronic",2,1))))))</f>
        <v>0.37330261087615291</v>
      </c>
      <c r="AA48" s="28" cm="1">
        <f t="array" ref="AA48">1-EXP(-((($C48+(AA$5-$J$5))/(INDEX('Weibull Data'!$G$4:$I$5,2,IF($D48="Electromechanical",3,IF($D48="Analogue Electronic",2,1)))))^(INDEX('Weibull Data'!$G$4:$I$5,1,IF($D48="Electromechanical",3,IF($D48="Analogue Electronic",2,1))))))</f>
        <v>0.41470866090140868</v>
      </c>
      <c r="AB48" s="28" cm="1">
        <f t="array" ref="AB48">1-EXP(-((($C48+(AB$5-$J$5))/(INDEX('Weibull Data'!$G$4:$I$5,2,IF($D48="Electromechanical",3,IF($D48="Analogue Electronic",2,1)))))^(INDEX('Weibull Data'!$G$4:$I$5,1,IF($D48="Electromechanical",3,IF($D48="Analogue Electronic",2,1))))))</f>
        <v>0.45742234711266938</v>
      </c>
      <c r="AC48" s="28" cm="1">
        <f t="array" ref="AC48">1-EXP(-((($C48+(AC$5-$J$5))/(INDEX('Weibull Data'!$G$4:$I$5,2,IF($D48="Electromechanical",3,IF($D48="Analogue Electronic",2,1)))))^(INDEX('Weibull Data'!$G$4:$I$5,1,IF($D48="Electromechanical",3,IF($D48="Analogue Electronic",2,1))))))</f>
        <v>0.50101111261496789</v>
      </c>
      <c r="AD48" s="28" cm="1">
        <f t="array" ref="AD48">1-EXP(-((($C48+(AD$5-$J$5))/(INDEX('Weibull Data'!$G$4:$I$5,2,IF($D48="Electromechanical",3,IF($D48="Analogue Electronic",2,1)))))^(INDEX('Weibull Data'!$G$4:$I$5,1,IF($D48="Electromechanical",3,IF($D48="Analogue Electronic",2,1))))))</f>
        <v>0.54499823032567596</v>
      </c>
      <c r="AE48" s="28" cm="1">
        <f t="array" ref="AE48">1-EXP(-((($C48+(AE$5-$J$5))/(INDEX('Weibull Data'!$G$4:$I$5,2,IF($D48="Electromechanical",3,IF($D48="Analogue Electronic",2,1)))))^(INDEX('Weibull Data'!$G$4:$I$5,1,IF($D48="Electromechanical",3,IF($D48="Analogue Electronic",2,1))))))</f>
        <v>0.58887581344027229</v>
      </c>
      <c r="AF48" s="28" cm="1">
        <f t="array" ref="AF48">1-EXP(-((($C48+(AF$5-$J$5))/(INDEX('Weibull Data'!$G$4:$I$5,2,IF($D48="Electromechanical",3,IF($D48="Analogue Electronic",2,1)))))^(INDEX('Weibull Data'!$G$4:$I$5,1,IF($D48="Electromechanical",3,IF($D48="Analogue Electronic",2,1))))))</f>
        <v>0.63212055882855767</v>
      </c>
      <c r="AG48" s="28" cm="1">
        <f t="array" ref="AG48">1-EXP(-((($C48+(AG$5-$J$5))/(INDEX('Weibull Data'!$G$4:$I$5,2,IF($D48="Electromechanical",3,IF($D48="Analogue Electronic",2,1)))))^(INDEX('Weibull Data'!$G$4:$I$5,1,IF($D48="Electromechanical",3,IF($D48="Analogue Electronic",2,1))))))</f>
        <v>0.6742115920060604</v>
      </c>
      <c r="AH48" s="28" cm="1">
        <f t="array" ref="AH48">1-EXP(-((($C48+(AH$5-$J$5))/(INDEX('Weibull Data'!$G$4:$I$5,2,IF($D48="Electromechanical",3,IF($D48="Analogue Electronic",2,1)))))^(INDEX('Weibull Data'!$G$4:$I$5,1,IF($D48="Electromechanical",3,IF($D48="Analogue Electronic",2,1))))))</f>
        <v>0.71464952966240447</v>
      </c>
      <c r="AI48" s="34">
        <f t="shared" si="3"/>
        <v>5.097988622028482E-3</v>
      </c>
      <c r="AJ48" s="34">
        <f t="shared" si="4"/>
        <v>6.7065185953306128E-3</v>
      </c>
      <c r="AK48" s="34">
        <f t="shared" si="5"/>
        <v>8.6688635813468029E-3</v>
      </c>
      <c r="AL48" s="34">
        <f t="shared" si="6"/>
        <v>1.1030183375586866E-2</v>
      </c>
      <c r="AM48" s="34">
        <f t="shared" si="7"/>
        <v>1.3835938868324793E-2</v>
      </c>
      <c r="AN48" s="34">
        <f t="shared" si="8"/>
        <v>1.7130842934142299E-2</v>
      </c>
      <c r="AO48" s="34">
        <f t="shared" si="9"/>
        <v>2.0957630473169453E-2</v>
      </c>
      <c r="AP48" s="34">
        <f t="shared" si="10"/>
        <v>2.5355652995497358E-2</v>
      </c>
      <c r="AQ48" s="34">
        <f t="shared" si="11"/>
        <v>3.03593141772458E-2</v>
      </c>
      <c r="AR48" s="34">
        <f t="shared" si="12"/>
        <v>3.5996376188869555E-2</v>
      </c>
      <c r="AS48" s="34">
        <f t="shared" si="13"/>
        <v>4.2286182006592316E-2</v>
      </c>
      <c r="AT48" s="34">
        <f t="shared" si="14"/>
        <v>4.923785576656925E-2</v>
      </c>
      <c r="AU48" s="34">
        <f t="shared" si="15"/>
        <v>5.6848560551035349E-2</v>
      </c>
      <c r="AV48" s="34">
        <f t="shared" si="16"/>
        <v>6.5101909459458179E-2</v>
      </c>
      <c r="AW48" s="34">
        <f t="shared" si="17"/>
        <v>7.3966639685863061E-2</v>
      </c>
      <c r="AX48" s="34">
        <f t="shared" si="18"/>
        <v>8.3395668544652274E-2</v>
      </c>
      <c r="AY48" s="34">
        <f t="shared" si="19"/>
        <v>9.3325652719038227E-2</v>
      </c>
      <c r="AZ48" s="34">
        <f t="shared" si="20"/>
        <v>0.10367716522535217</v>
      </c>
      <c r="BA48" s="34">
        <f t="shared" si="21"/>
        <v>0.11435558677816735</v>
      </c>
      <c r="BB48" s="34">
        <f t="shared" si="22"/>
        <v>0.12525277815374197</v>
      </c>
      <c r="BC48" s="34">
        <f t="shared" si="23"/>
        <v>0.13624955758141899</v>
      </c>
      <c r="BD48" s="34">
        <f t="shared" si="24"/>
        <v>0.14721895336006807</v>
      </c>
      <c r="BE48" s="34">
        <f t="shared" si="25"/>
        <v>0.15803013970713942</v>
      </c>
      <c r="BF48" s="34">
        <f t="shared" si="26"/>
        <v>0.1685528980015151</v>
      </c>
      <c r="BG48" s="34">
        <f t="shared" si="27"/>
        <v>0.17866238241560112</v>
      </c>
      <c r="BH48" s="35">
        <f t="shared" si="55"/>
        <v>20.966666666666665</v>
      </c>
      <c r="BI48" s="32">
        <f t="shared" si="29"/>
        <v>1.6018922505865103</v>
      </c>
      <c r="BJ48" s="32">
        <f t="shared" si="30"/>
        <v>2.1073252536997162</v>
      </c>
      <c r="BK48" s="32">
        <f t="shared" si="31"/>
        <v>2.7239341673590509</v>
      </c>
      <c r="BL48" s="32">
        <f t="shared" si="32"/>
        <v>3.4659091225806269</v>
      </c>
      <c r="BM48" s="32">
        <f t="shared" si="33"/>
        <v>4.3475348605111801</v>
      </c>
      <c r="BN48" s="32">
        <f t="shared" si="34"/>
        <v>5.3828610804741626</v>
      </c>
      <c r="BO48" s="32">
        <f t="shared" si="35"/>
        <v>6.5853159617817365</v>
      </c>
      <c r="BP48" s="32">
        <f t="shared" si="36"/>
        <v>7.9672645534242879</v>
      </c>
      <c r="BQ48" s="32">
        <f t="shared" si="37"/>
        <v>9.5395171938026966</v>
      </c>
      <c r="BR48" s="32">
        <f t="shared" si="38"/>
        <v>11.310797324456006</v>
      </c>
      <c r="BS48" s="32">
        <f t="shared" si="39"/>
        <v>13.287182903970105</v>
      </c>
      <c r="BT48" s="32">
        <f t="shared" si="40"/>
        <v>15.471540922462838</v>
      </c>
      <c r="BU48" s="32">
        <f t="shared" si="41"/>
        <v>17.862979962373238</v>
      </c>
      <c r="BV48" s="32">
        <f t="shared" si="42"/>
        <v>20.456350924532931</v>
      </c>
      <c r="BW48" s="32">
        <f t="shared" si="43"/>
        <v>23.241830396153972</v>
      </c>
      <c r="BX48" s="32">
        <f t="shared" si="44"/>
        <v>26.204624034842212</v>
      </c>
      <c r="BY48" s="32">
        <f t="shared" si="45"/>
        <v>29.324828075444064</v>
      </c>
      <c r="BZ48" s="32">
        <f t="shared" si="46"/>
        <v>32.577484935850251</v>
      </c>
      <c r="CA48" s="32">
        <f t="shared" si="47"/>
        <v>35.932863302140973</v>
      </c>
      <c r="CB48" s="32">
        <f t="shared" si="48"/>
        <v>39.356983619370197</v>
      </c>
      <c r="CC48" s="32">
        <f t="shared" si="49"/>
        <v>42.812396538592395</v>
      </c>
      <c r="CD48" s="32">
        <f t="shared" si="50"/>
        <v>46.259204955446521</v>
      </c>
      <c r="CE48" s="32">
        <f t="shared" si="51"/>
        <v>49.656300734394996</v>
      </c>
      <c r="CF48" s="32">
        <f t="shared" si="52"/>
        <v>52.962766522435182</v>
      </c>
      <c r="CG48" s="32">
        <f t="shared" si="53"/>
        <v>56.13937320813347</v>
      </c>
    </row>
    <row r="49" spans="1:85" x14ac:dyDescent="0.3">
      <c r="A49" s="29">
        <v>44</v>
      </c>
      <c r="B49" s="29" t="s">
        <v>155</v>
      </c>
      <c r="C49" s="29">
        <v>15</v>
      </c>
      <c r="D49" s="29" t="s">
        <v>51</v>
      </c>
      <c r="E49" s="29" t="s">
        <v>304</v>
      </c>
      <c r="F49" s="29" t="s">
        <v>34</v>
      </c>
      <c r="G49" s="36">
        <f t="shared" si="2"/>
        <v>0.33333333333333331</v>
      </c>
      <c r="H49" s="37">
        <v>0.5</v>
      </c>
      <c r="I49" s="37">
        <v>1</v>
      </c>
      <c r="J49" s="28" cm="1">
        <f t="array" ref="J49">1-EXP(-((($C49+(J$5-$J$5))/(INDEX('Weibull Data'!$G$4:$I$5,2,IF($D49="Electromechanical",3,IF($D49="Analogue Electronic",2,1)))))^(INDEX('Weibull Data'!$G$4:$I$5,1,IF($D49="Electromechanical",3,IF($D49="Analogue Electronic",2,1))))))</f>
        <v>2.0391954488113928E-2</v>
      </c>
      <c r="K49" s="28" cm="1">
        <f t="array" ref="K49">1-EXP(-((($C49+(K$5-$J$5))/(INDEX('Weibull Data'!$G$4:$I$5,2,IF($D49="Electromechanical",3,IF($D49="Analogue Electronic",2,1)))))^(INDEX('Weibull Data'!$G$4:$I$5,1,IF($D49="Electromechanical",3,IF($D49="Analogue Electronic",2,1))))))</f>
        <v>2.6826074381322451E-2</v>
      </c>
      <c r="L49" s="28" cm="1">
        <f t="array" ref="L49">1-EXP(-((($C49+(L$5-$J$5))/(INDEX('Weibull Data'!$G$4:$I$5,2,IF($D49="Electromechanical",3,IF($D49="Analogue Electronic",2,1)))))^(INDEX('Weibull Data'!$G$4:$I$5,1,IF($D49="Electromechanical",3,IF($D49="Analogue Electronic",2,1))))))</f>
        <v>3.4675454325387212E-2</v>
      </c>
      <c r="M49" s="28" cm="1">
        <f t="array" ref="M49">1-EXP(-((($C49+(M$5-$J$5))/(INDEX('Weibull Data'!$G$4:$I$5,2,IF($D49="Electromechanical",3,IF($D49="Analogue Electronic",2,1)))))^(INDEX('Weibull Data'!$G$4:$I$5,1,IF($D49="Electromechanical",3,IF($D49="Analogue Electronic",2,1))))))</f>
        <v>4.4120733502347464E-2</v>
      </c>
      <c r="N49" s="28" cm="1">
        <f t="array" ref="N49">1-EXP(-((($C49+(N$5-$J$5))/(INDEX('Weibull Data'!$G$4:$I$5,2,IF($D49="Electromechanical",3,IF($D49="Analogue Electronic",2,1)))))^(INDEX('Weibull Data'!$G$4:$I$5,1,IF($D49="Electromechanical",3,IF($D49="Analogue Electronic",2,1))))))</f>
        <v>5.5343755473299172E-2</v>
      </c>
      <c r="O49" s="28" cm="1">
        <f t="array" ref="O49">1-EXP(-((($C49+(O$5-$J$5))/(INDEX('Weibull Data'!$G$4:$I$5,2,IF($D49="Electromechanical",3,IF($D49="Analogue Electronic",2,1)))))^(INDEX('Weibull Data'!$G$4:$I$5,1,IF($D49="Electromechanical",3,IF($D49="Analogue Electronic",2,1))))))</f>
        <v>6.8523371736569194E-2</v>
      </c>
      <c r="P49" s="28" cm="1">
        <f t="array" ref="P49">1-EXP(-((($C49+(P$5-$J$5))/(INDEX('Weibull Data'!$G$4:$I$5,2,IF($D49="Electromechanical",3,IF($D49="Analogue Electronic",2,1)))))^(INDEX('Weibull Data'!$G$4:$I$5,1,IF($D49="Electromechanical",3,IF($D49="Analogue Electronic",2,1))))))</f>
        <v>8.3830521892677812E-2</v>
      </c>
      <c r="Q49" s="28" cm="1">
        <f t="array" ref="Q49">1-EXP(-((($C49+(Q$5-$J$5))/(INDEX('Weibull Data'!$G$4:$I$5,2,IF($D49="Electromechanical",3,IF($D49="Analogue Electronic",2,1)))))^(INDEX('Weibull Data'!$G$4:$I$5,1,IF($D49="Electromechanical",3,IF($D49="Analogue Electronic",2,1))))))</f>
        <v>0.10142261198198943</v>
      </c>
      <c r="R49" s="28" cm="1">
        <f t="array" ref="R49">1-EXP(-((($C49+(R$5-$J$5))/(INDEX('Weibull Data'!$G$4:$I$5,2,IF($D49="Electromechanical",3,IF($D49="Analogue Electronic",2,1)))))^(INDEX('Weibull Data'!$G$4:$I$5,1,IF($D49="Electromechanical",3,IF($D49="Analogue Electronic",2,1))))))</f>
        <v>0.1214372567089832</v>
      </c>
      <c r="S49" s="28" cm="1">
        <f t="array" ref="S49">1-EXP(-((($C49+(S$5-$J$5))/(INDEX('Weibull Data'!$G$4:$I$5,2,IF($D49="Electromechanical",3,IF($D49="Analogue Electronic",2,1)))))^(INDEX('Weibull Data'!$G$4:$I$5,1,IF($D49="Electromechanical",3,IF($D49="Analogue Electronic",2,1))))))</f>
        <v>0.14398550475547822</v>
      </c>
      <c r="T49" s="28" cm="1">
        <f t="array" ref="T49">1-EXP(-((($C49+(T$5-$J$5))/(INDEX('Weibull Data'!$G$4:$I$5,2,IF($D49="Electromechanical",3,IF($D49="Analogue Electronic",2,1)))))^(INDEX('Weibull Data'!$G$4:$I$5,1,IF($D49="Electromechanical",3,IF($D49="Analogue Electronic",2,1))))))</f>
        <v>0.16914472802636926</v>
      </c>
      <c r="U49" s="28" cm="1">
        <f t="array" ref="U49">1-EXP(-((($C49+(U$5-$J$5))/(INDEX('Weibull Data'!$G$4:$I$5,2,IF($D49="Electromechanical",3,IF($D49="Analogue Electronic",2,1)))))^(INDEX('Weibull Data'!$G$4:$I$5,1,IF($D49="Electromechanical",3,IF($D49="Analogue Electronic",2,1))))))</f>
        <v>0.196951423066277</v>
      </c>
      <c r="V49" s="28" cm="1">
        <f t="array" ref="V49">1-EXP(-((($C49+(V$5-$J$5))/(INDEX('Weibull Data'!$G$4:$I$5,2,IF($D49="Electromechanical",3,IF($D49="Analogue Electronic",2,1)))))^(INDEX('Weibull Data'!$G$4:$I$5,1,IF($D49="Electromechanical",3,IF($D49="Analogue Electronic",2,1))))))</f>
        <v>0.22739424220414139</v>
      </c>
      <c r="W49" s="28" cm="1">
        <f t="array" ref="W49">1-EXP(-((($C49+(W$5-$J$5))/(INDEX('Weibull Data'!$G$4:$I$5,2,IF($D49="Electromechanical",3,IF($D49="Analogue Electronic",2,1)))))^(INDEX('Weibull Data'!$G$4:$I$5,1,IF($D49="Electromechanical",3,IF($D49="Analogue Electronic",2,1))))))</f>
        <v>0.26040763783783272</v>
      </c>
      <c r="X49" s="28" cm="1">
        <f t="array" ref="X49">1-EXP(-((($C49+(X$5-$J$5))/(INDEX('Weibull Data'!$G$4:$I$5,2,IF($D49="Electromechanical",3,IF($D49="Analogue Electronic",2,1)))))^(INDEX('Weibull Data'!$G$4:$I$5,1,IF($D49="Electromechanical",3,IF($D49="Analogue Electronic",2,1))))))</f>
        <v>0.29586655874345225</v>
      </c>
      <c r="Y49" s="28" cm="1">
        <f t="array" ref="Y49">1-EXP(-((($C49+(Y$5-$J$5))/(INDEX('Weibull Data'!$G$4:$I$5,2,IF($D49="Electromechanical",3,IF($D49="Analogue Electronic",2,1)))))^(INDEX('Weibull Data'!$G$4:$I$5,1,IF($D49="Electromechanical",3,IF($D49="Analogue Electronic",2,1))))))</f>
        <v>0.3335826741786091</v>
      </c>
      <c r="Z49" s="28" cm="1">
        <f t="array" ref="Z49">1-EXP(-((($C49+(Z$5-$J$5))/(INDEX('Weibull Data'!$G$4:$I$5,2,IF($D49="Electromechanical",3,IF($D49="Analogue Electronic",2,1)))))^(INDEX('Weibull Data'!$G$4:$I$5,1,IF($D49="Electromechanical",3,IF($D49="Analogue Electronic",2,1))))))</f>
        <v>0.37330261087615291</v>
      </c>
      <c r="AA49" s="28" cm="1">
        <f t="array" ref="AA49">1-EXP(-((($C49+(AA$5-$J$5))/(INDEX('Weibull Data'!$G$4:$I$5,2,IF($D49="Electromechanical",3,IF($D49="Analogue Electronic",2,1)))))^(INDEX('Weibull Data'!$G$4:$I$5,1,IF($D49="Electromechanical",3,IF($D49="Analogue Electronic",2,1))))))</f>
        <v>0.41470866090140868</v>
      </c>
      <c r="AB49" s="28" cm="1">
        <f t="array" ref="AB49">1-EXP(-((($C49+(AB$5-$J$5))/(INDEX('Weibull Data'!$G$4:$I$5,2,IF($D49="Electromechanical",3,IF($D49="Analogue Electronic",2,1)))))^(INDEX('Weibull Data'!$G$4:$I$5,1,IF($D49="Electromechanical",3,IF($D49="Analogue Electronic",2,1))))))</f>
        <v>0.45742234711266938</v>
      </c>
      <c r="AC49" s="28" cm="1">
        <f t="array" ref="AC49">1-EXP(-((($C49+(AC$5-$J$5))/(INDEX('Weibull Data'!$G$4:$I$5,2,IF($D49="Electromechanical",3,IF($D49="Analogue Electronic",2,1)))))^(INDEX('Weibull Data'!$G$4:$I$5,1,IF($D49="Electromechanical",3,IF($D49="Analogue Electronic",2,1))))))</f>
        <v>0.50101111261496789</v>
      </c>
      <c r="AD49" s="28" cm="1">
        <f t="array" ref="AD49">1-EXP(-((($C49+(AD$5-$J$5))/(INDEX('Weibull Data'!$G$4:$I$5,2,IF($D49="Electromechanical",3,IF($D49="Analogue Electronic",2,1)))))^(INDEX('Weibull Data'!$G$4:$I$5,1,IF($D49="Electromechanical",3,IF($D49="Analogue Electronic",2,1))))))</f>
        <v>0.54499823032567596</v>
      </c>
      <c r="AE49" s="28" cm="1">
        <f t="array" ref="AE49">1-EXP(-((($C49+(AE$5-$J$5))/(INDEX('Weibull Data'!$G$4:$I$5,2,IF($D49="Electromechanical",3,IF($D49="Analogue Electronic",2,1)))))^(INDEX('Weibull Data'!$G$4:$I$5,1,IF($D49="Electromechanical",3,IF($D49="Analogue Electronic",2,1))))))</f>
        <v>0.58887581344027229</v>
      </c>
      <c r="AF49" s="28" cm="1">
        <f t="array" ref="AF49">1-EXP(-((($C49+(AF$5-$J$5))/(INDEX('Weibull Data'!$G$4:$I$5,2,IF($D49="Electromechanical",3,IF($D49="Analogue Electronic",2,1)))))^(INDEX('Weibull Data'!$G$4:$I$5,1,IF($D49="Electromechanical",3,IF($D49="Analogue Electronic",2,1))))))</f>
        <v>0.63212055882855767</v>
      </c>
      <c r="AG49" s="28" cm="1">
        <f t="array" ref="AG49">1-EXP(-((($C49+(AG$5-$J$5))/(INDEX('Weibull Data'!$G$4:$I$5,2,IF($D49="Electromechanical",3,IF($D49="Analogue Electronic",2,1)))))^(INDEX('Weibull Data'!$G$4:$I$5,1,IF($D49="Electromechanical",3,IF($D49="Analogue Electronic",2,1))))))</f>
        <v>0.6742115920060604</v>
      </c>
      <c r="AH49" s="28" cm="1">
        <f t="array" ref="AH49">1-EXP(-((($C49+(AH$5-$J$5))/(INDEX('Weibull Data'!$G$4:$I$5,2,IF($D49="Electromechanical",3,IF($D49="Analogue Electronic",2,1)))))^(INDEX('Weibull Data'!$G$4:$I$5,1,IF($D49="Electromechanical",3,IF($D49="Analogue Electronic",2,1))))))</f>
        <v>0.71464952966240447</v>
      </c>
      <c r="AI49" s="34">
        <f t="shared" si="3"/>
        <v>1.0195977244056964E-2</v>
      </c>
      <c r="AJ49" s="34">
        <f t="shared" si="4"/>
        <v>1.3413037190661226E-2</v>
      </c>
      <c r="AK49" s="34">
        <f t="shared" si="5"/>
        <v>1.7337727162693606E-2</v>
      </c>
      <c r="AL49" s="34">
        <f t="shared" si="6"/>
        <v>2.2060366751173732E-2</v>
      </c>
      <c r="AM49" s="34">
        <f t="shared" si="7"/>
        <v>2.7671877736649586E-2</v>
      </c>
      <c r="AN49" s="34">
        <f t="shared" si="8"/>
        <v>3.4261685868284597E-2</v>
      </c>
      <c r="AO49" s="34">
        <f t="shared" si="9"/>
        <v>4.1915260946338906E-2</v>
      </c>
      <c r="AP49" s="34">
        <f t="shared" si="10"/>
        <v>5.0711305990994715E-2</v>
      </c>
      <c r="AQ49" s="34">
        <f t="shared" si="11"/>
        <v>6.0718628354491599E-2</v>
      </c>
      <c r="AR49" s="34">
        <f t="shared" si="12"/>
        <v>7.1992752377739111E-2</v>
      </c>
      <c r="AS49" s="34">
        <f t="shared" si="13"/>
        <v>8.4572364013184631E-2</v>
      </c>
      <c r="AT49" s="34">
        <f t="shared" si="14"/>
        <v>9.8475711533138499E-2</v>
      </c>
      <c r="AU49" s="34">
        <f t="shared" si="15"/>
        <v>0.1136971211020707</v>
      </c>
      <c r="AV49" s="34">
        <f t="shared" si="16"/>
        <v>0.13020381891891636</v>
      </c>
      <c r="AW49" s="34">
        <f t="shared" si="17"/>
        <v>0.14793327937172612</v>
      </c>
      <c r="AX49" s="34">
        <f t="shared" si="18"/>
        <v>0.16679133708930455</v>
      </c>
      <c r="AY49" s="34">
        <f t="shared" si="19"/>
        <v>0.18665130543807645</v>
      </c>
      <c r="AZ49" s="34">
        <f t="shared" si="20"/>
        <v>0.20735433045070434</v>
      </c>
      <c r="BA49" s="34">
        <f t="shared" si="21"/>
        <v>0.22871117355633469</v>
      </c>
      <c r="BB49" s="34">
        <f t="shared" si="22"/>
        <v>0.25050555630748395</v>
      </c>
      <c r="BC49" s="34">
        <f t="shared" si="23"/>
        <v>0.27249911516283798</v>
      </c>
      <c r="BD49" s="34">
        <f t="shared" si="24"/>
        <v>0.29443790672013614</v>
      </c>
      <c r="BE49" s="34">
        <f t="shared" si="25"/>
        <v>0.31606027941427883</v>
      </c>
      <c r="BF49" s="34">
        <f t="shared" si="26"/>
        <v>0.3371057960030302</v>
      </c>
      <c r="BG49" s="34">
        <f t="shared" si="27"/>
        <v>0.35732476483120224</v>
      </c>
      <c r="BH49" s="35">
        <f t="shared" si="55"/>
        <v>20.966666666666665</v>
      </c>
      <c r="BI49" s="32">
        <f t="shared" si="29"/>
        <v>3.2037845011730206</v>
      </c>
      <c r="BJ49" s="32">
        <f t="shared" si="30"/>
        <v>4.2146505073994325</v>
      </c>
      <c r="BK49" s="32">
        <f t="shared" si="31"/>
        <v>5.4478683347181018</v>
      </c>
      <c r="BL49" s="32">
        <f t="shared" si="32"/>
        <v>6.9318182451612538</v>
      </c>
      <c r="BM49" s="32">
        <f t="shared" si="33"/>
        <v>8.6950697210223602</v>
      </c>
      <c r="BN49" s="32">
        <f t="shared" si="34"/>
        <v>10.765722160948325</v>
      </c>
      <c r="BO49" s="32">
        <f t="shared" si="35"/>
        <v>13.170631923563473</v>
      </c>
      <c r="BP49" s="32">
        <f t="shared" si="36"/>
        <v>15.934529106848576</v>
      </c>
      <c r="BQ49" s="32">
        <f t="shared" si="37"/>
        <v>19.079034387605393</v>
      </c>
      <c r="BR49" s="32">
        <f t="shared" si="38"/>
        <v>22.621594648912012</v>
      </c>
      <c r="BS49" s="32">
        <f t="shared" si="39"/>
        <v>26.574365807940211</v>
      </c>
      <c r="BT49" s="32">
        <f t="shared" si="40"/>
        <v>30.943081844925675</v>
      </c>
      <c r="BU49" s="32">
        <f t="shared" si="41"/>
        <v>35.725959924746476</v>
      </c>
      <c r="BV49" s="32">
        <f t="shared" si="42"/>
        <v>40.912701849065861</v>
      </c>
      <c r="BW49" s="32">
        <f t="shared" si="43"/>
        <v>46.483660792307944</v>
      </c>
      <c r="BX49" s="32">
        <f t="shared" si="44"/>
        <v>52.409248069684423</v>
      </c>
      <c r="BY49" s="32">
        <f t="shared" si="45"/>
        <v>58.649656150888127</v>
      </c>
      <c r="BZ49" s="32">
        <f t="shared" si="46"/>
        <v>65.154969871700501</v>
      </c>
      <c r="CA49" s="32">
        <f t="shared" si="47"/>
        <v>71.865726604281946</v>
      </c>
      <c r="CB49" s="32">
        <f t="shared" si="48"/>
        <v>78.713967238740395</v>
      </c>
      <c r="CC49" s="32">
        <f t="shared" si="49"/>
        <v>85.62479307718479</v>
      </c>
      <c r="CD49" s="32">
        <f t="shared" si="50"/>
        <v>92.518409910893041</v>
      </c>
      <c r="CE49" s="32">
        <f t="shared" si="51"/>
        <v>99.312601468789993</v>
      </c>
      <c r="CF49" s="32">
        <f t="shared" si="52"/>
        <v>105.92553304487036</v>
      </c>
      <c r="CG49" s="32">
        <f t="shared" si="53"/>
        <v>112.27874641626694</v>
      </c>
    </row>
    <row r="50" spans="1:85" x14ac:dyDescent="0.3">
      <c r="A50" s="29">
        <v>45</v>
      </c>
      <c r="B50" s="29" t="s">
        <v>156</v>
      </c>
      <c r="C50" s="29">
        <v>15</v>
      </c>
      <c r="D50" s="29" t="s">
        <v>51</v>
      </c>
      <c r="E50" s="29" t="s">
        <v>304</v>
      </c>
      <c r="F50" s="29" t="s">
        <v>34</v>
      </c>
      <c r="G50" s="36">
        <f t="shared" si="2"/>
        <v>0.33333333333333331</v>
      </c>
      <c r="H50" s="37">
        <v>0.5</v>
      </c>
      <c r="I50" s="37">
        <v>1</v>
      </c>
      <c r="J50" s="28" cm="1">
        <f t="array" ref="J50">1-EXP(-((($C50+(J$5-$J$5))/(INDEX('Weibull Data'!$G$4:$I$5,2,IF($D50="Electromechanical",3,IF($D50="Analogue Electronic",2,1)))))^(INDEX('Weibull Data'!$G$4:$I$5,1,IF($D50="Electromechanical",3,IF($D50="Analogue Electronic",2,1))))))</f>
        <v>2.0391954488113928E-2</v>
      </c>
      <c r="K50" s="28" cm="1">
        <f t="array" ref="K50">1-EXP(-((($C50+(K$5-$J$5))/(INDEX('Weibull Data'!$G$4:$I$5,2,IF($D50="Electromechanical",3,IF($D50="Analogue Electronic",2,1)))))^(INDEX('Weibull Data'!$G$4:$I$5,1,IF($D50="Electromechanical",3,IF($D50="Analogue Electronic",2,1))))))</f>
        <v>2.6826074381322451E-2</v>
      </c>
      <c r="L50" s="28" cm="1">
        <f t="array" ref="L50">1-EXP(-((($C50+(L$5-$J$5))/(INDEX('Weibull Data'!$G$4:$I$5,2,IF($D50="Electromechanical",3,IF($D50="Analogue Electronic",2,1)))))^(INDEX('Weibull Data'!$G$4:$I$5,1,IF($D50="Electromechanical",3,IF($D50="Analogue Electronic",2,1))))))</f>
        <v>3.4675454325387212E-2</v>
      </c>
      <c r="M50" s="28" cm="1">
        <f t="array" ref="M50">1-EXP(-((($C50+(M$5-$J$5))/(INDEX('Weibull Data'!$G$4:$I$5,2,IF($D50="Electromechanical",3,IF($D50="Analogue Electronic",2,1)))))^(INDEX('Weibull Data'!$G$4:$I$5,1,IF($D50="Electromechanical",3,IF($D50="Analogue Electronic",2,1))))))</f>
        <v>4.4120733502347464E-2</v>
      </c>
      <c r="N50" s="28" cm="1">
        <f t="array" ref="N50">1-EXP(-((($C50+(N$5-$J$5))/(INDEX('Weibull Data'!$G$4:$I$5,2,IF($D50="Electromechanical",3,IF($D50="Analogue Electronic",2,1)))))^(INDEX('Weibull Data'!$G$4:$I$5,1,IF($D50="Electromechanical",3,IF($D50="Analogue Electronic",2,1))))))</f>
        <v>5.5343755473299172E-2</v>
      </c>
      <c r="O50" s="28" cm="1">
        <f t="array" ref="O50">1-EXP(-((($C50+(O$5-$J$5))/(INDEX('Weibull Data'!$G$4:$I$5,2,IF($D50="Electromechanical",3,IF($D50="Analogue Electronic",2,1)))))^(INDEX('Weibull Data'!$G$4:$I$5,1,IF($D50="Electromechanical",3,IF($D50="Analogue Electronic",2,1))))))</f>
        <v>6.8523371736569194E-2</v>
      </c>
      <c r="P50" s="28" cm="1">
        <f t="array" ref="P50">1-EXP(-((($C50+(P$5-$J$5))/(INDEX('Weibull Data'!$G$4:$I$5,2,IF($D50="Electromechanical",3,IF($D50="Analogue Electronic",2,1)))))^(INDEX('Weibull Data'!$G$4:$I$5,1,IF($D50="Electromechanical",3,IF($D50="Analogue Electronic",2,1))))))</f>
        <v>8.3830521892677812E-2</v>
      </c>
      <c r="Q50" s="28" cm="1">
        <f t="array" ref="Q50">1-EXP(-((($C50+(Q$5-$J$5))/(INDEX('Weibull Data'!$G$4:$I$5,2,IF($D50="Electromechanical",3,IF($D50="Analogue Electronic",2,1)))))^(INDEX('Weibull Data'!$G$4:$I$5,1,IF($D50="Electromechanical",3,IF($D50="Analogue Electronic",2,1))))))</f>
        <v>0.10142261198198943</v>
      </c>
      <c r="R50" s="28" cm="1">
        <f t="array" ref="R50">1-EXP(-((($C50+(R$5-$J$5))/(INDEX('Weibull Data'!$G$4:$I$5,2,IF($D50="Electromechanical",3,IF($D50="Analogue Electronic",2,1)))))^(INDEX('Weibull Data'!$G$4:$I$5,1,IF($D50="Electromechanical",3,IF($D50="Analogue Electronic",2,1))))))</f>
        <v>0.1214372567089832</v>
      </c>
      <c r="S50" s="28" cm="1">
        <f t="array" ref="S50">1-EXP(-((($C50+(S$5-$J$5))/(INDEX('Weibull Data'!$G$4:$I$5,2,IF($D50="Electromechanical",3,IF($D50="Analogue Electronic",2,1)))))^(INDEX('Weibull Data'!$G$4:$I$5,1,IF($D50="Electromechanical",3,IF($D50="Analogue Electronic",2,1))))))</f>
        <v>0.14398550475547822</v>
      </c>
      <c r="T50" s="28" cm="1">
        <f t="array" ref="T50">1-EXP(-((($C50+(T$5-$J$5))/(INDEX('Weibull Data'!$G$4:$I$5,2,IF($D50="Electromechanical",3,IF($D50="Analogue Electronic",2,1)))))^(INDEX('Weibull Data'!$G$4:$I$5,1,IF($D50="Electromechanical",3,IF($D50="Analogue Electronic",2,1))))))</f>
        <v>0.16914472802636926</v>
      </c>
      <c r="U50" s="28" cm="1">
        <f t="array" ref="U50">1-EXP(-((($C50+(U$5-$J$5))/(INDEX('Weibull Data'!$G$4:$I$5,2,IF($D50="Electromechanical",3,IF($D50="Analogue Electronic",2,1)))))^(INDEX('Weibull Data'!$G$4:$I$5,1,IF($D50="Electromechanical",3,IF($D50="Analogue Electronic",2,1))))))</f>
        <v>0.196951423066277</v>
      </c>
      <c r="V50" s="28" cm="1">
        <f t="array" ref="V50">1-EXP(-((($C50+(V$5-$J$5))/(INDEX('Weibull Data'!$G$4:$I$5,2,IF($D50="Electromechanical",3,IF($D50="Analogue Electronic",2,1)))))^(INDEX('Weibull Data'!$G$4:$I$5,1,IF($D50="Electromechanical",3,IF($D50="Analogue Electronic",2,1))))))</f>
        <v>0.22739424220414139</v>
      </c>
      <c r="W50" s="28" cm="1">
        <f t="array" ref="W50">1-EXP(-((($C50+(W$5-$J$5))/(INDEX('Weibull Data'!$G$4:$I$5,2,IF($D50="Electromechanical",3,IF($D50="Analogue Electronic",2,1)))))^(INDEX('Weibull Data'!$G$4:$I$5,1,IF($D50="Electromechanical",3,IF($D50="Analogue Electronic",2,1))))))</f>
        <v>0.26040763783783272</v>
      </c>
      <c r="X50" s="28" cm="1">
        <f t="array" ref="X50">1-EXP(-((($C50+(X$5-$J$5))/(INDEX('Weibull Data'!$G$4:$I$5,2,IF($D50="Electromechanical",3,IF($D50="Analogue Electronic",2,1)))))^(INDEX('Weibull Data'!$G$4:$I$5,1,IF($D50="Electromechanical",3,IF($D50="Analogue Electronic",2,1))))))</f>
        <v>0.29586655874345225</v>
      </c>
      <c r="Y50" s="28" cm="1">
        <f t="array" ref="Y50">1-EXP(-((($C50+(Y$5-$J$5))/(INDEX('Weibull Data'!$G$4:$I$5,2,IF($D50="Electromechanical",3,IF($D50="Analogue Electronic",2,1)))))^(INDEX('Weibull Data'!$G$4:$I$5,1,IF($D50="Electromechanical",3,IF($D50="Analogue Electronic",2,1))))))</f>
        <v>0.3335826741786091</v>
      </c>
      <c r="Z50" s="28" cm="1">
        <f t="array" ref="Z50">1-EXP(-((($C50+(Z$5-$J$5))/(INDEX('Weibull Data'!$G$4:$I$5,2,IF($D50="Electromechanical",3,IF($D50="Analogue Electronic",2,1)))))^(INDEX('Weibull Data'!$G$4:$I$5,1,IF($D50="Electromechanical",3,IF($D50="Analogue Electronic",2,1))))))</f>
        <v>0.37330261087615291</v>
      </c>
      <c r="AA50" s="28" cm="1">
        <f t="array" ref="AA50">1-EXP(-((($C50+(AA$5-$J$5))/(INDEX('Weibull Data'!$G$4:$I$5,2,IF($D50="Electromechanical",3,IF($D50="Analogue Electronic",2,1)))))^(INDEX('Weibull Data'!$G$4:$I$5,1,IF($D50="Electromechanical",3,IF($D50="Analogue Electronic",2,1))))))</f>
        <v>0.41470866090140868</v>
      </c>
      <c r="AB50" s="28" cm="1">
        <f t="array" ref="AB50">1-EXP(-((($C50+(AB$5-$J$5))/(INDEX('Weibull Data'!$G$4:$I$5,2,IF($D50="Electromechanical",3,IF($D50="Analogue Electronic",2,1)))))^(INDEX('Weibull Data'!$G$4:$I$5,1,IF($D50="Electromechanical",3,IF($D50="Analogue Electronic",2,1))))))</f>
        <v>0.45742234711266938</v>
      </c>
      <c r="AC50" s="28" cm="1">
        <f t="array" ref="AC50">1-EXP(-((($C50+(AC$5-$J$5))/(INDEX('Weibull Data'!$G$4:$I$5,2,IF($D50="Electromechanical",3,IF($D50="Analogue Electronic",2,1)))))^(INDEX('Weibull Data'!$G$4:$I$5,1,IF($D50="Electromechanical",3,IF($D50="Analogue Electronic",2,1))))))</f>
        <v>0.50101111261496789</v>
      </c>
      <c r="AD50" s="28" cm="1">
        <f t="array" ref="AD50">1-EXP(-((($C50+(AD$5-$J$5))/(INDEX('Weibull Data'!$G$4:$I$5,2,IF($D50="Electromechanical",3,IF($D50="Analogue Electronic",2,1)))))^(INDEX('Weibull Data'!$G$4:$I$5,1,IF($D50="Electromechanical",3,IF($D50="Analogue Electronic",2,1))))))</f>
        <v>0.54499823032567596</v>
      </c>
      <c r="AE50" s="28" cm="1">
        <f t="array" ref="AE50">1-EXP(-((($C50+(AE$5-$J$5))/(INDEX('Weibull Data'!$G$4:$I$5,2,IF($D50="Electromechanical",3,IF($D50="Analogue Electronic",2,1)))))^(INDEX('Weibull Data'!$G$4:$I$5,1,IF($D50="Electromechanical",3,IF($D50="Analogue Electronic",2,1))))))</f>
        <v>0.58887581344027229</v>
      </c>
      <c r="AF50" s="28" cm="1">
        <f t="array" ref="AF50">1-EXP(-((($C50+(AF$5-$J$5))/(INDEX('Weibull Data'!$G$4:$I$5,2,IF($D50="Electromechanical",3,IF($D50="Analogue Electronic",2,1)))))^(INDEX('Weibull Data'!$G$4:$I$5,1,IF($D50="Electromechanical",3,IF($D50="Analogue Electronic",2,1))))))</f>
        <v>0.63212055882855767</v>
      </c>
      <c r="AG50" s="28" cm="1">
        <f t="array" ref="AG50">1-EXP(-((($C50+(AG$5-$J$5))/(INDEX('Weibull Data'!$G$4:$I$5,2,IF($D50="Electromechanical",3,IF($D50="Analogue Electronic",2,1)))))^(INDEX('Weibull Data'!$G$4:$I$5,1,IF($D50="Electromechanical",3,IF($D50="Analogue Electronic",2,1))))))</f>
        <v>0.6742115920060604</v>
      </c>
      <c r="AH50" s="28" cm="1">
        <f t="array" ref="AH50">1-EXP(-((($C50+(AH$5-$J$5))/(INDEX('Weibull Data'!$G$4:$I$5,2,IF($D50="Electromechanical",3,IF($D50="Analogue Electronic",2,1)))))^(INDEX('Weibull Data'!$G$4:$I$5,1,IF($D50="Electromechanical",3,IF($D50="Analogue Electronic",2,1))))))</f>
        <v>0.71464952966240447</v>
      </c>
      <c r="AI50" s="34">
        <f t="shared" si="3"/>
        <v>1.0195977244056964E-2</v>
      </c>
      <c r="AJ50" s="34">
        <f t="shared" si="4"/>
        <v>1.3413037190661226E-2</v>
      </c>
      <c r="AK50" s="34">
        <f t="shared" si="5"/>
        <v>1.7337727162693606E-2</v>
      </c>
      <c r="AL50" s="34">
        <f t="shared" si="6"/>
        <v>2.2060366751173732E-2</v>
      </c>
      <c r="AM50" s="34">
        <f t="shared" si="7"/>
        <v>2.7671877736649586E-2</v>
      </c>
      <c r="AN50" s="34">
        <f t="shared" si="8"/>
        <v>3.4261685868284597E-2</v>
      </c>
      <c r="AO50" s="34">
        <f t="shared" si="9"/>
        <v>4.1915260946338906E-2</v>
      </c>
      <c r="AP50" s="34">
        <f t="shared" si="10"/>
        <v>5.0711305990994715E-2</v>
      </c>
      <c r="AQ50" s="34">
        <f t="shared" si="11"/>
        <v>6.0718628354491599E-2</v>
      </c>
      <c r="AR50" s="34">
        <f t="shared" si="12"/>
        <v>7.1992752377739111E-2</v>
      </c>
      <c r="AS50" s="34">
        <f t="shared" si="13"/>
        <v>8.4572364013184631E-2</v>
      </c>
      <c r="AT50" s="34">
        <f t="shared" si="14"/>
        <v>9.8475711533138499E-2</v>
      </c>
      <c r="AU50" s="34">
        <f t="shared" si="15"/>
        <v>0.1136971211020707</v>
      </c>
      <c r="AV50" s="34">
        <f t="shared" si="16"/>
        <v>0.13020381891891636</v>
      </c>
      <c r="AW50" s="34">
        <f t="shared" si="17"/>
        <v>0.14793327937172612</v>
      </c>
      <c r="AX50" s="34">
        <f t="shared" si="18"/>
        <v>0.16679133708930455</v>
      </c>
      <c r="AY50" s="34">
        <f t="shared" si="19"/>
        <v>0.18665130543807645</v>
      </c>
      <c r="AZ50" s="34">
        <f t="shared" si="20"/>
        <v>0.20735433045070434</v>
      </c>
      <c r="BA50" s="34">
        <f t="shared" si="21"/>
        <v>0.22871117355633469</v>
      </c>
      <c r="BB50" s="34">
        <f t="shared" si="22"/>
        <v>0.25050555630748395</v>
      </c>
      <c r="BC50" s="34">
        <f t="shared" si="23"/>
        <v>0.27249911516283798</v>
      </c>
      <c r="BD50" s="34">
        <f t="shared" si="24"/>
        <v>0.29443790672013614</v>
      </c>
      <c r="BE50" s="34">
        <f t="shared" si="25"/>
        <v>0.31606027941427883</v>
      </c>
      <c r="BF50" s="34">
        <f t="shared" si="26"/>
        <v>0.3371057960030302</v>
      </c>
      <c r="BG50" s="34">
        <f t="shared" si="27"/>
        <v>0.35732476483120224</v>
      </c>
      <c r="BH50" s="35">
        <f t="shared" si="55"/>
        <v>20.966666666666665</v>
      </c>
      <c r="BI50" s="32">
        <f t="shared" si="29"/>
        <v>3.2037845011730206</v>
      </c>
      <c r="BJ50" s="32">
        <f t="shared" si="30"/>
        <v>4.2146505073994325</v>
      </c>
      <c r="BK50" s="32">
        <f t="shared" si="31"/>
        <v>5.4478683347181018</v>
      </c>
      <c r="BL50" s="32">
        <f t="shared" si="32"/>
        <v>6.9318182451612538</v>
      </c>
      <c r="BM50" s="32">
        <f t="shared" si="33"/>
        <v>8.6950697210223602</v>
      </c>
      <c r="BN50" s="32">
        <f t="shared" si="34"/>
        <v>10.765722160948325</v>
      </c>
      <c r="BO50" s="32">
        <f t="shared" si="35"/>
        <v>13.170631923563473</v>
      </c>
      <c r="BP50" s="32">
        <f t="shared" si="36"/>
        <v>15.934529106848576</v>
      </c>
      <c r="BQ50" s="32">
        <f t="shared" si="37"/>
        <v>19.079034387605393</v>
      </c>
      <c r="BR50" s="32">
        <f t="shared" si="38"/>
        <v>22.621594648912012</v>
      </c>
      <c r="BS50" s="32">
        <f t="shared" si="39"/>
        <v>26.574365807940211</v>
      </c>
      <c r="BT50" s="32">
        <f t="shared" si="40"/>
        <v>30.943081844925675</v>
      </c>
      <c r="BU50" s="32">
        <f t="shared" si="41"/>
        <v>35.725959924746476</v>
      </c>
      <c r="BV50" s="32">
        <f t="shared" si="42"/>
        <v>40.912701849065861</v>
      </c>
      <c r="BW50" s="32">
        <f t="shared" si="43"/>
        <v>46.483660792307944</v>
      </c>
      <c r="BX50" s="32">
        <f t="shared" si="44"/>
        <v>52.409248069684423</v>
      </c>
      <c r="BY50" s="32">
        <f t="shared" si="45"/>
        <v>58.649656150888127</v>
      </c>
      <c r="BZ50" s="32">
        <f t="shared" si="46"/>
        <v>65.154969871700501</v>
      </c>
      <c r="CA50" s="32">
        <f t="shared" si="47"/>
        <v>71.865726604281946</v>
      </c>
      <c r="CB50" s="32">
        <f t="shared" si="48"/>
        <v>78.713967238740395</v>
      </c>
      <c r="CC50" s="32">
        <f t="shared" si="49"/>
        <v>85.62479307718479</v>
      </c>
      <c r="CD50" s="32">
        <f t="shared" si="50"/>
        <v>92.518409910893041</v>
      </c>
      <c r="CE50" s="32">
        <f t="shared" si="51"/>
        <v>99.312601468789993</v>
      </c>
      <c r="CF50" s="32">
        <f t="shared" si="52"/>
        <v>105.92553304487036</v>
      </c>
      <c r="CG50" s="32">
        <f t="shared" si="53"/>
        <v>112.27874641626694</v>
      </c>
    </row>
    <row r="51" spans="1:85" x14ac:dyDescent="0.3">
      <c r="A51" s="29">
        <v>46</v>
      </c>
      <c r="B51" s="29" t="s">
        <v>157</v>
      </c>
      <c r="C51" s="29">
        <v>15</v>
      </c>
      <c r="D51" s="29" t="s">
        <v>51</v>
      </c>
      <c r="E51" s="29" t="s">
        <v>304</v>
      </c>
      <c r="F51" s="29" t="s">
        <v>34</v>
      </c>
      <c r="G51" s="36">
        <f t="shared" si="2"/>
        <v>0.33333333333333331</v>
      </c>
      <c r="H51" s="37">
        <v>0.25</v>
      </c>
      <c r="I51" s="37">
        <v>1</v>
      </c>
      <c r="J51" s="28" cm="1">
        <f t="array" ref="J51">1-EXP(-((($C51+(J$5-$J$5))/(INDEX('Weibull Data'!$G$4:$I$5,2,IF($D51="Electromechanical",3,IF($D51="Analogue Electronic",2,1)))))^(INDEX('Weibull Data'!$G$4:$I$5,1,IF($D51="Electromechanical",3,IF($D51="Analogue Electronic",2,1))))))</f>
        <v>2.0391954488113928E-2</v>
      </c>
      <c r="K51" s="28" cm="1">
        <f t="array" ref="K51">1-EXP(-((($C51+(K$5-$J$5))/(INDEX('Weibull Data'!$G$4:$I$5,2,IF($D51="Electromechanical",3,IF($D51="Analogue Electronic",2,1)))))^(INDEX('Weibull Data'!$G$4:$I$5,1,IF($D51="Electromechanical",3,IF($D51="Analogue Electronic",2,1))))))</f>
        <v>2.6826074381322451E-2</v>
      </c>
      <c r="L51" s="28" cm="1">
        <f t="array" ref="L51">1-EXP(-((($C51+(L$5-$J$5))/(INDEX('Weibull Data'!$G$4:$I$5,2,IF($D51="Electromechanical",3,IF($D51="Analogue Electronic",2,1)))))^(INDEX('Weibull Data'!$G$4:$I$5,1,IF($D51="Electromechanical",3,IF($D51="Analogue Electronic",2,1))))))</f>
        <v>3.4675454325387212E-2</v>
      </c>
      <c r="M51" s="28" cm="1">
        <f t="array" ref="M51">1-EXP(-((($C51+(M$5-$J$5))/(INDEX('Weibull Data'!$G$4:$I$5,2,IF($D51="Electromechanical",3,IF($D51="Analogue Electronic",2,1)))))^(INDEX('Weibull Data'!$G$4:$I$5,1,IF($D51="Electromechanical",3,IF($D51="Analogue Electronic",2,1))))))</f>
        <v>4.4120733502347464E-2</v>
      </c>
      <c r="N51" s="28" cm="1">
        <f t="array" ref="N51">1-EXP(-((($C51+(N$5-$J$5))/(INDEX('Weibull Data'!$G$4:$I$5,2,IF($D51="Electromechanical",3,IF($D51="Analogue Electronic",2,1)))))^(INDEX('Weibull Data'!$G$4:$I$5,1,IF($D51="Electromechanical",3,IF($D51="Analogue Electronic",2,1))))))</f>
        <v>5.5343755473299172E-2</v>
      </c>
      <c r="O51" s="28" cm="1">
        <f t="array" ref="O51">1-EXP(-((($C51+(O$5-$J$5))/(INDEX('Weibull Data'!$G$4:$I$5,2,IF($D51="Electromechanical",3,IF($D51="Analogue Electronic",2,1)))))^(INDEX('Weibull Data'!$G$4:$I$5,1,IF($D51="Electromechanical",3,IF($D51="Analogue Electronic",2,1))))))</f>
        <v>6.8523371736569194E-2</v>
      </c>
      <c r="P51" s="28" cm="1">
        <f t="array" ref="P51">1-EXP(-((($C51+(P$5-$J$5))/(INDEX('Weibull Data'!$G$4:$I$5,2,IF($D51="Electromechanical",3,IF($D51="Analogue Electronic",2,1)))))^(INDEX('Weibull Data'!$G$4:$I$5,1,IF($D51="Electromechanical",3,IF($D51="Analogue Electronic",2,1))))))</f>
        <v>8.3830521892677812E-2</v>
      </c>
      <c r="Q51" s="28" cm="1">
        <f t="array" ref="Q51">1-EXP(-((($C51+(Q$5-$J$5))/(INDEX('Weibull Data'!$G$4:$I$5,2,IF($D51="Electromechanical",3,IF($D51="Analogue Electronic",2,1)))))^(INDEX('Weibull Data'!$G$4:$I$5,1,IF($D51="Electromechanical",3,IF($D51="Analogue Electronic",2,1))))))</f>
        <v>0.10142261198198943</v>
      </c>
      <c r="R51" s="28" cm="1">
        <f t="array" ref="R51">1-EXP(-((($C51+(R$5-$J$5))/(INDEX('Weibull Data'!$G$4:$I$5,2,IF($D51="Electromechanical",3,IF($D51="Analogue Electronic",2,1)))))^(INDEX('Weibull Data'!$G$4:$I$5,1,IF($D51="Electromechanical",3,IF($D51="Analogue Electronic",2,1))))))</f>
        <v>0.1214372567089832</v>
      </c>
      <c r="S51" s="28" cm="1">
        <f t="array" ref="S51">1-EXP(-((($C51+(S$5-$J$5))/(INDEX('Weibull Data'!$G$4:$I$5,2,IF($D51="Electromechanical",3,IF($D51="Analogue Electronic",2,1)))))^(INDEX('Weibull Data'!$G$4:$I$5,1,IF($D51="Electromechanical",3,IF($D51="Analogue Electronic",2,1))))))</f>
        <v>0.14398550475547822</v>
      </c>
      <c r="T51" s="28" cm="1">
        <f t="array" ref="T51">1-EXP(-((($C51+(T$5-$J$5))/(INDEX('Weibull Data'!$G$4:$I$5,2,IF($D51="Electromechanical",3,IF($D51="Analogue Electronic",2,1)))))^(INDEX('Weibull Data'!$G$4:$I$5,1,IF($D51="Electromechanical",3,IF($D51="Analogue Electronic",2,1))))))</f>
        <v>0.16914472802636926</v>
      </c>
      <c r="U51" s="28" cm="1">
        <f t="array" ref="U51">1-EXP(-((($C51+(U$5-$J$5))/(INDEX('Weibull Data'!$G$4:$I$5,2,IF($D51="Electromechanical",3,IF($D51="Analogue Electronic",2,1)))))^(INDEX('Weibull Data'!$G$4:$I$5,1,IF($D51="Electromechanical",3,IF($D51="Analogue Electronic",2,1))))))</f>
        <v>0.196951423066277</v>
      </c>
      <c r="V51" s="28" cm="1">
        <f t="array" ref="V51">1-EXP(-((($C51+(V$5-$J$5))/(INDEX('Weibull Data'!$G$4:$I$5,2,IF($D51="Electromechanical",3,IF($D51="Analogue Electronic",2,1)))))^(INDEX('Weibull Data'!$G$4:$I$5,1,IF($D51="Electromechanical",3,IF($D51="Analogue Electronic",2,1))))))</f>
        <v>0.22739424220414139</v>
      </c>
      <c r="W51" s="28" cm="1">
        <f t="array" ref="W51">1-EXP(-((($C51+(W$5-$J$5))/(INDEX('Weibull Data'!$G$4:$I$5,2,IF($D51="Electromechanical",3,IF($D51="Analogue Electronic",2,1)))))^(INDEX('Weibull Data'!$G$4:$I$5,1,IF($D51="Electromechanical",3,IF($D51="Analogue Electronic",2,1))))))</f>
        <v>0.26040763783783272</v>
      </c>
      <c r="X51" s="28" cm="1">
        <f t="array" ref="X51">1-EXP(-((($C51+(X$5-$J$5))/(INDEX('Weibull Data'!$G$4:$I$5,2,IF($D51="Electromechanical",3,IF($D51="Analogue Electronic",2,1)))))^(INDEX('Weibull Data'!$G$4:$I$5,1,IF($D51="Electromechanical",3,IF($D51="Analogue Electronic",2,1))))))</f>
        <v>0.29586655874345225</v>
      </c>
      <c r="Y51" s="28" cm="1">
        <f t="array" ref="Y51">1-EXP(-((($C51+(Y$5-$J$5))/(INDEX('Weibull Data'!$G$4:$I$5,2,IF($D51="Electromechanical",3,IF($D51="Analogue Electronic",2,1)))))^(INDEX('Weibull Data'!$G$4:$I$5,1,IF($D51="Electromechanical",3,IF($D51="Analogue Electronic",2,1))))))</f>
        <v>0.3335826741786091</v>
      </c>
      <c r="Z51" s="28" cm="1">
        <f t="array" ref="Z51">1-EXP(-((($C51+(Z$5-$J$5))/(INDEX('Weibull Data'!$G$4:$I$5,2,IF($D51="Electromechanical",3,IF($D51="Analogue Electronic",2,1)))))^(INDEX('Weibull Data'!$G$4:$I$5,1,IF($D51="Electromechanical",3,IF($D51="Analogue Electronic",2,1))))))</f>
        <v>0.37330261087615291</v>
      </c>
      <c r="AA51" s="28" cm="1">
        <f t="array" ref="AA51">1-EXP(-((($C51+(AA$5-$J$5))/(INDEX('Weibull Data'!$G$4:$I$5,2,IF($D51="Electromechanical",3,IF($D51="Analogue Electronic",2,1)))))^(INDEX('Weibull Data'!$G$4:$I$5,1,IF($D51="Electromechanical",3,IF($D51="Analogue Electronic",2,1))))))</f>
        <v>0.41470866090140868</v>
      </c>
      <c r="AB51" s="28" cm="1">
        <f t="array" ref="AB51">1-EXP(-((($C51+(AB$5-$J$5))/(INDEX('Weibull Data'!$G$4:$I$5,2,IF($D51="Electromechanical",3,IF($D51="Analogue Electronic",2,1)))))^(INDEX('Weibull Data'!$G$4:$I$5,1,IF($D51="Electromechanical",3,IF($D51="Analogue Electronic",2,1))))))</f>
        <v>0.45742234711266938</v>
      </c>
      <c r="AC51" s="28" cm="1">
        <f t="array" ref="AC51">1-EXP(-((($C51+(AC$5-$J$5))/(INDEX('Weibull Data'!$G$4:$I$5,2,IF($D51="Electromechanical",3,IF($D51="Analogue Electronic",2,1)))))^(INDEX('Weibull Data'!$G$4:$I$5,1,IF($D51="Electromechanical",3,IF($D51="Analogue Electronic",2,1))))))</f>
        <v>0.50101111261496789</v>
      </c>
      <c r="AD51" s="28" cm="1">
        <f t="array" ref="AD51">1-EXP(-((($C51+(AD$5-$J$5))/(INDEX('Weibull Data'!$G$4:$I$5,2,IF($D51="Electromechanical",3,IF($D51="Analogue Electronic",2,1)))))^(INDEX('Weibull Data'!$G$4:$I$5,1,IF($D51="Electromechanical",3,IF($D51="Analogue Electronic",2,1))))))</f>
        <v>0.54499823032567596</v>
      </c>
      <c r="AE51" s="28" cm="1">
        <f t="array" ref="AE51">1-EXP(-((($C51+(AE$5-$J$5))/(INDEX('Weibull Data'!$G$4:$I$5,2,IF($D51="Electromechanical",3,IF($D51="Analogue Electronic",2,1)))))^(INDEX('Weibull Data'!$G$4:$I$5,1,IF($D51="Electromechanical",3,IF($D51="Analogue Electronic",2,1))))))</f>
        <v>0.58887581344027229</v>
      </c>
      <c r="AF51" s="28" cm="1">
        <f t="array" ref="AF51">1-EXP(-((($C51+(AF$5-$J$5))/(INDEX('Weibull Data'!$G$4:$I$5,2,IF($D51="Electromechanical",3,IF($D51="Analogue Electronic",2,1)))))^(INDEX('Weibull Data'!$G$4:$I$5,1,IF($D51="Electromechanical",3,IF($D51="Analogue Electronic",2,1))))))</f>
        <v>0.63212055882855767</v>
      </c>
      <c r="AG51" s="28" cm="1">
        <f t="array" ref="AG51">1-EXP(-((($C51+(AG$5-$J$5))/(INDEX('Weibull Data'!$G$4:$I$5,2,IF($D51="Electromechanical",3,IF($D51="Analogue Electronic",2,1)))))^(INDEX('Weibull Data'!$G$4:$I$5,1,IF($D51="Electromechanical",3,IF($D51="Analogue Electronic",2,1))))))</f>
        <v>0.6742115920060604</v>
      </c>
      <c r="AH51" s="28" cm="1">
        <f t="array" ref="AH51">1-EXP(-((($C51+(AH$5-$J$5))/(INDEX('Weibull Data'!$G$4:$I$5,2,IF($D51="Electromechanical",3,IF($D51="Analogue Electronic",2,1)))))^(INDEX('Weibull Data'!$G$4:$I$5,1,IF($D51="Electromechanical",3,IF($D51="Analogue Electronic",2,1))))))</f>
        <v>0.71464952966240447</v>
      </c>
      <c r="AI51" s="34">
        <f t="shared" si="3"/>
        <v>5.097988622028482E-3</v>
      </c>
      <c r="AJ51" s="34">
        <f t="shared" si="4"/>
        <v>6.7065185953306128E-3</v>
      </c>
      <c r="AK51" s="34">
        <f t="shared" si="5"/>
        <v>8.6688635813468029E-3</v>
      </c>
      <c r="AL51" s="34">
        <f t="shared" si="6"/>
        <v>1.1030183375586866E-2</v>
      </c>
      <c r="AM51" s="34">
        <f t="shared" si="7"/>
        <v>1.3835938868324793E-2</v>
      </c>
      <c r="AN51" s="34">
        <f t="shared" si="8"/>
        <v>1.7130842934142299E-2</v>
      </c>
      <c r="AO51" s="34">
        <f t="shared" si="9"/>
        <v>2.0957630473169453E-2</v>
      </c>
      <c r="AP51" s="34">
        <f t="shared" si="10"/>
        <v>2.5355652995497358E-2</v>
      </c>
      <c r="AQ51" s="34">
        <f t="shared" si="11"/>
        <v>3.03593141772458E-2</v>
      </c>
      <c r="AR51" s="34">
        <f t="shared" si="12"/>
        <v>3.5996376188869555E-2</v>
      </c>
      <c r="AS51" s="34">
        <f t="shared" si="13"/>
        <v>4.2286182006592316E-2</v>
      </c>
      <c r="AT51" s="34">
        <f t="shared" si="14"/>
        <v>4.923785576656925E-2</v>
      </c>
      <c r="AU51" s="34">
        <f t="shared" si="15"/>
        <v>5.6848560551035349E-2</v>
      </c>
      <c r="AV51" s="34">
        <f t="shared" si="16"/>
        <v>6.5101909459458179E-2</v>
      </c>
      <c r="AW51" s="34">
        <f t="shared" si="17"/>
        <v>7.3966639685863061E-2</v>
      </c>
      <c r="AX51" s="34">
        <f t="shared" si="18"/>
        <v>8.3395668544652274E-2</v>
      </c>
      <c r="AY51" s="34">
        <f t="shared" si="19"/>
        <v>9.3325652719038227E-2</v>
      </c>
      <c r="AZ51" s="34">
        <f t="shared" si="20"/>
        <v>0.10367716522535217</v>
      </c>
      <c r="BA51" s="34">
        <f t="shared" si="21"/>
        <v>0.11435558677816735</v>
      </c>
      <c r="BB51" s="34">
        <f t="shared" si="22"/>
        <v>0.12525277815374197</v>
      </c>
      <c r="BC51" s="34">
        <f t="shared" si="23"/>
        <v>0.13624955758141899</v>
      </c>
      <c r="BD51" s="34">
        <f t="shared" si="24"/>
        <v>0.14721895336006807</v>
      </c>
      <c r="BE51" s="34">
        <f t="shared" si="25"/>
        <v>0.15803013970713942</v>
      </c>
      <c r="BF51" s="34">
        <f t="shared" si="26"/>
        <v>0.1685528980015151</v>
      </c>
      <c r="BG51" s="34">
        <f t="shared" si="27"/>
        <v>0.17866238241560112</v>
      </c>
      <c r="BH51" s="35">
        <f t="shared" si="55"/>
        <v>20.966666666666665</v>
      </c>
      <c r="BI51" s="32">
        <f t="shared" si="29"/>
        <v>1.6018922505865103</v>
      </c>
      <c r="BJ51" s="32">
        <f t="shared" si="30"/>
        <v>2.1073252536997162</v>
      </c>
      <c r="BK51" s="32">
        <f t="shared" si="31"/>
        <v>2.7239341673590509</v>
      </c>
      <c r="BL51" s="32">
        <f t="shared" si="32"/>
        <v>3.4659091225806269</v>
      </c>
      <c r="BM51" s="32">
        <f t="shared" si="33"/>
        <v>4.3475348605111801</v>
      </c>
      <c r="BN51" s="32">
        <f t="shared" si="34"/>
        <v>5.3828610804741626</v>
      </c>
      <c r="BO51" s="32">
        <f t="shared" si="35"/>
        <v>6.5853159617817365</v>
      </c>
      <c r="BP51" s="32">
        <f t="shared" si="36"/>
        <v>7.9672645534242879</v>
      </c>
      <c r="BQ51" s="32">
        <f t="shared" si="37"/>
        <v>9.5395171938026966</v>
      </c>
      <c r="BR51" s="32">
        <f t="shared" si="38"/>
        <v>11.310797324456006</v>
      </c>
      <c r="BS51" s="32">
        <f t="shared" si="39"/>
        <v>13.287182903970105</v>
      </c>
      <c r="BT51" s="32">
        <f t="shared" si="40"/>
        <v>15.471540922462838</v>
      </c>
      <c r="BU51" s="32">
        <f t="shared" si="41"/>
        <v>17.862979962373238</v>
      </c>
      <c r="BV51" s="32">
        <f t="shared" si="42"/>
        <v>20.456350924532931</v>
      </c>
      <c r="BW51" s="32">
        <f t="shared" si="43"/>
        <v>23.241830396153972</v>
      </c>
      <c r="BX51" s="32">
        <f t="shared" si="44"/>
        <v>26.204624034842212</v>
      </c>
      <c r="BY51" s="32">
        <f t="shared" si="45"/>
        <v>29.324828075444064</v>
      </c>
      <c r="BZ51" s="32">
        <f t="shared" si="46"/>
        <v>32.577484935850251</v>
      </c>
      <c r="CA51" s="32">
        <f t="shared" si="47"/>
        <v>35.932863302140973</v>
      </c>
      <c r="CB51" s="32">
        <f t="shared" si="48"/>
        <v>39.356983619370197</v>
      </c>
      <c r="CC51" s="32">
        <f t="shared" si="49"/>
        <v>42.812396538592395</v>
      </c>
      <c r="CD51" s="32">
        <f t="shared" si="50"/>
        <v>46.259204955446521</v>
      </c>
      <c r="CE51" s="32">
        <f t="shared" si="51"/>
        <v>49.656300734394996</v>
      </c>
      <c r="CF51" s="32">
        <f t="shared" si="52"/>
        <v>52.962766522435182</v>
      </c>
      <c r="CG51" s="32">
        <f t="shared" si="53"/>
        <v>56.13937320813347</v>
      </c>
    </row>
    <row r="52" spans="1:85" x14ac:dyDescent="0.3">
      <c r="A52" s="29">
        <v>47</v>
      </c>
      <c r="B52" s="29" t="s">
        <v>158</v>
      </c>
      <c r="C52" s="29">
        <v>34</v>
      </c>
      <c r="D52" s="29" t="s">
        <v>51</v>
      </c>
      <c r="E52" s="29" t="s">
        <v>304</v>
      </c>
      <c r="F52" s="29" t="s">
        <v>21</v>
      </c>
      <c r="G52" s="36">
        <f t="shared" si="2"/>
        <v>0.33333333333333331</v>
      </c>
      <c r="H52" s="37">
        <v>0.501</v>
      </c>
      <c r="I52" s="37">
        <v>1</v>
      </c>
      <c r="J52" s="28" cm="1">
        <f t="array" ref="J52">1-EXP(-((($C52+(J$5-$J$5))/(INDEX('Weibull Data'!$G$4:$I$5,2,IF($D52="Electromechanical",3,IF($D52="Analogue Electronic",2,1)))))^(INDEX('Weibull Data'!$G$4:$I$5,1,IF($D52="Electromechanical",3,IF($D52="Analogue Electronic",2,1))))))</f>
        <v>0.50101111261496789</v>
      </c>
      <c r="K52" s="28" cm="1">
        <f t="array" ref="K52">1-EXP(-((($C52+(K$5-$J$5))/(INDEX('Weibull Data'!$G$4:$I$5,2,IF($D52="Electromechanical",3,IF($D52="Analogue Electronic",2,1)))))^(INDEX('Weibull Data'!$G$4:$I$5,1,IF($D52="Electromechanical",3,IF($D52="Analogue Electronic",2,1))))))</f>
        <v>0.54499823032567596</v>
      </c>
      <c r="L52" s="28" cm="1">
        <f t="array" ref="L52">1-EXP(-((($C52+(L$5-$J$5))/(INDEX('Weibull Data'!$G$4:$I$5,2,IF($D52="Electromechanical",3,IF($D52="Analogue Electronic",2,1)))))^(INDEX('Weibull Data'!$G$4:$I$5,1,IF($D52="Electromechanical",3,IF($D52="Analogue Electronic",2,1))))))</f>
        <v>0.58887581344027229</v>
      </c>
      <c r="M52" s="28" cm="1">
        <f t="array" ref="M52">1-EXP(-((($C52+(M$5-$J$5))/(INDEX('Weibull Data'!$G$4:$I$5,2,IF($D52="Electromechanical",3,IF($D52="Analogue Electronic",2,1)))))^(INDEX('Weibull Data'!$G$4:$I$5,1,IF($D52="Electromechanical",3,IF($D52="Analogue Electronic",2,1))))))</f>
        <v>0.63212055882855767</v>
      </c>
      <c r="N52" s="28" cm="1">
        <f t="array" ref="N52">1-EXP(-((($C52+(N$5-$J$5))/(INDEX('Weibull Data'!$G$4:$I$5,2,IF($D52="Electromechanical",3,IF($D52="Analogue Electronic",2,1)))))^(INDEX('Weibull Data'!$G$4:$I$5,1,IF($D52="Electromechanical",3,IF($D52="Analogue Electronic",2,1))))))</f>
        <v>0.6742115920060604</v>
      </c>
      <c r="O52" s="28" cm="1">
        <f t="array" ref="O52">1-EXP(-((($C52+(O$5-$J$5))/(INDEX('Weibull Data'!$G$4:$I$5,2,IF($D52="Electromechanical",3,IF($D52="Analogue Electronic",2,1)))))^(INDEX('Weibull Data'!$G$4:$I$5,1,IF($D52="Electromechanical",3,IF($D52="Analogue Electronic",2,1))))))</f>
        <v>0.71464952966240447</v>
      </c>
      <c r="P52" s="28" cm="1">
        <f t="array" ref="P52">1-EXP(-((($C52+(P$5-$J$5))/(INDEX('Weibull Data'!$G$4:$I$5,2,IF($D52="Electromechanical",3,IF($D52="Analogue Electronic",2,1)))))^(INDEX('Weibull Data'!$G$4:$I$5,1,IF($D52="Electromechanical",3,IF($D52="Analogue Electronic",2,1))))))</f>
        <v>0.75297566380634318</v>
      </c>
      <c r="Q52" s="28" cm="1">
        <f t="array" ref="Q52">1-EXP(-((($C52+(Q$5-$J$5))/(INDEX('Weibull Data'!$G$4:$I$5,2,IF($D52="Electromechanical",3,IF($D52="Analogue Electronic",2,1)))))^(INDEX('Weibull Data'!$G$4:$I$5,1,IF($D52="Electromechanical",3,IF($D52="Analogue Electronic",2,1))))))</f>
        <v>0.78879003187898378</v>
      </c>
      <c r="R52" s="28" cm="1">
        <f t="array" ref="R52">1-EXP(-((($C52+(R$5-$J$5))/(INDEX('Weibull Data'!$G$4:$I$5,2,IF($D52="Electromechanical",3,IF($D52="Analogue Electronic",2,1)))))^(INDEX('Weibull Data'!$G$4:$I$5,1,IF($D52="Electromechanical",3,IF($D52="Analogue Electronic",2,1))))))</f>
        <v>0.82176709825782468</v>
      </c>
      <c r="S52" s="28" cm="1">
        <f t="array" ref="S52">1-EXP(-((($C52+(S$5-$J$5))/(INDEX('Weibull Data'!$G$4:$I$5,2,IF($D52="Electromechanical",3,IF($D52="Analogue Electronic",2,1)))))^(INDEX('Weibull Data'!$G$4:$I$5,1,IF($D52="Electromechanical",3,IF($D52="Analogue Electronic",2,1))))))</f>
        <v>0.8516678550591763</v>
      </c>
      <c r="T52" s="28" cm="1">
        <f t="array" ref="T52">1-EXP(-((($C52+(T$5-$J$5))/(INDEX('Weibull Data'!$G$4:$I$5,2,IF($D52="Electromechanical",3,IF($D52="Analogue Electronic",2,1)))))^(INDEX('Weibull Data'!$G$4:$I$5,1,IF($D52="Electromechanical",3,IF($D52="Analogue Electronic",2,1))))))</f>
        <v>0.87834736185297824</v>
      </c>
      <c r="U52" s="28" cm="1">
        <f t="array" ref="U52">1-EXP(-((($C52+(U$5-$J$5))/(INDEX('Weibull Data'!$G$4:$I$5,2,IF($D52="Electromechanical",3,IF($D52="Analogue Electronic",2,1)))))^(INDEX('Weibull Data'!$G$4:$I$5,1,IF($D52="Electromechanical",3,IF($D52="Analogue Electronic",2,1))))))</f>
        <v>0.901757076043054</v>
      </c>
      <c r="V52" s="28" cm="1">
        <f t="array" ref="V52">1-EXP(-((($C52+(V$5-$J$5))/(INDEX('Weibull Data'!$G$4:$I$5,2,IF($D52="Electromechanical",3,IF($D52="Analogue Electronic",2,1)))))^(INDEX('Weibull Data'!$G$4:$I$5,1,IF($D52="Electromechanical",3,IF($D52="Analogue Electronic",2,1))))))</f>
        <v>0.92194175124748057</v>
      </c>
      <c r="W52" s="28" cm="1">
        <f t="array" ref="W52">1-EXP(-((($C52+(W$5-$J$5))/(INDEX('Weibull Data'!$G$4:$I$5,2,IF($D52="Electromechanical",3,IF($D52="Analogue Electronic",2,1)))))^(INDEX('Weibull Data'!$G$4:$I$5,1,IF($D52="Electromechanical",3,IF($D52="Analogue Electronic",2,1))))))</f>
        <v>0.93903115623861622</v>
      </c>
      <c r="X52" s="28" cm="1">
        <f t="array" ref="X52">1-EXP(-((($C52+(X$5-$J$5))/(INDEX('Weibull Data'!$G$4:$I$5,2,IF($D52="Electromechanical",3,IF($D52="Analogue Electronic",2,1)))))^(INDEX('Weibull Data'!$G$4:$I$5,1,IF($D52="Electromechanical",3,IF($D52="Analogue Electronic",2,1))))))</f>
        <v>0.95322733600885312</v>
      </c>
      <c r="Y52" s="28" cm="1">
        <f t="array" ref="Y52">1-EXP(-((($C52+(Y$5-$J$5))/(INDEX('Weibull Data'!$G$4:$I$5,2,IF($D52="Electromechanical",3,IF($D52="Analogue Electronic",2,1)))))^(INDEX('Weibull Data'!$G$4:$I$5,1,IF($D52="Electromechanical",3,IF($D52="Analogue Electronic",2,1))))))</f>
        <v>0.96478853916351104</v>
      </c>
      <c r="Z52" s="28" cm="1">
        <f t="array" ref="Z52">1-EXP(-((($C52+(Z$5-$J$5))/(INDEX('Weibull Data'!$G$4:$I$5,2,IF($D52="Electromechanical",3,IF($D52="Analogue Electronic",2,1)))))^(INDEX('Weibull Data'!$G$4:$I$5,1,IF($D52="Electromechanical",3,IF($D52="Analogue Electronic",2,1))))))</f>
        <v>0.97401121735118779</v>
      </c>
      <c r="AA52" s="28" cm="1">
        <f t="array" ref="AA52">1-EXP(-((($C52+(AA$5-$J$5))/(INDEX('Weibull Data'!$G$4:$I$5,2,IF($D52="Electromechanical",3,IF($D52="Analogue Electronic",2,1)))))^(INDEX('Weibull Data'!$G$4:$I$5,1,IF($D52="Electromechanical",3,IF($D52="Analogue Electronic",2,1))))))</f>
        <v>0.98121162330232869</v>
      </c>
      <c r="AB52" s="28" cm="1">
        <f t="array" ref="AB52">1-EXP(-((($C52+(AB$5-$J$5))/(INDEX('Weibull Data'!$G$4:$I$5,2,IF($D52="Electromechanical",3,IF($D52="Analogue Electronic",2,1)))))^(INDEX('Weibull Data'!$G$4:$I$5,1,IF($D52="Electromechanical",3,IF($D52="Analogue Electronic",2,1))))))</f>
        <v>0.98670847784709714</v>
      </c>
      <c r="AC52" s="28" cm="1">
        <f t="array" ref="AC52">1-EXP(-((($C52+(AC$5-$J$5))/(INDEX('Weibull Data'!$G$4:$I$5,2,IF($D52="Electromechanical",3,IF($D52="Analogue Electronic",2,1)))))^(INDEX('Weibull Data'!$G$4:$I$5,1,IF($D52="Electromechanical",3,IF($D52="Analogue Electronic",2,1))))))</f>
        <v>0.99080795369445429</v>
      </c>
      <c r="AD52" s="28" cm="1">
        <f t="array" ref="AD52">1-EXP(-((($C52+(AD$5-$J$5))/(INDEX('Weibull Data'!$G$4:$I$5,2,IF($D52="Electromechanical",3,IF($D52="Analogue Electronic",2,1)))))^(INDEX('Weibull Data'!$G$4:$I$5,1,IF($D52="Electromechanical",3,IF($D52="Analogue Electronic",2,1))))))</f>
        <v>0.99379187135659885</v>
      </c>
      <c r="AE52" s="28" cm="1">
        <f t="array" ref="AE52">1-EXP(-((($C52+(AE$5-$J$5))/(INDEX('Weibull Data'!$G$4:$I$5,2,IF($D52="Electromechanical",3,IF($D52="Analogue Electronic",2,1)))))^(INDEX('Weibull Data'!$G$4:$I$5,1,IF($D52="Electromechanical",3,IF($D52="Analogue Electronic",2,1))))))</f>
        <v>0.99590957647090472</v>
      </c>
      <c r="AF52" s="28" cm="1">
        <f t="array" ref="AF52">1-EXP(-((($C52+(AF$5-$J$5))/(INDEX('Weibull Data'!$G$4:$I$5,2,IF($D52="Electromechanical",3,IF($D52="Analogue Electronic",2,1)))))^(INDEX('Weibull Data'!$G$4:$I$5,1,IF($D52="Electromechanical",3,IF($D52="Analogue Electronic",2,1))))))</f>
        <v>0.99737353300668108</v>
      </c>
      <c r="AG52" s="28" cm="1">
        <f t="array" ref="AG52">1-EXP(-((($C52+(AG$5-$J$5))/(INDEX('Weibull Data'!$G$4:$I$5,2,IF($D52="Electromechanical",3,IF($D52="Analogue Electronic",2,1)))))^(INDEX('Weibull Data'!$G$4:$I$5,1,IF($D52="Electromechanical",3,IF($D52="Analogue Electronic",2,1))))))</f>
        <v>0.99835828533974635</v>
      </c>
      <c r="AH52" s="28" cm="1">
        <f t="array" ref="AH52">1-EXP(-((($C52+(AH$5-$J$5))/(INDEX('Weibull Data'!$G$4:$I$5,2,IF($D52="Electromechanical",3,IF($D52="Analogue Electronic",2,1)))))^(INDEX('Weibull Data'!$G$4:$I$5,1,IF($D52="Electromechanical",3,IF($D52="Analogue Electronic",2,1))))))</f>
        <v>0.99900216141916542</v>
      </c>
      <c r="AI52" s="34">
        <f t="shared" si="3"/>
        <v>0.25100656742009891</v>
      </c>
      <c r="AJ52" s="34">
        <f t="shared" si="4"/>
        <v>0.27304411339316365</v>
      </c>
      <c r="AK52" s="34">
        <f t="shared" si="5"/>
        <v>0.29502678253357639</v>
      </c>
      <c r="AL52" s="34">
        <f t="shared" si="6"/>
        <v>0.31669239997310739</v>
      </c>
      <c r="AM52" s="34">
        <f t="shared" si="7"/>
        <v>0.33778000759503624</v>
      </c>
      <c r="AN52" s="34">
        <f t="shared" si="8"/>
        <v>0.35803941436086462</v>
      </c>
      <c r="AO52" s="34">
        <f t="shared" si="9"/>
        <v>0.37724080756697792</v>
      </c>
      <c r="AP52" s="34">
        <f t="shared" si="10"/>
        <v>0.39518380597137087</v>
      </c>
      <c r="AQ52" s="34">
        <f t="shared" si="11"/>
        <v>0.41170531622717016</v>
      </c>
      <c r="AR52" s="34">
        <f t="shared" si="12"/>
        <v>0.42668559538464734</v>
      </c>
      <c r="AS52" s="34">
        <f t="shared" si="13"/>
        <v>0.44005202828834211</v>
      </c>
      <c r="AT52" s="34">
        <f t="shared" si="14"/>
        <v>0.45178029509757006</v>
      </c>
      <c r="AU52" s="34">
        <f t="shared" si="15"/>
        <v>0.46189281737498777</v>
      </c>
      <c r="AV52" s="34">
        <f t="shared" si="16"/>
        <v>0.47045460927554672</v>
      </c>
      <c r="AW52" s="34">
        <f t="shared" si="17"/>
        <v>0.47756689534043539</v>
      </c>
      <c r="AX52" s="34">
        <f t="shared" si="18"/>
        <v>0.48335905812091901</v>
      </c>
      <c r="AY52" s="34">
        <f t="shared" si="19"/>
        <v>0.48797961989294508</v>
      </c>
      <c r="AZ52" s="34">
        <f t="shared" si="20"/>
        <v>0.49158702327446668</v>
      </c>
      <c r="BA52" s="34">
        <f t="shared" si="21"/>
        <v>0.49434094740139567</v>
      </c>
      <c r="BB52" s="34">
        <f t="shared" si="22"/>
        <v>0.49639478480092158</v>
      </c>
      <c r="BC52" s="34">
        <f t="shared" si="23"/>
        <v>0.49788972754965605</v>
      </c>
      <c r="BD52" s="34">
        <f t="shared" si="24"/>
        <v>0.49895069781192325</v>
      </c>
      <c r="BE52" s="34">
        <f t="shared" si="25"/>
        <v>0.4996841400363472</v>
      </c>
      <c r="BF52" s="34">
        <f t="shared" si="26"/>
        <v>0.50017750095521296</v>
      </c>
      <c r="BG52" s="34">
        <f t="shared" si="27"/>
        <v>0.50050008287100189</v>
      </c>
      <c r="BH52" s="35">
        <f>(62.9/3)*3</f>
        <v>62.899999999999991</v>
      </c>
      <c r="BI52" s="32">
        <f t="shared" si="29"/>
        <v>236.61418551965363</v>
      </c>
      <c r="BJ52" s="32">
        <f t="shared" si="30"/>
        <v>257.38812799001744</v>
      </c>
      <c r="BK52" s="32">
        <f t="shared" si="31"/>
        <v>278.11034019214446</v>
      </c>
      <c r="BL52" s="32">
        <f t="shared" si="32"/>
        <v>298.53368001518265</v>
      </c>
      <c r="BM52" s="32">
        <f t="shared" si="33"/>
        <v>318.41215233288023</v>
      </c>
      <c r="BN52" s="32">
        <f t="shared" si="34"/>
        <v>337.5099117272984</v>
      </c>
      <c r="BO52" s="32">
        <f t="shared" si="35"/>
        <v>355.61032264883079</v>
      </c>
      <c r="BP52" s="32">
        <f t="shared" si="36"/>
        <v>372.52449344871371</v>
      </c>
      <c r="BQ52" s="32">
        <f t="shared" si="37"/>
        <v>388.09868233512577</v>
      </c>
      <c r="BR52" s="32">
        <f t="shared" si="38"/>
        <v>402.22001225941881</v>
      </c>
      <c r="BS52" s="32">
        <f t="shared" si="39"/>
        <v>414.82003172232623</v>
      </c>
      <c r="BT52" s="32">
        <f t="shared" si="40"/>
        <v>425.87581535040209</v>
      </c>
      <c r="BU52" s="32">
        <f t="shared" si="41"/>
        <v>435.40849908379579</v>
      </c>
      <c r="BV52" s="32">
        <f t="shared" si="42"/>
        <v>443.47936925249917</v>
      </c>
      <c r="BW52" s="32">
        <f t="shared" si="43"/>
        <v>450.18384631747523</v>
      </c>
      <c r="BX52" s="32">
        <f t="shared" si="44"/>
        <v>455.64389420700968</v>
      </c>
      <c r="BY52" s="32">
        <f t="shared" si="45"/>
        <v>459.99951912777675</v>
      </c>
      <c r="BZ52" s="32">
        <f t="shared" si="46"/>
        <v>463.40007880927305</v>
      </c>
      <c r="CA52" s="32">
        <f t="shared" si="47"/>
        <v>465.99609659866275</v>
      </c>
      <c r="CB52" s="32">
        <f t="shared" si="48"/>
        <v>467.9321697001497</v>
      </c>
      <c r="CC52" s="32">
        <f t="shared" si="49"/>
        <v>469.34139442492875</v>
      </c>
      <c r="CD52" s="32">
        <f t="shared" si="50"/>
        <v>470.34153006698455</v>
      </c>
      <c r="CE52" s="32">
        <f t="shared" si="51"/>
        <v>471.03291769218305</v>
      </c>
      <c r="CF52" s="32">
        <f t="shared" si="52"/>
        <v>471.49798995377557</v>
      </c>
      <c r="CG52" s="32">
        <f t="shared" si="53"/>
        <v>471.80207545262238</v>
      </c>
    </row>
    <row r="53" spans="1:85" x14ac:dyDescent="0.3">
      <c r="A53" s="39"/>
      <c r="B53" s="39" t="s">
        <v>74</v>
      </c>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40">
        <f>SUM(BI6:BI52)</f>
        <v>3169.445480689853</v>
      </c>
      <c r="BJ53" s="40">
        <f t="shared" ref="BJ53:CG53" si="56">SUM(BJ6:BJ52)</f>
        <v>3286.6882400382424</v>
      </c>
      <c r="BK53" s="40">
        <f t="shared" si="56"/>
        <v>3398.5109033773351</v>
      </c>
      <c r="BL53" s="40">
        <f t="shared" si="56"/>
        <v>3504.3031734850997</v>
      </c>
      <c r="BM53" s="40">
        <f t="shared" si="56"/>
        <v>3603.6439662155444</v>
      </c>
      <c r="BN53" s="40">
        <f t="shared" si="56"/>
        <v>3696.3223118371698</v>
      </c>
      <c r="BO53" s="40">
        <f t="shared" si="56"/>
        <v>3782.3447738815667</v>
      </c>
      <c r="BP53" s="40">
        <f t="shared" si="56"/>
        <v>3861.9285447650268</v>
      </c>
      <c r="BQ53" s="40">
        <f t="shared" si="56"/>
        <v>3935.4807093923182</v>
      </c>
      <c r="BR53" s="40">
        <f t="shared" si="56"/>
        <v>4003.5654515041997</v>
      </c>
      <c r="BS53" s="40">
        <f t="shared" si="56"/>
        <v>4066.8620471240738</v>
      </c>
      <c r="BT53" s="40">
        <f t="shared" si="56"/>
        <v>4126.1172164309246</v>
      </c>
      <c r="BU53" s="40">
        <f t="shared" si="56"/>
        <v>4182.0957190976396</v>
      </c>
      <c r="BV53" s="40">
        <f t="shared" si="56"/>
        <v>4235.5329738659921</v>
      </c>
      <c r="BW53" s="40">
        <f t="shared" si="56"/>
        <v>4287.0930160578901</v>
      </c>
      <c r="BX53" s="40">
        <f t="shared" si="56"/>
        <v>4337.3343750037366</v>
      </c>
      <c r="BY53" s="40">
        <f t="shared" si="56"/>
        <v>4386.6855756808091</v>
      </c>
      <c r="BZ53" s="40">
        <f t="shared" si="56"/>
        <v>4435.4310621132263</v>
      </c>
      <c r="CA53" s="40">
        <f t="shared" si="56"/>
        <v>4483.707501776129</v>
      </c>
      <c r="CB53" s="40">
        <f t="shared" si="56"/>
        <v>4531.5097277613222</v>
      </c>
      <c r="CC53" s="40">
        <f t="shared" si="56"/>
        <v>4578.7050428461689</v>
      </c>
      <c r="CD53" s="40">
        <f t="shared" si="56"/>
        <v>4625.0542507573891</v>
      </c>
      <c r="CE53" s="40">
        <f t="shared" si="56"/>
        <v>4670.2375764839999</v>
      </c>
      <c r="CF53" s="40">
        <f t="shared" si="56"/>
        <v>4713.8835593054137</v>
      </c>
      <c r="CG53" s="40">
        <f t="shared" si="56"/>
        <v>4755.5990179170603</v>
      </c>
    </row>
  </sheetData>
  <mergeCells count="3">
    <mergeCell ref="J4:AH4"/>
    <mergeCell ref="AI4:BG4"/>
    <mergeCell ref="BI4:CG4"/>
  </mergeCells>
  <phoneticPr fontId="7" type="noConversion"/>
  <dataValidations disablePrompts="1" count="1">
    <dataValidation type="list" allowBlank="1" showInputMessage="1" showErrorMessage="1" sqref="D6:D52" xr:uid="{20073766-309F-46A5-B29D-16D83DC3FFC2}">
      <formula1>"Electromechanical, Analogue Electronic, Digital"</formula1>
    </dataValidation>
  </dataValidations>
  <pageMargins left="0.7" right="0.7" top="0.75" bottom="0.75" header="0.3" footer="0.3"/>
  <pageSetup paperSize="9"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470CF-193B-411B-ABDE-43A45E06BE48}">
  <sheetPr>
    <tabColor rgb="FF00B050"/>
  </sheetPr>
  <dimension ref="A1:BJ54"/>
  <sheetViews>
    <sheetView showGridLines="0" tabSelected="1" zoomScale="50" zoomScaleNormal="50" workbookViewId="0">
      <pane xSplit="2" ySplit="6" topLeftCell="C28" activePane="bottomRight" state="frozen"/>
      <selection pane="topRight" activeCell="O63" sqref="O63"/>
      <selection pane="bottomLeft" activeCell="O63" sqref="O63"/>
      <selection pane="bottomRight"/>
    </sheetView>
  </sheetViews>
  <sheetFormatPr defaultRowHeight="14.4" outlineLevelCol="1" x14ac:dyDescent="0.3"/>
  <cols>
    <col min="1" max="1" width="14.44140625" customWidth="1"/>
    <col min="2" max="2" width="80.33203125" customWidth="1"/>
    <col min="3" max="3" width="10.5546875" customWidth="1"/>
    <col min="4" max="4" width="18.88671875" bestFit="1" customWidth="1"/>
    <col min="5" max="5" width="23.6640625" bestFit="1" customWidth="1"/>
    <col min="6" max="6" width="12.109375" customWidth="1"/>
    <col min="7" max="7" width="12.5546875" customWidth="1"/>
    <col min="8" max="8" width="11" customWidth="1" collapsed="1"/>
    <col min="9" max="9" width="8" bestFit="1" customWidth="1"/>
    <col min="10" max="10" width="8" customWidth="1"/>
    <col min="11" max="11" width="7.6640625" customWidth="1" outlineLevel="1"/>
    <col min="12" max="36" width="8" customWidth="1" outlineLevel="1"/>
    <col min="37" max="61" width="12" customWidth="1" outlineLevel="1"/>
    <col min="62" max="62" width="4.109375" customWidth="1"/>
  </cols>
  <sheetData>
    <row r="1" spans="1:62" ht="28.8" x14ac:dyDescent="0.55000000000000004">
      <c r="A1" s="21" t="s">
        <v>6</v>
      </c>
    </row>
    <row r="3" spans="1:62" ht="28.8" x14ac:dyDescent="0.3">
      <c r="A3" s="44" t="s">
        <v>7</v>
      </c>
      <c r="B3" s="14">
        <v>90</v>
      </c>
    </row>
    <row r="5" spans="1:62" ht="14.4" customHeight="1" x14ac:dyDescent="0.3">
      <c r="H5" s="18"/>
      <c r="J5" s="55" t="s">
        <v>8</v>
      </c>
      <c r="K5" s="55"/>
      <c r="L5" s="55"/>
      <c r="M5" s="55"/>
      <c r="N5" s="55"/>
      <c r="O5" s="55"/>
      <c r="P5" s="55"/>
      <c r="Q5" s="55"/>
      <c r="R5" s="55"/>
      <c r="S5" s="55"/>
      <c r="T5" s="55"/>
      <c r="U5" s="55"/>
      <c r="V5" s="55"/>
      <c r="W5" s="55"/>
      <c r="X5" s="55"/>
      <c r="Y5" s="55"/>
      <c r="Z5" s="55"/>
      <c r="AA5" s="55"/>
      <c r="AB5" s="55"/>
      <c r="AC5" s="55"/>
      <c r="AD5" s="55"/>
      <c r="AE5" s="55"/>
      <c r="AF5" s="55"/>
      <c r="AG5" s="55"/>
      <c r="AH5" s="55"/>
      <c r="AI5" s="55"/>
      <c r="AJ5" s="56" t="s">
        <v>9</v>
      </c>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41"/>
    </row>
    <row r="6" spans="1:62" ht="43.2" x14ac:dyDescent="0.3">
      <c r="A6" s="31" t="s">
        <v>10</v>
      </c>
      <c r="B6" s="31" t="s">
        <v>11</v>
      </c>
      <c r="C6" s="31" t="s">
        <v>12</v>
      </c>
      <c r="D6" s="31" t="s">
        <v>13</v>
      </c>
      <c r="E6" s="31" t="s">
        <v>14</v>
      </c>
      <c r="F6" s="31" t="s">
        <v>15</v>
      </c>
      <c r="G6" s="31" t="s">
        <v>16</v>
      </c>
      <c r="H6" s="31" t="s">
        <v>17</v>
      </c>
      <c r="I6" s="31" t="s">
        <v>18</v>
      </c>
      <c r="J6" s="31">
        <v>2025</v>
      </c>
      <c r="K6" s="31">
        <v>2026</v>
      </c>
      <c r="L6" s="31">
        <v>2027</v>
      </c>
      <c r="M6" s="31">
        <v>2028</v>
      </c>
      <c r="N6" s="31">
        <v>2029</v>
      </c>
      <c r="O6" s="31">
        <v>2030</v>
      </c>
      <c r="P6" s="31">
        <v>2031</v>
      </c>
      <c r="Q6" s="31">
        <v>2032</v>
      </c>
      <c r="R6" s="31">
        <v>2033</v>
      </c>
      <c r="S6" s="31">
        <v>2034</v>
      </c>
      <c r="T6" s="31">
        <v>2035</v>
      </c>
      <c r="U6" s="31">
        <v>2036</v>
      </c>
      <c r="V6" s="31">
        <v>2037</v>
      </c>
      <c r="W6" s="31">
        <v>2038</v>
      </c>
      <c r="X6" s="31">
        <v>2039</v>
      </c>
      <c r="Y6" s="31">
        <v>2040</v>
      </c>
      <c r="Z6" s="31">
        <v>2041</v>
      </c>
      <c r="AA6" s="31">
        <v>2042</v>
      </c>
      <c r="AB6" s="31">
        <v>2043</v>
      </c>
      <c r="AC6" s="31">
        <v>2044</v>
      </c>
      <c r="AD6" s="31">
        <v>2045</v>
      </c>
      <c r="AE6" s="31">
        <v>2046</v>
      </c>
      <c r="AF6" s="31">
        <v>2047</v>
      </c>
      <c r="AG6" s="31">
        <v>2048</v>
      </c>
      <c r="AH6" s="31">
        <v>2049</v>
      </c>
      <c r="AI6" s="31">
        <v>2050</v>
      </c>
      <c r="AJ6" s="33">
        <v>2025</v>
      </c>
      <c r="AK6" s="33">
        <v>2026</v>
      </c>
      <c r="AL6" s="33">
        <v>2027</v>
      </c>
      <c r="AM6" s="33">
        <v>2028</v>
      </c>
      <c r="AN6" s="33">
        <v>2029</v>
      </c>
      <c r="AO6" s="33">
        <v>2030</v>
      </c>
      <c r="AP6" s="33">
        <v>2031</v>
      </c>
      <c r="AQ6" s="33">
        <v>2032</v>
      </c>
      <c r="AR6" s="33">
        <v>2033</v>
      </c>
      <c r="AS6" s="33">
        <v>2034</v>
      </c>
      <c r="AT6" s="33">
        <v>2035</v>
      </c>
      <c r="AU6" s="33">
        <v>2036</v>
      </c>
      <c r="AV6" s="33">
        <v>2037</v>
      </c>
      <c r="AW6" s="33">
        <v>2038</v>
      </c>
      <c r="AX6" s="33">
        <v>2039</v>
      </c>
      <c r="AY6" s="33">
        <v>2040</v>
      </c>
      <c r="AZ6" s="33">
        <v>2041</v>
      </c>
      <c r="BA6" s="33">
        <v>2042</v>
      </c>
      <c r="BB6" s="33">
        <v>2043</v>
      </c>
      <c r="BC6" s="33">
        <v>2044</v>
      </c>
      <c r="BD6" s="33">
        <v>2045</v>
      </c>
      <c r="BE6" s="33">
        <v>2046</v>
      </c>
      <c r="BF6" s="33">
        <v>2047</v>
      </c>
      <c r="BG6" s="33">
        <v>2048</v>
      </c>
      <c r="BH6" s="33">
        <v>2049</v>
      </c>
      <c r="BI6" s="33">
        <v>2050</v>
      </c>
      <c r="BJ6" s="43"/>
    </row>
    <row r="7" spans="1:62" x14ac:dyDescent="0.3">
      <c r="A7" s="29">
        <v>1</v>
      </c>
      <c r="B7" s="29" t="s">
        <v>19</v>
      </c>
      <c r="C7" s="29">
        <v>54</v>
      </c>
      <c r="D7" s="29" t="s">
        <v>20</v>
      </c>
      <c r="E7" s="29" t="s">
        <v>21</v>
      </c>
      <c r="F7" s="46">
        <v>3</v>
      </c>
      <c r="G7" s="47">
        <f t="shared" ref="G7:G44" si="0">$B$3/60</f>
        <v>1.5</v>
      </c>
      <c r="H7" s="51">
        <v>0.2</v>
      </c>
      <c r="I7" s="46">
        <v>1</v>
      </c>
      <c r="J7" s="28" cm="1">
        <f t="array" ref="J7">1-EXP(-((($C7+(J$6-$K$6))/(INDEX('Weibull Data'!$G$4:$I$5,2,IF($D7="Electromechanical",3,IF($D7="Analogue Electronic",2,1)))))^(INDEX('Weibull Data'!$G$4:$I$5,1,IF($D7="Electromechanical",3,IF($D7="Analogue Electronic",2,1))))))</f>
        <v>0.83852969794742793</v>
      </c>
      <c r="K7" s="28" cm="1">
        <f t="array" ref="K7">1-EXP(-((($C7+(K$6-$K$6))/(INDEX('Weibull Data'!$G$4:$I$5,2,IF($D7="Electromechanical",3,IF($D7="Analogue Electronic",2,1)))))^(INDEX('Weibull Data'!$G$4:$I$5,1,IF($D7="Electromechanical",3,IF($D7="Analogue Electronic",2,1))))))</f>
        <v>0.86494472759423635</v>
      </c>
      <c r="L7" s="28" cm="1">
        <f t="array" ref="L7">1-EXP(-((($C7+(L$6-$K$6))/(INDEX('Weibull Data'!$G$4:$I$5,2,IF($D7="Electromechanical",3,IF($D7="Analogue Electronic",2,1)))))^(INDEX('Weibull Data'!$G$4:$I$5,1,IF($D7="Electromechanical",3,IF($D7="Analogue Electronic",2,1))))))</f>
        <v>0.88857931181382077</v>
      </c>
      <c r="M7" s="28" cm="1">
        <f t="array" ref="M7">1-EXP(-((($C7+(M$6-$K$6))/(INDEX('Weibull Data'!$G$4:$I$5,2,IF($D7="Electromechanical",3,IF($D7="Analogue Electronic",2,1)))))^(INDEX('Weibull Data'!$G$4:$I$5,1,IF($D7="Electromechanical",3,IF($D7="Analogue Electronic",2,1))))))</f>
        <v>0.90940211983793762</v>
      </c>
      <c r="N7" s="28" cm="1">
        <f t="array" ref="N7">1-EXP(-((($C7+(N$6-$K$6))/(INDEX('Weibull Data'!$G$4:$I$5,2,IF($D7="Electromechanical",3,IF($D7="Analogue Electronic",2,1)))))^(INDEX('Weibull Data'!$G$4:$I$5,1,IF($D7="Electromechanical",3,IF($D7="Analogue Electronic",2,1))))))</f>
        <v>0.92745321980053608</v>
      </c>
      <c r="O7" s="28" cm="1">
        <f t="array" ref="O7">1-EXP(-((($C7+(O$6-$K$6))/(INDEX('Weibull Data'!$G$4:$I$5,2,IF($D7="Electromechanical",3,IF($D7="Analogue Electronic",2,1)))))^(INDEX('Weibull Data'!$G$4:$I$5,1,IF($D7="Electromechanical",3,IF($D7="Analogue Electronic",2,1))))))</f>
        <v>0.94283852455826089</v>
      </c>
      <c r="P7" s="28" cm="1">
        <f t="array" ref="P7">1-EXP(-((($C7+(P$6-$K$6))/(INDEX('Weibull Data'!$G$4:$I$5,2,IF($D7="Electromechanical",3,IF($D7="Analogue Electronic",2,1)))))^(INDEX('Weibull Data'!$G$4:$I$5,1,IF($D7="Electromechanical",3,IF($D7="Analogue Electronic",2,1))))))</f>
        <v>0.95572095730392526</v>
      </c>
      <c r="Q7" s="28" cm="1">
        <f t="array" ref="Q7">1-EXP(-((($C7+(Q$6-$K$6))/(INDEX('Weibull Data'!$G$4:$I$5,2,IF($D7="Electromechanical",3,IF($D7="Analogue Electronic",2,1)))))^(INDEX('Weibull Data'!$G$4:$I$5,1,IF($D7="Electromechanical",3,IF($D7="Analogue Electronic",2,1))))))</f>
        <v>0.96630901846991402</v>
      </c>
      <c r="R7" s="28" cm="1">
        <f t="array" ref="R7">1-EXP(-((($C7+(R$6-$K$6))/(INDEX('Weibull Data'!$G$4:$I$5,2,IF($D7="Electromechanical",3,IF($D7="Analogue Electronic",2,1)))))^(INDEX('Weibull Data'!$G$4:$I$5,1,IF($D7="Electromechanical",3,IF($D7="Analogue Electronic",2,1))))))</f>
        <v>0.97484365810926843</v>
      </c>
      <c r="S7" s="28" cm="1">
        <f t="array" ref="S7">1-EXP(-((($C7+(S$6-$K$6))/(INDEX('Weibull Data'!$G$4:$I$5,2,IF($D7="Electromechanical",3,IF($D7="Analogue Electronic",2,1)))))^(INDEX('Weibull Data'!$G$4:$I$5,1,IF($D7="Electromechanical",3,IF($D7="Analogue Electronic",2,1))))))</f>
        <v>0.98158448792837716</v>
      </c>
      <c r="T7" s="28" cm="1">
        <f t="array" ref="T7">1-EXP(-((($C7+(T$6-$K$6))/(INDEX('Weibull Data'!$G$4:$I$5,2,IF($D7="Electromechanical",3,IF($D7="Analogue Electronic",2,1)))))^(INDEX('Weibull Data'!$G$4:$I$5,1,IF($D7="Electromechanical",3,IF($D7="Analogue Electronic",2,1))))))</f>
        <v>0.98679638544274995</v>
      </c>
      <c r="U7" s="28" cm="1">
        <f t="array" ref="U7">1-EXP(-((($C7+(U$6-$K$6))/(INDEX('Weibull Data'!$G$4:$I$5,2,IF($D7="Electromechanical",3,IF($D7="Analogue Electronic",2,1)))))^(INDEX('Weibull Data'!$G$4:$I$5,1,IF($D7="Electromechanical",3,IF($D7="Analogue Electronic",2,1))))))</f>
        <v>0.9907374459481767</v>
      </c>
      <c r="V7" s="28" cm="1">
        <f t="array" ref="V7">1-EXP(-((($C7+(V$6-$K$6))/(INDEX('Weibull Data'!$G$4:$I$5,2,IF($D7="Electromechanical",3,IF($D7="Analogue Electronic",2,1)))))^(INDEX('Weibull Data'!$G$4:$I$5,1,IF($D7="Electromechanical",3,IF($D7="Analogue Electronic",2,1))))))</f>
        <v>0.99364903983946173</v>
      </c>
      <c r="W7" s="28" cm="1">
        <f t="array" ref="W7">1-EXP(-((($C7+(W$6-$K$6))/(INDEX('Weibull Data'!$G$4:$I$5,2,IF($D7="Electromechanical",3,IF($D7="Analogue Electronic",2,1)))))^(INDEX('Weibull Data'!$G$4:$I$5,1,IF($D7="Electromechanical",3,IF($D7="Analogue Electronic",2,1))))))</f>
        <v>0.99574846234025149</v>
      </c>
      <c r="X7" s="28" cm="1">
        <f t="array" ref="X7">1-EXP(-((($C7+(X$6-$K$6))/(INDEX('Weibull Data'!$G$4:$I$5,2,IF($D7="Electromechanical",3,IF($D7="Analogue Electronic",2,1)))))^(INDEX('Weibull Data'!$G$4:$I$5,1,IF($D7="Electromechanical",3,IF($D7="Analogue Electronic",2,1))))))</f>
        <v>0.99722435957439715</v>
      </c>
      <c r="Y7" s="28" cm="1">
        <f t="array" ref="Y7">1-EXP(-((($C7+(Y$6-$K$6))/(INDEX('Weibull Data'!$G$4:$I$5,2,IF($D7="Electromechanical",3,IF($D7="Analogue Electronic",2,1)))))^(INDEX('Weibull Data'!$G$4:$I$5,1,IF($D7="Electromechanical",3,IF($D7="Analogue Electronic",2,1))))))</f>
        <v>0.99823482228859395</v>
      </c>
      <c r="Z7" s="28" cm="1">
        <f t="array" ref="Z7">1-EXP(-((($C7+(Z$6-$K$6))/(INDEX('Weibull Data'!$G$4:$I$5,2,IF($D7="Electromechanical",3,IF($D7="Analogue Electronic",2,1)))))^(INDEX('Weibull Data'!$G$4:$I$5,1,IF($D7="Electromechanical",3,IF($D7="Analogue Electronic",2,1))))))</f>
        <v>0.99890779534344099</v>
      </c>
      <c r="AA7" s="28" cm="1">
        <f t="array" ref="AA7">1-EXP(-((($C7+(AA$6-$K$6))/(INDEX('Weibull Data'!$G$4:$I$5,2,IF($D7="Electromechanical",3,IF($D7="Analogue Electronic",2,1)))))^(INDEX('Weibull Data'!$G$4:$I$5,1,IF($D7="Electromechanical",3,IF($D7="Analogue Electronic",2,1))))))</f>
        <v>0.99934328517714233</v>
      </c>
      <c r="AB7" s="28" cm="1">
        <f t="array" ref="AB7">1-EXP(-((($C7+(AB$6-$K$6))/(INDEX('Weibull Data'!$G$4:$I$5,2,IF($D7="Electromechanical",3,IF($D7="Analogue Electronic",2,1)))))^(INDEX('Weibull Data'!$G$4:$I$5,1,IF($D7="Electromechanical",3,IF($D7="Analogue Electronic",2,1))))))</f>
        <v>0.99961677133182258</v>
      </c>
      <c r="AC7" s="28" cm="1">
        <f t="array" ref="AC7">1-EXP(-((($C7+(AC$6-$K$6))/(INDEX('Weibull Data'!$G$4:$I$5,2,IF($D7="Electromechanical",3,IF($D7="Analogue Electronic",2,1)))))^(INDEX('Weibull Data'!$G$4:$I$5,1,IF($D7="Electromechanical",3,IF($D7="Analogue Electronic",2,1))))))</f>
        <v>0.99978323817471282</v>
      </c>
      <c r="AD7" s="28" cm="1">
        <f t="array" ref="AD7">1-EXP(-((($C7+(AD$6-$K$6))/(INDEX('Weibull Data'!$G$4:$I$5,2,IF($D7="Electromechanical",3,IF($D7="Analogue Electronic",2,1)))))^(INDEX('Weibull Data'!$G$4:$I$5,1,IF($D7="Electromechanical",3,IF($D7="Analogue Electronic",2,1))))))</f>
        <v>0.9998813219568552</v>
      </c>
      <c r="AE7" s="28" cm="1">
        <f t="array" ref="AE7">1-EXP(-((($C7+(AE$6-$K$6))/(INDEX('Weibull Data'!$G$4:$I$5,2,IF($D7="Electromechanical",3,IF($D7="Analogue Electronic",2,1)))))^(INDEX('Weibull Data'!$G$4:$I$5,1,IF($D7="Electromechanical",3,IF($D7="Analogue Electronic",2,1))))))</f>
        <v>0.99993719076700849</v>
      </c>
      <c r="AF7" s="28" cm="1">
        <f t="array" ref="AF7">1-EXP(-((($C7+(AF$6-$K$6))/(INDEX('Weibull Data'!$G$4:$I$5,2,IF($D7="Electromechanical",3,IF($D7="Analogue Electronic",2,1)))))^(INDEX('Weibull Data'!$G$4:$I$5,1,IF($D7="Electromechanical",3,IF($D7="Analogue Electronic",2,1))))))</f>
        <v>0.99996791305874977</v>
      </c>
      <c r="AG7" s="28" cm="1">
        <f t="array" ref="AG7">1-EXP(-((($C7+(AG$6-$K$6))/(INDEX('Weibull Data'!$G$4:$I$5,2,IF($D7="Electromechanical",3,IF($D7="Analogue Electronic",2,1)))))^(INDEX('Weibull Data'!$G$4:$I$5,1,IF($D7="Electromechanical",3,IF($D7="Analogue Electronic",2,1))))))</f>
        <v>0.99998420010398448</v>
      </c>
      <c r="AH7" s="28" cm="1">
        <f t="array" ref="AH7">1-EXP(-((($C7+(AH$6-$K$6))/(INDEX('Weibull Data'!$G$4:$I$5,2,IF($D7="Electromechanical",3,IF($D7="Analogue Electronic",2,1)))))^(INDEX('Weibull Data'!$G$4:$I$5,1,IF($D7="Electromechanical",3,IF($D7="Analogue Electronic",2,1))))))</f>
        <v>0.99999251221198493</v>
      </c>
      <c r="AI7" s="28" cm="1">
        <f t="array" ref="AI7">1-EXP(-((($C7+(AI$6-$K$6))/(INDEX('Weibull Data'!$G$4:$I$5,2,IF($D7="Electromechanical",3,IF($D7="Analogue Electronic",2,1)))))^(INDEX('Weibull Data'!$G$4:$I$5,1,IF($D7="Electromechanical",3,IF($D7="Analogue Electronic",2,1))))))</f>
        <v>0.99999658994560203</v>
      </c>
      <c r="AJ7" s="34">
        <f t="shared" ref="AJ7:AJ38" si="1">(J7^$I7)*$H7</f>
        <v>0.1677059395894856</v>
      </c>
      <c r="AK7" s="34">
        <f t="shared" ref="AK7:AK38" si="2">(K7^$I7)*$H7</f>
        <v>0.17298894551884728</v>
      </c>
      <c r="AL7" s="34">
        <f t="shared" ref="AL7:AL38" si="3">(L7^$I7)*$H7</f>
        <v>0.17771586236276415</v>
      </c>
      <c r="AM7" s="34">
        <f t="shared" ref="AM7:AM38" si="4">(M7^$I7)*$H7</f>
        <v>0.18188042396758752</v>
      </c>
      <c r="AN7" s="34">
        <f t="shared" ref="AN7:AN38" si="5">(N7^$I7)*$H7</f>
        <v>0.18549064396010723</v>
      </c>
      <c r="AO7" s="34">
        <f t="shared" ref="AO7:AO38" si="6">(O7^$I7)*$H7</f>
        <v>0.1885677049116522</v>
      </c>
      <c r="AP7" s="34">
        <f t="shared" ref="AP7:AP38" si="7">(P7^$I7)*$H7</f>
        <v>0.19114419146078507</v>
      </c>
      <c r="AQ7" s="34">
        <f t="shared" ref="AQ7:AQ38" si="8">(Q7^$I7)*$H7</f>
        <v>0.19326180369398283</v>
      </c>
      <c r="AR7" s="34">
        <f t="shared" ref="AR7:AR38" si="9">(R7^$I7)*$H7</f>
        <v>0.19496873162185369</v>
      </c>
      <c r="AS7" s="34">
        <f t="shared" ref="AS7:AS38" si="10">(S7^$I7)*$H7</f>
        <v>0.19631689758567544</v>
      </c>
      <c r="AT7" s="34">
        <f t="shared" ref="AT7:AT38" si="11">(T7^$I7)*$H7</f>
        <v>0.19735927708855</v>
      </c>
      <c r="AU7" s="34">
        <f t="shared" ref="AU7:AU38" si="12">(U7^$I7)*$H7</f>
        <v>0.19814748918963535</v>
      </c>
      <c r="AV7" s="34">
        <f t="shared" ref="AV7:AV38" si="13">(V7^$I7)*$H7</f>
        <v>0.19872980796789236</v>
      </c>
      <c r="AW7" s="34">
        <f t="shared" ref="AW7:AW38" si="14">(W7^$I7)*$H7</f>
        <v>0.19914969246805031</v>
      </c>
      <c r="AX7" s="34">
        <f t="shared" ref="AX7:AX38" si="15">(X7^$I7)*$H7</f>
        <v>0.19944487191487945</v>
      </c>
      <c r="AY7" s="34">
        <f t="shared" ref="AY7:AY38" si="16">(Y7^$I7)*$H7</f>
        <v>0.19964696445771879</v>
      </c>
      <c r="AZ7" s="34">
        <f t="shared" ref="AZ7:AZ38" si="17">(Z7^$I7)*$H7</f>
        <v>0.19978155906868822</v>
      </c>
      <c r="BA7" s="34">
        <f t="shared" ref="BA7:BA38" si="18">(AA7^$I7)*$H7</f>
        <v>0.19986865703542847</v>
      </c>
      <c r="BB7" s="34">
        <f t="shared" ref="BB7:BB38" si="19">(AB7^$I7)*$H7</f>
        <v>0.19992335426636454</v>
      </c>
      <c r="BC7" s="34">
        <f t="shared" ref="BC7:BC38" si="20">(AC7^$I7)*$H7</f>
        <v>0.19995664763494259</v>
      </c>
      <c r="BD7" s="34">
        <f t="shared" ref="BD7:BD38" si="21">(AD7^$I7)*$H7</f>
        <v>0.19997626439137106</v>
      </c>
      <c r="BE7" s="34">
        <f t="shared" ref="BE7:BE38" si="22">(AE7^$I7)*$H7</f>
        <v>0.1999874381534017</v>
      </c>
      <c r="BF7" s="34">
        <f t="shared" ref="BF7:BF38" si="23">(AF7^$I7)*$H7</f>
        <v>0.19999358261174996</v>
      </c>
      <c r="BG7" s="34">
        <f t="shared" ref="BG7:BG38" si="24">(AG7^$I7)*$H7</f>
        <v>0.1999968400207969</v>
      </c>
      <c r="BH7" s="34">
        <f t="shared" ref="BH7:BH38" si="25">(AH7^$I7)*$H7</f>
        <v>0.199998502442397</v>
      </c>
      <c r="BI7" s="34">
        <f t="shared" ref="BI7:BI38" si="26">(AI7^$I7)*$H7</f>
        <v>0.19999931798912041</v>
      </c>
      <c r="BJ7" s="45"/>
    </row>
    <row r="8" spans="1:62" x14ac:dyDescent="0.3">
      <c r="A8" s="29">
        <v>2</v>
      </c>
      <c r="B8" s="29" t="s">
        <v>22</v>
      </c>
      <c r="C8" s="29">
        <v>22</v>
      </c>
      <c r="D8" s="29" t="s">
        <v>4</v>
      </c>
      <c r="E8" s="29" t="s">
        <v>21</v>
      </c>
      <c r="F8" s="46">
        <v>3</v>
      </c>
      <c r="G8" s="47">
        <f t="shared" si="0"/>
        <v>1.5</v>
      </c>
      <c r="H8" s="51">
        <v>0.2</v>
      </c>
      <c r="I8" s="46">
        <v>1</v>
      </c>
      <c r="J8" s="28" cm="1">
        <f t="array" ref="J8">1-EXP(-((($C8+(J$6-$K$6))/(INDEX('Weibull Data'!$G$4:$I$5,2,IF($D8="Electromechanical",3,IF($D8="Analogue Electronic",2,1)))))^(INDEX('Weibull Data'!$G$4:$I$5,1,IF($D8="Electromechanical",3,IF($D8="Analogue Electronic",2,1))))))</f>
        <v>0.88474349161152344</v>
      </c>
      <c r="K8" s="28" cm="1">
        <f t="array" ref="K8">1-EXP(-((($C8+(K$6-$K$6))/(INDEX('Weibull Data'!$G$4:$I$5,2,IF($D8="Electromechanical",3,IF($D8="Analogue Electronic",2,1)))))^(INDEX('Weibull Data'!$G$4:$I$5,1,IF($D8="Electromechanical",3,IF($D8="Analogue Electronic",2,1))))))</f>
        <v>0.90560431232131766</v>
      </c>
      <c r="L8" s="28" cm="1">
        <f t="array" ref="L8">1-EXP(-((($C8+(L$6-$K$6))/(INDEX('Weibull Data'!$G$4:$I$5,2,IF($D8="Electromechanical",3,IF($D8="Analogue Electronic",2,1)))))^(INDEX('Weibull Data'!$G$4:$I$5,1,IF($D8="Electromechanical",3,IF($D8="Analogue Electronic",2,1))))))</f>
        <v>0.92333145372827552</v>
      </c>
      <c r="M8" s="28" cm="1">
        <f t="array" ref="M8">1-EXP(-((($C8+(M$6-$K$6))/(INDEX('Weibull Data'!$G$4:$I$5,2,IF($D8="Electromechanical",3,IF($D8="Analogue Electronic",2,1)))))^(INDEX('Weibull Data'!$G$4:$I$5,1,IF($D8="Electromechanical",3,IF($D8="Analogue Electronic",2,1))))))</f>
        <v>0.93824434257875233</v>
      </c>
      <c r="N8" s="28" cm="1">
        <f t="array" ref="N8">1-EXP(-((($C8+(N$6-$K$6))/(INDEX('Weibull Data'!$G$4:$I$5,2,IF($D8="Electromechanical",3,IF($D8="Analogue Electronic",2,1)))))^(INDEX('Weibull Data'!$G$4:$I$5,1,IF($D8="Electromechanical",3,IF($D8="Analogue Electronic",2,1))))))</f>
        <v>0.95066603349759415</v>
      </c>
      <c r="O8" s="28" cm="1">
        <f t="array" ref="O8">1-EXP(-((($C8+(O$6-$K$6))/(INDEX('Weibull Data'!$G$4:$I$5,2,IF($D8="Electromechanical",3,IF($D8="Analogue Electronic",2,1)))))^(INDEX('Weibull Data'!$G$4:$I$5,1,IF($D8="Electromechanical",3,IF($D8="Analogue Electronic",2,1))))))</f>
        <v>0.9609123361359202</v>
      </c>
      <c r="P8" s="28" cm="1">
        <f t="array" ref="P8">1-EXP(-((($C8+(P$6-$K$6))/(INDEX('Weibull Data'!$G$4:$I$5,2,IF($D8="Electromechanical",3,IF($D8="Analogue Electronic",2,1)))))^(INDEX('Weibull Data'!$G$4:$I$5,1,IF($D8="Electromechanical",3,IF($D8="Analogue Electronic",2,1))))))</f>
        <v>0.9692834956006412</v>
      </c>
      <c r="Q8" s="28" cm="1">
        <f t="array" ref="Q8">1-EXP(-((($C8+(Q$6-$K$6))/(INDEX('Weibull Data'!$G$4:$I$5,2,IF($D8="Electromechanical",3,IF($D8="Analogue Electronic",2,1)))))^(INDEX('Weibull Data'!$G$4:$I$5,1,IF($D8="Electromechanical",3,IF($D8="Analogue Electronic",2,1))))))</f>
        <v>0.97605826158872577</v>
      </c>
      <c r="R8" s="28" cm="1">
        <f t="array" ref="R8">1-EXP(-((($C8+(R$6-$K$6))/(INDEX('Weibull Data'!$G$4:$I$5,2,IF($D8="Electromechanical",3,IF($D8="Analogue Electronic",2,1)))))^(INDEX('Weibull Data'!$G$4:$I$5,1,IF($D8="Electromechanical",3,IF($D8="Analogue Electronic",2,1))))))</f>
        <v>0.98149009154383993</v>
      </c>
      <c r="S8" s="28" cm="1">
        <f t="array" ref="S8">1-EXP(-((($C8+(S$6-$K$6))/(INDEX('Weibull Data'!$G$4:$I$5,2,IF($D8="Electromechanical",3,IF($D8="Analogue Electronic",2,1)))))^(INDEX('Weibull Data'!$G$4:$I$5,1,IF($D8="Electromechanical",3,IF($D8="Analogue Electronic",2,1))))))</f>
        <v>0.98580517816098001</v>
      </c>
      <c r="T8" s="28" cm="1">
        <f t="array" ref="T8">1-EXP(-((($C8+(T$6-$K$6))/(INDEX('Weibull Data'!$G$4:$I$5,2,IF($D8="Electromechanical",3,IF($D8="Analogue Electronic",2,1)))))^(INDEX('Weibull Data'!$G$4:$I$5,1,IF($D8="Electromechanical",3,IF($D8="Analogue Electronic",2,1))))))</f>
        <v>0.98920196745051259</v>
      </c>
      <c r="U8" s="28" cm="1">
        <f t="array" ref="U8">1-EXP(-((($C8+(U$6-$K$6))/(INDEX('Weibull Data'!$G$4:$I$5,2,IF($D8="Electromechanical",3,IF($D8="Analogue Electronic",2,1)))))^(INDEX('Weibull Data'!$G$4:$I$5,1,IF($D8="Electromechanical",3,IF($D8="Analogue Electronic",2,1))))))</f>
        <v>0.9918518347997064</v>
      </c>
      <c r="V8" s="28" cm="1">
        <f t="array" ref="V8">1-EXP(-((($C8+(V$6-$K$6))/(INDEX('Weibull Data'!$G$4:$I$5,2,IF($D8="Electromechanical",3,IF($D8="Analogue Electronic",2,1)))))^(INDEX('Weibull Data'!$G$4:$I$5,1,IF($D8="Electromechanical",3,IF($D8="Analogue Electronic",2,1))))))</f>
        <v>0.99390060694833393</v>
      </c>
      <c r="W8" s="28" cm="1">
        <f t="array" ref="W8">1-EXP(-((($C8+(W$6-$K$6))/(INDEX('Weibull Data'!$G$4:$I$5,2,IF($D8="Electromechanical",3,IF($D8="Analogue Electronic",2,1)))))^(INDEX('Weibull Data'!$G$4:$I$5,1,IF($D8="Electromechanical",3,IF($D8="Analogue Electronic",2,1))))))</f>
        <v>0.99547065150310166</v>
      </c>
      <c r="X8" s="28" cm="1">
        <f t="array" ref="X8">1-EXP(-((($C8+(X$6-$K$6))/(INDEX('Weibull Data'!$G$4:$I$5,2,IF($D8="Electromechanical",3,IF($D8="Analogue Electronic",2,1)))))^(INDEX('Weibull Data'!$G$4:$I$5,1,IF($D8="Electromechanical",3,IF($D8="Analogue Electronic",2,1))))))</f>
        <v>0.99666329706072876</v>
      </c>
      <c r="Y8" s="28" cm="1">
        <f t="array" ref="Y8">1-EXP(-((($C8+(Y$6-$K$6))/(INDEX('Weibull Data'!$G$4:$I$5,2,IF($D8="Electromechanical",3,IF($D8="Analogue Electronic",2,1)))))^(INDEX('Weibull Data'!$G$4:$I$5,1,IF($D8="Electromechanical",3,IF($D8="Analogue Electronic",2,1))))))</f>
        <v>0.99756139152953172</v>
      </c>
      <c r="Z8" s="28" cm="1">
        <f t="array" ref="Z8">1-EXP(-((($C8+(Z$6-$K$6))/(INDEX('Weibull Data'!$G$4:$I$5,2,IF($D8="Electromechanical",3,IF($D8="Analogue Electronic",2,1)))))^(INDEX('Weibull Data'!$G$4:$I$5,1,IF($D8="Electromechanical",3,IF($D8="Analogue Electronic",2,1))))))</f>
        <v>0.99823185015702132</v>
      </c>
      <c r="AA8" s="28" cm="1">
        <f t="array" ref="AA8">1-EXP(-((($C8+(AA$6-$K$6))/(INDEX('Weibull Data'!$G$4:$I$5,2,IF($D8="Electromechanical",3,IF($D8="Analogue Electronic",2,1)))))^(INDEX('Weibull Data'!$G$4:$I$5,1,IF($D8="Electromechanical",3,IF($D8="Analogue Electronic",2,1))))))</f>
        <v>0.99872808542304536</v>
      </c>
      <c r="AB8" s="28" cm="1">
        <f t="array" ref="AB8">1-EXP(-((($C8+(AB$6-$K$6))/(INDEX('Weibull Data'!$G$4:$I$5,2,IF($D8="Electromechanical",3,IF($D8="Analogue Electronic",2,1)))))^(INDEX('Weibull Data'!$G$4:$I$5,1,IF($D8="Electromechanical",3,IF($D8="Analogue Electronic",2,1))))))</f>
        <v>0.99909224663115492</v>
      </c>
      <c r="AC8" s="28" cm="1">
        <f t="array" ref="AC8">1-EXP(-((($C8+(AC$6-$K$6))/(INDEX('Weibull Data'!$G$4:$I$5,2,IF($D8="Electromechanical",3,IF($D8="Analogue Electronic",2,1)))))^(INDEX('Weibull Data'!$G$4:$I$5,1,IF($D8="Electromechanical",3,IF($D8="Analogue Electronic",2,1))))))</f>
        <v>0.99935722683486494</v>
      </c>
      <c r="AD8" s="28" cm="1">
        <f t="array" ref="AD8">1-EXP(-((($C8+(AD$6-$K$6))/(INDEX('Weibull Data'!$G$4:$I$5,2,IF($D8="Electromechanical",3,IF($D8="Analogue Electronic",2,1)))))^(INDEX('Weibull Data'!$G$4:$I$5,1,IF($D8="Electromechanical",3,IF($D8="Analogue Electronic",2,1))))))</f>
        <v>0.99954841844219522</v>
      </c>
      <c r="AE8" s="28" cm="1">
        <f t="array" ref="AE8">1-EXP(-((($C8+(AE$6-$K$6))/(INDEX('Weibull Data'!$G$4:$I$5,2,IF($D8="Electromechanical",3,IF($D8="Analogue Electronic",2,1)))))^(INDEX('Weibull Data'!$G$4:$I$5,1,IF($D8="Electromechanical",3,IF($D8="Analogue Electronic",2,1))))))</f>
        <v>0.99968521671453781</v>
      </c>
      <c r="AF8" s="28" cm="1">
        <f t="array" ref="AF8">1-EXP(-((($C8+(AF$6-$K$6))/(INDEX('Weibull Data'!$G$4:$I$5,2,IF($D8="Electromechanical",3,IF($D8="Analogue Electronic",2,1)))))^(INDEX('Weibull Data'!$G$4:$I$5,1,IF($D8="Electromechanical",3,IF($D8="Analogue Electronic",2,1))))))</f>
        <v>0.99978228300665373</v>
      </c>
      <c r="AG8" s="28" cm="1">
        <f t="array" ref="AG8">1-EXP(-((($C8+(AG$6-$K$6))/(INDEX('Weibull Data'!$G$4:$I$5,2,IF($D8="Electromechanical",3,IF($D8="Analogue Electronic",2,1)))))^(INDEX('Weibull Data'!$G$4:$I$5,1,IF($D8="Electromechanical",3,IF($D8="Analogue Electronic",2,1))))))</f>
        <v>0.99985058776245339</v>
      </c>
      <c r="AH8" s="28" cm="1">
        <f t="array" ref="AH8">1-EXP(-((($C8+(AH$6-$K$6))/(INDEX('Weibull Data'!$G$4:$I$5,2,IF($D8="Electromechanical",3,IF($D8="Analogue Electronic",2,1)))))^(INDEX('Weibull Data'!$G$4:$I$5,1,IF($D8="Electromechanical",3,IF($D8="Analogue Electronic",2,1))))))</f>
        <v>0.99989825783697761</v>
      </c>
      <c r="AI8" s="28" cm="1">
        <f t="array" ref="AI8">1-EXP(-((($C8+(AI$6-$K$6))/(INDEX('Weibull Data'!$G$4:$I$5,2,IF($D8="Electromechanical",3,IF($D8="Analogue Electronic",2,1)))))^(INDEX('Weibull Data'!$G$4:$I$5,1,IF($D8="Electromechanical",3,IF($D8="Analogue Electronic",2,1))))))</f>
        <v>0.99993125449536324</v>
      </c>
      <c r="AJ8" s="34">
        <f t="shared" si="1"/>
        <v>0.1769486983223047</v>
      </c>
      <c r="AK8" s="34">
        <f t="shared" si="2"/>
        <v>0.18112086246426354</v>
      </c>
      <c r="AL8" s="34">
        <f t="shared" si="3"/>
        <v>0.1846662907456551</v>
      </c>
      <c r="AM8" s="34">
        <f t="shared" si="4"/>
        <v>0.18764886851575047</v>
      </c>
      <c r="AN8" s="34">
        <f t="shared" si="5"/>
        <v>0.19013320669951883</v>
      </c>
      <c r="AO8" s="34">
        <f t="shared" si="6"/>
        <v>0.19218246722718405</v>
      </c>
      <c r="AP8" s="34">
        <f t="shared" si="7"/>
        <v>0.19385669912012826</v>
      </c>
      <c r="AQ8" s="34">
        <f t="shared" si="8"/>
        <v>0.19521165231774518</v>
      </c>
      <c r="AR8" s="34">
        <f t="shared" si="9"/>
        <v>0.196298018308768</v>
      </c>
      <c r="AS8" s="34">
        <f t="shared" si="10"/>
        <v>0.197161035632196</v>
      </c>
      <c r="AT8" s="34">
        <f t="shared" si="11"/>
        <v>0.19784039349010252</v>
      </c>
      <c r="AU8" s="34">
        <f t="shared" si="12"/>
        <v>0.19837036695994129</v>
      </c>
      <c r="AV8" s="34">
        <f t="shared" si="13"/>
        <v>0.1987801213896668</v>
      </c>
      <c r="AW8" s="34">
        <f t="shared" si="14"/>
        <v>0.19909413030062034</v>
      </c>
      <c r="AX8" s="34">
        <f t="shared" si="15"/>
        <v>0.19933265941214576</v>
      </c>
      <c r="AY8" s="34">
        <f t="shared" si="16"/>
        <v>0.19951227830590634</v>
      </c>
      <c r="AZ8" s="34">
        <f t="shared" si="17"/>
        <v>0.19964637003140429</v>
      </c>
      <c r="BA8" s="34">
        <f t="shared" si="18"/>
        <v>0.19974561708460908</v>
      </c>
      <c r="BB8" s="34">
        <f t="shared" si="19"/>
        <v>0.199818449326231</v>
      </c>
      <c r="BC8" s="34">
        <f t="shared" si="20"/>
        <v>0.19987144536697299</v>
      </c>
      <c r="BD8" s="34">
        <f t="shared" si="21"/>
        <v>0.19990968368843906</v>
      </c>
      <c r="BE8" s="34">
        <f t="shared" si="22"/>
        <v>0.19993704334290757</v>
      </c>
      <c r="BF8" s="34">
        <f t="shared" si="23"/>
        <v>0.19995645660133077</v>
      </c>
      <c r="BG8" s="34">
        <f t="shared" si="24"/>
        <v>0.19997011755249069</v>
      </c>
      <c r="BH8" s="34">
        <f t="shared" si="25"/>
        <v>0.19997965156739553</v>
      </c>
      <c r="BI8" s="34">
        <f t="shared" si="26"/>
        <v>0.19998625089907265</v>
      </c>
      <c r="BJ8" s="45"/>
    </row>
    <row r="9" spans="1:62" x14ac:dyDescent="0.3">
      <c r="A9" s="29">
        <v>3</v>
      </c>
      <c r="B9" s="29" t="s">
        <v>23</v>
      </c>
      <c r="C9" s="29">
        <v>53</v>
      </c>
      <c r="D9" s="29" t="s">
        <v>20</v>
      </c>
      <c r="E9" s="29" t="s">
        <v>24</v>
      </c>
      <c r="F9" s="46">
        <v>1</v>
      </c>
      <c r="G9" s="47">
        <f t="shared" si="0"/>
        <v>1.5</v>
      </c>
      <c r="H9" s="51">
        <v>0.66700000000000004</v>
      </c>
      <c r="I9" s="46">
        <v>1</v>
      </c>
      <c r="J9" s="28" cm="1">
        <f t="array" ref="J9">1-EXP(-((($C9+(J$6-$K$6))/(INDEX('Weibull Data'!$G$4:$I$5,2,IF($D9="Electromechanical",3,IF($D9="Analogue Electronic",2,1)))))^(INDEX('Weibull Data'!$G$4:$I$5,1,IF($D9="Electromechanical",3,IF($D9="Analogue Electronic",2,1))))))</f>
        <v>0.80943882991737959</v>
      </c>
      <c r="K9" s="28" cm="1">
        <f t="array" ref="K9">1-EXP(-((($C9+(K$6-$K$6))/(INDEX('Weibull Data'!$G$4:$I$5,2,IF($D9="Electromechanical",3,IF($D9="Analogue Electronic",2,1)))))^(INDEX('Weibull Data'!$G$4:$I$5,1,IF($D9="Electromechanical",3,IF($D9="Analogue Electronic",2,1))))))</f>
        <v>0.83852969794742793</v>
      </c>
      <c r="L9" s="28" cm="1">
        <f t="array" ref="L9">1-EXP(-((($C9+(L$6-$K$6))/(INDEX('Weibull Data'!$G$4:$I$5,2,IF($D9="Electromechanical",3,IF($D9="Analogue Electronic",2,1)))))^(INDEX('Weibull Data'!$G$4:$I$5,1,IF($D9="Electromechanical",3,IF($D9="Analogue Electronic",2,1))))))</f>
        <v>0.86494472759423635</v>
      </c>
      <c r="M9" s="28" cm="1">
        <f t="array" ref="M9">1-EXP(-((($C9+(M$6-$K$6))/(INDEX('Weibull Data'!$G$4:$I$5,2,IF($D9="Electromechanical",3,IF($D9="Analogue Electronic",2,1)))))^(INDEX('Weibull Data'!$G$4:$I$5,1,IF($D9="Electromechanical",3,IF($D9="Analogue Electronic",2,1))))))</f>
        <v>0.88857931181382077</v>
      </c>
      <c r="N9" s="28" cm="1">
        <f t="array" ref="N9">1-EXP(-((($C9+(N$6-$K$6))/(INDEX('Weibull Data'!$G$4:$I$5,2,IF($D9="Electromechanical",3,IF($D9="Analogue Electronic",2,1)))))^(INDEX('Weibull Data'!$G$4:$I$5,1,IF($D9="Electromechanical",3,IF($D9="Analogue Electronic",2,1))))))</f>
        <v>0.90940211983793762</v>
      </c>
      <c r="O9" s="28" cm="1">
        <f t="array" ref="O9">1-EXP(-((($C9+(O$6-$K$6))/(INDEX('Weibull Data'!$G$4:$I$5,2,IF($D9="Electromechanical",3,IF($D9="Analogue Electronic",2,1)))))^(INDEX('Weibull Data'!$G$4:$I$5,1,IF($D9="Electromechanical",3,IF($D9="Analogue Electronic",2,1))))))</f>
        <v>0.92745321980053608</v>
      </c>
      <c r="P9" s="28" cm="1">
        <f t="array" ref="P9">1-EXP(-((($C9+(P$6-$K$6))/(INDEX('Weibull Data'!$G$4:$I$5,2,IF($D9="Electromechanical",3,IF($D9="Analogue Electronic",2,1)))))^(INDEX('Weibull Data'!$G$4:$I$5,1,IF($D9="Electromechanical",3,IF($D9="Analogue Electronic",2,1))))))</f>
        <v>0.94283852455826089</v>
      </c>
      <c r="Q9" s="28" cm="1">
        <f t="array" ref="Q9">1-EXP(-((($C9+(Q$6-$K$6))/(INDEX('Weibull Data'!$G$4:$I$5,2,IF($D9="Electromechanical",3,IF($D9="Analogue Electronic",2,1)))))^(INDEX('Weibull Data'!$G$4:$I$5,1,IF($D9="Electromechanical",3,IF($D9="Analogue Electronic",2,1))))))</f>
        <v>0.95572095730392526</v>
      </c>
      <c r="R9" s="28" cm="1">
        <f t="array" ref="R9">1-EXP(-((($C9+(R$6-$K$6))/(INDEX('Weibull Data'!$G$4:$I$5,2,IF($D9="Electromechanical",3,IF($D9="Analogue Electronic",2,1)))))^(INDEX('Weibull Data'!$G$4:$I$5,1,IF($D9="Electromechanical",3,IF($D9="Analogue Electronic",2,1))))))</f>
        <v>0.96630901846991402</v>
      </c>
      <c r="S9" s="28" cm="1">
        <f t="array" ref="S9">1-EXP(-((($C9+(S$6-$K$6))/(INDEX('Weibull Data'!$G$4:$I$5,2,IF($D9="Electromechanical",3,IF($D9="Analogue Electronic",2,1)))))^(INDEX('Weibull Data'!$G$4:$I$5,1,IF($D9="Electromechanical",3,IF($D9="Analogue Electronic",2,1))))))</f>
        <v>0.97484365810926843</v>
      </c>
      <c r="T9" s="28" cm="1">
        <f t="array" ref="T9">1-EXP(-((($C9+(T$6-$K$6))/(INDEX('Weibull Data'!$G$4:$I$5,2,IF($D9="Electromechanical",3,IF($D9="Analogue Electronic",2,1)))))^(INDEX('Weibull Data'!$G$4:$I$5,1,IF($D9="Electromechanical",3,IF($D9="Analogue Electronic",2,1))))))</f>
        <v>0.98158448792837716</v>
      </c>
      <c r="U9" s="28" cm="1">
        <f t="array" ref="U9">1-EXP(-((($C9+(U$6-$K$6))/(INDEX('Weibull Data'!$G$4:$I$5,2,IF($D9="Electromechanical",3,IF($D9="Analogue Electronic",2,1)))))^(INDEX('Weibull Data'!$G$4:$I$5,1,IF($D9="Electromechanical",3,IF($D9="Analogue Electronic",2,1))))))</f>
        <v>0.98679638544274995</v>
      </c>
      <c r="V9" s="28" cm="1">
        <f t="array" ref="V9">1-EXP(-((($C9+(V$6-$K$6))/(INDEX('Weibull Data'!$G$4:$I$5,2,IF($D9="Electromechanical",3,IF($D9="Analogue Electronic",2,1)))))^(INDEX('Weibull Data'!$G$4:$I$5,1,IF($D9="Electromechanical",3,IF($D9="Analogue Electronic",2,1))))))</f>
        <v>0.9907374459481767</v>
      </c>
      <c r="W9" s="28" cm="1">
        <f t="array" ref="W9">1-EXP(-((($C9+(W$6-$K$6))/(INDEX('Weibull Data'!$G$4:$I$5,2,IF($D9="Electromechanical",3,IF($D9="Analogue Electronic",2,1)))))^(INDEX('Weibull Data'!$G$4:$I$5,1,IF($D9="Electromechanical",3,IF($D9="Analogue Electronic",2,1))))))</f>
        <v>0.99364903983946173</v>
      </c>
      <c r="X9" s="28" cm="1">
        <f t="array" ref="X9">1-EXP(-((($C9+(X$6-$K$6))/(INDEX('Weibull Data'!$G$4:$I$5,2,IF($D9="Electromechanical",3,IF($D9="Analogue Electronic",2,1)))))^(INDEX('Weibull Data'!$G$4:$I$5,1,IF($D9="Electromechanical",3,IF($D9="Analogue Electronic",2,1))))))</f>
        <v>0.99574846234025149</v>
      </c>
      <c r="Y9" s="28" cm="1">
        <f t="array" ref="Y9">1-EXP(-((($C9+(Y$6-$K$6))/(INDEX('Weibull Data'!$G$4:$I$5,2,IF($D9="Electromechanical",3,IF($D9="Analogue Electronic",2,1)))))^(INDEX('Weibull Data'!$G$4:$I$5,1,IF($D9="Electromechanical",3,IF($D9="Analogue Electronic",2,1))))))</f>
        <v>0.99722435957439715</v>
      </c>
      <c r="Z9" s="28" cm="1">
        <f t="array" ref="Z9">1-EXP(-((($C9+(Z$6-$K$6))/(INDEX('Weibull Data'!$G$4:$I$5,2,IF($D9="Electromechanical",3,IF($D9="Analogue Electronic",2,1)))))^(INDEX('Weibull Data'!$G$4:$I$5,1,IF($D9="Electromechanical",3,IF($D9="Analogue Electronic",2,1))))))</f>
        <v>0.99823482228859395</v>
      </c>
      <c r="AA9" s="28" cm="1">
        <f t="array" ref="AA9">1-EXP(-((($C9+(AA$6-$K$6))/(INDEX('Weibull Data'!$G$4:$I$5,2,IF($D9="Electromechanical",3,IF($D9="Analogue Electronic",2,1)))))^(INDEX('Weibull Data'!$G$4:$I$5,1,IF($D9="Electromechanical",3,IF($D9="Analogue Electronic",2,1))))))</f>
        <v>0.99890779534344099</v>
      </c>
      <c r="AB9" s="28" cm="1">
        <f t="array" ref="AB9">1-EXP(-((($C9+(AB$6-$K$6))/(INDEX('Weibull Data'!$G$4:$I$5,2,IF($D9="Electromechanical",3,IF($D9="Analogue Electronic",2,1)))))^(INDEX('Weibull Data'!$G$4:$I$5,1,IF($D9="Electromechanical",3,IF($D9="Analogue Electronic",2,1))))))</f>
        <v>0.99934328517714233</v>
      </c>
      <c r="AC9" s="28" cm="1">
        <f t="array" ref="AC9">1-EXP(-((($C9+(AC$6-$K$6))/(INDEX('Weibull Data'!$G$4:$I$5,2,IF($D9="Electromechanical",3,IF($D9="Analogue Electronic",2,1)))))^(INDEX('Weibull Data'!$G$4:$I$5,1,IF($D9="Electromechanical",3,IF($D9="Analogue Electronic",2,1))))))</f>
        <v>0.99961677133182258</v>
      </c>
      <c r="AD9" s="28" cm="1">
        <f t="array" ref="AD9">1-EXP(-((($C9+(AD$6-$K$6))/(INDEX('Weibull Data'!$G$4:$I$5,2,IF($D9="Electromechanical",3,IF($D9="Analogue Electronic",2,1)))))^(INDEX('Weibull Data'!$G$4:$I$5,1,IF($D9="Electromechanical",3,IF($D9="Analogue Electronic",2,1))))))</f>
        <v>0.99978323817471282</v>
      </c>
      <c r="AE9" s="28" cm="1">
        <f t="array" ref="AE9">1-EXP(-((($C9+(AE$6-$K$6))/(INDEX('Weibull Data'!$G$4:$I$5,2,IF($D9="Electromechanical",3,IF($D9="Analogue Electronic",2,1)))))^(INDEX('Weibull Data'!$G$4:$I$5,1,IF($D9="Electromechanical",3,IF($D9="Analogue Electronic",2,1))))))</f>
        <v>0.9998813219568552</v>
      </c>
      <c r="AF9" s="28" cm="1">
        <f t="array" ref="AF9">1-EXP(-((($C9+(AF$6-$K$6))/(INDEX('Weibull Data'!$G$4:$I$5,2,IF($D9="Electromechanical",3,IF($D9="Analogue Electronic",2,1)))))^(INDEX('Weibull Data'!$G$4:$I$5,1,IF($D9="Electromechanical",3,IF($D9="Analogue Electronic",2,1))))))</f>
        <v>0.99993719076700849</v>
      </c>
      <c r="AG9" s="28" cm="1">
        <f t="array" ref="AG9">1-EXP(-((($C9+(AG$6-$K$6))/(INDEX('Weibull Data'!$G$4:$I$5,2,IF($D9="Electromechanical",3,IF($D9="Analogue Electronic",2,1)))))^(INDEX('Weibull Data'!$G$4:$I$5,1,IF($D9="Electromechanical",3,IF($D9="Analogue Electronic",2,1))))))</f>
        <v>0.99996791305874977</v>
      </c>
      <c r="AH9" s="28" cm="1">
        <f t="array" ref="AH9">1-EXP(-((($C9+(AH$6-$K$6))/(INDEX('Weibull Data'!$G$4:$I$5,2,IF($D9="Electromechanical",3,IF($D9="Analogue Electronic",2,1)))))^(INDEX('Weibull Data'!$G$4:$I$5,1,IF($D9="Electromechanical",3,IF($D9="Analogue Electronic",2,1))))))</f>
        <v>0.99998420010398448</v>
      </c>
      <c r="AI9" s="28" cm="1">
        <f t="array" ref="AI9">1-EXP(-((($C9+(AI$6-$K$6))/(INDEX('Weibull Data'!$G$4:$I$5,2,IF($D9="Electromechanical",3,IF($D9="Analogue Electronic",2,1)))))^(INDEX('Weibull Data'!$G$4:$I$5,1,IF($D9="Electromechanical",3,IF($D9="Analogue Electronic",2,1))))))</f>
        <v>0.99999251221198493</v>
      </c>
      <c r="AJ9" s="34">
        <f t="shared" si="1"/>
        <v>0.53989569955489225</v>
      </c>
      <c r="AK9" s="34">
        <f t="shared" si="2"/>
        <v>0.55929930853093446</v>
      </c>
      <c r="AL9" s="34">
        <f t="shared" si="3"/>
        <v>0.57691813330535568</v>
      </c>
      <c r="AM9" s="34">
        <f t="shared" si="4"/>
        <v>0.5926824009798185</v>
      </c>
      <c r="AN9" s="34">
        <f t="shared" si="5"/>
        <v>0.60657121393190438</v>
      </c>
      <c r="AO9" s="34">
        <f t="shared" si="6"/>
        <v>0.61861129760695754</v>
      </c>
      <c r="AP9" s="34">
        <f t="shared" si="7"/>
        <v>0.62887329588036001</v>
      </c>
      <c r="AQ9" s="34">
        <f t="shared" si="8"/>
        <v>0.63746587852171821</v>
      </c>
      <c r="AR9" s="34">
        <f t="shared" si="9"/>
        <v>0.64452811531943266</v>
      </c>
      <c r="AS9" s="34">
        <f t="shared" si="10"/>
        <v>0.65022071995888209</v>
      </c>
      <c r="AT9" s="34">
        <f t="shared" si="11"/>
        <v>0.65471685344822761</v>
      </c>
      <c r="AU9" s="34">
        <f t="shared" si="12"/>
        <v>0.65819318909031421</v>
      </c>
      <c r="AV9" s="34">
        <f t="shared" si="13"/>
        <v>0.66082187644743384</v>
      </c>
      <c r="AW9" s="34">
        <f t="shared" si="14"/>
        <v>0.66276390957292097</v>
      </c>
      <c r="AX9" s="34">
        <f t="shared" si="15"/>
        <v>0.6641642243809478</v>
      </c>
      <c r="AY9" s="34">
        <f t="shared" si="16"/>
        <v>0.66514864783612293</v>
      </c>
      <c r="AZ9" s="34">
        <f t="shared" si="17"/>
        <v>0.66582262646649215</v>
      </c>
      <c r="BA9" s="34">
        <f t="shared" si="18"/>
        <v>0.66627149949407516</v>
      </c>
      <c r="BB9" s="34">
        <f t="shared" si="19"/>
        <v>0.66656197121315397</v>
      </c>
      <c r="BC9" s="34">
        <f t="shared" si="20"/>
        <v>0.66674438647832568</v>
      </c>
      <c r="BD9" s="34">
        <f t="shared" si="21"/>
        <v>0.66685541986253349</v>
      </c>
      <c r="BE9" s="34">
        <f t="shared" si="22"/>
        <v>0.66692084174522248</v>
      </c>
      <c r="BF9" s="34">
        <f t="shared" si="23"/>
        <v>0.66695810624159468</v>
      </c>
      <c r="BG9" s="34">
        <f t="shared" si="24"/>
        <v>0.66697859801018611</v>
      </c>
      <c r="BH9" s="34">
        <f t="shared" si="25"/>
        <v>0.66698946146935767</v>
      </c>
      <c r="BI9" s="34">
        <f t="shared" si="26"/>
        <v>0.66699500564539393</v>
      </c>
      <c r="BJ9" s="45"/>
    </row>
    <row r="10" spans="1:62" x14ac:dyDescent="0.3">
      <c r="A10" s="29">
        <v>4</v>
      </c>
      <c r="B10" s="29" t="s">
        <v>25</v>
      </c>
      <c r="C10" s="29">
        <v>53</v>
      </c>
      <c r="D10" s="29" t="s">
        <v>20</v>
      </c>
      <c r="E10" s="29" t="s">
        <v>24</v>
      </c>
      <c r="F10" s="46">
        <v>1</v>
      </c>
      <c r="G10" s="47">
        <f t="shared" si="0"/>
        <v>1.5</v>
      </c>
      <c r="H10" s="51">
        <v>0.66700000000000004</v>
      </c>
      <c r="I10" s="46">
        <v>1</v>
      </c>
      <c r="J10" s="28" cm="1">
        <f t="array" ref="J10">1-EXP(-((($C10+(J$6-$K$6))/(INDEX('Weibull Data'!$G$4:$I$5,2,IF($D10="Electromechanical",3,IF($D10="Analogue Electronic",2,1)))))^(INDEX('Weibull Data'!$G$4:$I$5,1,IF($D10="Electromechanical",3,IF($D10="Analogue Electronic",2,1))))))</f>
        <v>0.80943882991737959</v>
      </c>
      <c r="K10" s="28" cm="1">
        <f t="array" ref="K10">1-EXP(-((($C10+(K$6-$K$6))/(INDEX('Weibull Data'!$G$4:$I$5,2,IF($D10="Electromechanical",3,IF($D10="Analogue Electronic",2,1)))))^(INDEX('Weibull Data'!$G$4:$I$5,1,IF($D10="Electromechanical",3,IF($D10="Analogue Electronic",2,1))))))</f>
        <v>0.83852969794742793</v>
      </c>
      <c r="L10" s="28" cm="1">
        <f t="array" ref="L10">1-EXP(-((($C10+(L$6-$K$6))/(INDEX('Weibull Data'!$G$4:$I$5,2,IF($D10="Electromechanical",3,IF($D10="Analogue Electronic",2,1)))))^(INDEX('Weibull Data'!$G$4:$I$5,1,IF($D10="Electromechanical",3,IF($D10="Analogue Electronic",2,1))))))</f>
        <v>0.86494472759423635</v>
      </c>
      <c r="M10" s="28" cm="1">
        <f t="array" ref="M10">1-EXP(-((($C10+(M$6-$K$6))/(INDEX('Weibull Data'!$G$4:$I$5,2,IF($D10="Electromechanical",3,IF($D10="Analogue Electronic",2,1)))))^(INDEX('Weibull Data'!$G$4:$I$5,1,IF($D10="Electromechanical",3,IF($D10="Analogue Electronic",2,1))))))</f>
        <v>0.88857931181382077</v>
      </c>
      <c r="N10" s="28" cm="1">
        <f t="array" ref="N10">1-EXP(-((($C10+(N$6-$K$6))/(INDEX('Weibull Data'!$G$4:$I$5,2,IF($D10="Electromechanical",3,IF($D10="Analogue Electronic",2,1)))))^(INDEX('Weibull Data'!$G$4:$I$5,1,IF($D10="Electromechanical",3,IF($D10="Analogue Electronic",2,1))))))</f>
        <v>0.90940211983793762</v>
      </c>
      <c r="O10" s="28" cm="1">
        <f t="array" ref="O10">1-EXP(-((($C10+(O$6-$K$6))/(INDEX('Weibull Data'!$G$4:$I$5,2,IF($D10="Electromechanical",3,IF($D10="Analogue Electronic",2,1)))))^(INDEX('Weibull Data'!$G$4:$I$5,1,IF($D10="Electromechanical",3,IF($D10="Analogue Electronic",2,1))))))</f>
        <v>0.92745321980053608</v>
      </c>
      <c r="P10" s="28" cm="1">
        <f t="array" ref="P10">1-EXP(-((($C10+(P$6-$K$6))/(INDEX('Weibull Data'!$G$4:$I$5,2,IF($D10="Electromechanical",3,IF($D10="Analogue Electronic",2,1)))))^(INDEX('Weibull Data'!$G$4:$I$5,1,IF($D10="Electromechanical",3,IF($D10="Analogue Electronic",2,1))))))</f>
        <v>0.94283852455826089</v>
      </c>
      <c r="Q10" s="28" cm="1">
        <f t="array" ref="Q10">1-EXP(-((($C10+(Q$6-$K$6))/(INDEX('Weibull Data'!$G$4:$I$5,2,IF($D10="Electromechanical",3,IF($D10="Analogue Electronic",2,1)))))^(INDEX('Weibull Data'!$G$4:$I$5,1,IF($D10="Electromechanical",3,IF($D10="Analogue Electronic",2,1))))))</f>
        <v>0.95572095730392526</v>
      </c>
      <c r="R10" s="28" cm="1">
        <f t="array" ref="R10">1-EXP(-((($C10+(R$6-$K$6))/(INDEX('Weibull Data'!$G$4:$I$5,2,IF($D10="Electromechanical",3,IF($D10="Analogue Electronic",2,1)))))^(INDEX('Weibull Data'!$G$4:$I$5,1,IF($D10="Electromechanical",3,IF($D10="Analogue Electronic",2,1))))))</f>
        <v>0.96630901846991402</v>
      </c>
      <c r="S10" s="28" cm="1">
        <f t="array" ref="S10">1-EXP(-((($C10+(S$6-$K$6))/(INDEX('Weibull Data'!$G$4:$I$5,2,IF($D10="Electromechanical",3,IF($D10="Analogue Electronic",2,1)))))^(INDEX('Weibull Data'!$G$4:$I$5,1,IF($D10="Electromechanical",3,IF($D10="Analogue Electronic",2,1))))))</f>
        <v>0.97484365810926843</v>
      </c>
      <c r="T10" s="28" cm="1">
        <f t="array" ref="T10">1-EXP(-((($C10+(T$6-$K$6))/(INDEX('Weibull Data'!$G$4:$I$5,2,IF($D10="Electromechanical",3,IF($D10="Analogue Electronic",2,1)))))^(INDEX('Weibull Data'!$G$4:$I$5,1,IF($D10="Electromechanical",3,IF($D10="Analogue Electronic",2,1))))))</f>
        <v>0.98158448792837716</v>
      </c>
      <c r="U10" s="28" cm="1">
        <f t="array" ref="U10">1-EXP(-((($C10+(U$6-$K$6))/(INDEX('Weibull Data'!$G$4:$I$5,2,IF($D10="Electromechanical",3,IF($D10="Analogue Electronic",2,1)))))^(INDEX('Weibull Data'!$G$4:$I$5,1,IF($D10="Electromechanical",3,IF($D10="Analogue Electronic",2,1))))))</f>
        <v>0.98679638544274995</v>
      </c>
      <c r="V10" s="28" cm="1">
        <f t="array" ref="V10">1-EXP(-((($C10+(V$6-$K$6))/(INDEX('Weibull Data'!$G$4:$I$5,2,IF($D10="Electromechanical",3,IF($D10="Analogue Electronic",2,1)))))^(INDEX('Weibull Data'!$G$4:$I$5,1,IF($D10="Electromechanical",3,IF($D10="Analogue Electronic",2,1))))))</f>
        <v>0.9907374459481767</v>
      </c>
      <c r="W10" s="28" cm="1">
        <f t="array" ref="W10">1-EXP(-((($C10+(W$6-$K$6))/(INDEX('Weibull Data'!$G$4:$I$5,2,IF($D10="Electromechanical",3,IF($D10="Analogue Electronic",2,1)))))^(INDEX('Weibull Data'!$G$4:$I$5,1,IF($D10="Electromechanical",3,IF($D10="Analogue Electronic",2,1))))))</f>
        <v>0.99364903983946173</v>
      </c>
      <c r="X10" s="28" cm="1">
        <f t="array" ref="X10">1-EXP(-((($C10+(X$6-$K$6))/(INDEX('Weibull Data'!$G$4:$I$5,2,IF($D10="Electromechanical",3,IF($D10="Analogue Electronic",2,1)))))^(INDEX('Weibull Data'!$G$4:$I$5,1,IF($D10="Electromechanical",3,IF($D10="Analogue Electronic",2,1))))))</f>
        <v>0.99574846234025149</v>
      </c>
      <c r="Y10" s="28" cm="1">
        <f t="array" ref="Y10">1-EXP(-((($C10+(Y$6-$K$6))/(INDEX('Weibull Data'!$G$4:$I$5,2,IF($D10="Electromechanical",3,IF($D10="Analogue Electronic",2,1)))))^(INDEX('Weibull Data'!$G$4:$I$5,1,IF($D10="Electromechanical",3,IF($D10="Analogue Electronic",2,1))))))</f>
        <v>0.99722435957439715</v>
      </c>
      <c r="Z10" s="28" cm="1">
        <f t="array" ref="Z10">1-EXP(-((($C10+(Z$6-$K$6))/(INDEX('Weibull Data'!$G$4:$I$5,2,IF($D10="Electromechanical",3,IF($D10="Analogue Electronic",2,1)))))^(INDEX('Weibull Data'!$G$4:$I$5,1,IF($D10="Electromechanical",3,IF($D10="Analogue Electronic",2,1))))))</f>
        <v>0.99823482228859395</v>
      </c>
      <c r="AA10" s="28" cm="1">
        <f t="array" ref="AA10">1-EXP(-((($C10+(AA$6-$K$6))/(INDEX('Weibull Data'!$G$4:$I$5,2,IF($D10="Electromechanical",3,IF($D10="Analogue Electronic",2,1)))))^(INDEX('Weibull Data'!$G$4:$I$5,1,IF($D10="Electromechanical",3,IF($D10="Analogue Electronic",2,1))))))</f>
        <v>0.99890779534344099</v>
      </c>
      <c r="AB10" s="28" cm="1">
        <f t="array" ref="AB10">1-EXP(-((($C10+(AB$6-$K$6))/(INDEX('Weibull Data'!$G$4:$I$5,2,IF($D10="Electromechanical",3,IF($D10="Analogue Electronic",2,1)))))^(INDEX('Weibull Data'!$G$4:$I$5,1,IF($D10="Electromechanical",3,IF($D10="Analogue Electronic",2,1))))))</f>
        <v>0.99934328517714233</v>
      </c>
      <c r="AC10" s="28" cm="1">
        <f t="array" ref="AC10">1-EXP(-((($C10+(AC$6-$K$6))/(INDEX('Weibull Data'!$G$4:$I$5,2,IF($D10="Electromechanical",3,IF($D10="Analogue Electronic",2,1)))))^(INDEX('Weibull Data'!$G$4:$I$5,1,IF($D10="Electromechanical",3,IF($D10="Analogue Electronic",2,1))))))</f>
        <v>0.99961677133182258</v>
      </c>
      <c r="AD10" s="28" cm="1">
        <f t="array" ref="AD10">1-EXP(-((($C10+(AD$6-$K$6))/(INDEX('Weibull Data'!$G$4:$I$5,2,IF($D10="Electromechanical",3,IF($D10="Analogue Electronic",2,1)))))^(INDEX('Weibull Data'!$G$4:$I$5,1,IF($D10="Electromechanical",3,IF($D10="Analogue Electronic",2,1))))))</f>
        <v>0.99978323817471282</v>
      </c>
      <c r="AE10" s="28" cm="1">
        <f t="array" ref="AE10">1-EXP(-((($C10+(AE$6-$K$6))/(INDEX('Weibull Data'!$G$4:$I$5,2,IF($D10="Electromechanical",3,IF($D10="Analogue Electronic",2,1)))))^(INDEX('Weibull Data'!$G$4:$I$5,1,IF($D10="Electromechanical",3,IF($D10="Analogue Electronic",2,1))))))</f>
        <v>0.9998813219568552</v>
      </c>
      <c r="AF10" s="28" cm="1">
        <f t="array" ref="AF10">1-EXP(-((($C10+(AF$6-$K$6))/(INDEX('Weibull Data'!$G$4:$I$5,2,IF($D10="Electromechanical",3,IF($D10="Analogue Electronic",2,1)))))^(INDEX('Weibull Data'!$G$4:$I$5,1,IF($D10="Electromechanical",3,IF($D10="Analogue Electronic",2,1))))))</f>
        <v>0.99993719076700849</v>
      </c>
      <c r="AG10" s="28" cm="1">
        <f t="array" ref="AG10">1-EXP(-((($C10+(AG$6-$K$6))/(INDEX('Weibull Data'!$G$4:$I$5,2,IF($D10="Electromechanical",3,IF($D10="Analogue Electronic",2,1)))))^(INDEX('Weibull Data'!$G$4:$I$5,1,IF($D10="Electromechanical",3,IF($D10="Analogue Electronic",2,1))))))</f>
        <v>0.99996791305874977</v>
      </c>
      <c r="AH10" s="28" cm="1">
        <f t="array" ref="AH10">1-EXP(-((($C10+(AH$6-$K$6))/(INDEX('Weibull Data'!$G$4:$I$5,2,IF($D10="Electromechanical",3,IF($D10="Analogue Electronic",2,1)))))^(INDEX('Weibull Data'!$G$4:$I$5,1,IF($D10="Electromechanical",3,IF($D10="Analogue Electronic",2,1))))))</f>
        <v>0.99998420010398448</v>
      </c>
      <c r="AI10" s="28" cm="1">
        <f t="array" ref="AI10">1-EXP(-((($C10+(AI$6-$K$6))/(INDEX('Weibull Data'!$G$4:$I$5,2,IF($D10="Electromechanical",3,IF($D10="Analogue Electronic",2,1)))))^(INDEX('Weibull Data'!$G$4:$I$5,1,IF($D10="Electromechanical",3,IF($D10="Analogue Electronic",2,1))))))</f>
        <v>0.99999251221198493</v>
      </c>
      <c r="AJ10" s="34">
        <f t="shared" si="1"/>
        <v>0.53989569955489225</v>
      </c>
      <c r="AK10" s="34">
        <f t="shared" si="2"/>
        <v>0.55929930853093446</v>
      </c>
      <c r="AL10" s="34">
        <f t="shared" si="3"/>
        <v>0.57691813330535568</v>
      </c>
      <c r="AM10" s="34">
        <f t="shared" si="4"/>
        <v>0.5926824009798185</v>
      </c>
      <c r="AN10" s="34">
        <f t="shared" si="5"/>
        <v>0.60657121393190438</v>
      </c>
      <c r="AO10" s="34">
        <f t="shared" si="6"/>
        <v>0.61861129760695754</v>
      </c>
      <c r="AP10" s="34">
        <f t="shared" si="7"/>
        <v>0.62887329588036001</v>
      </c>
      <c r="AQ10" s="34">
        <f t="shared" si="8"/>
        <v>0.63746587852171821</v>
      </c>
      <c r="AR10" s="34">
        <f t="shared" si="9"/>
        <v>0.64452811531943266</v>
      </c>
      <c r="AS10" s="34">
        <f t="shared" si="10"/>
        <v>0.65022071995888209</v>
      </c>
      <c r="AT10" s="34">
        <f t="shared" si="11"/>
        <v>0.65471685344822761</v>
      </c>
      <c r="AU10" s="34">
        <f t="shared" si="12"/>
        <v>0.65819318909031421</v>
      </c>
      <c r="AV10" s="34">
        <f t="shared" si="13"/>
        <v>0.66082187644743384</v>
      </c>
      <c r="AW10" s="34">
        <f t="shared" si="14"/>
        <v>0.66276390957292097</v>
      </c>
      <c r="AX10" s="34">
        <f t="shared" si="15"/>
        <v>0.6641642243809478</v>
      </c>
      <c r="AY10" s="34">
        <f t="shared" si="16"/>
        <v>0.66514864783612293</v>
      </c>
      <c r="AZ10" s="34">
        <f t="shared" si="17"/>
        <v>0.66582262646649215</v>
      </c>
      <c r="BA10" s="34">
        <f t="shared" si="18"/>
        <v>0.66627149949407516</v>
      </c>
      <c r="BB10" s="34">
        <f t="shared" si="19"/>
        <v>0.66656197121315397</v>
      </c>
      <c r="BC10" s="34">
        <f t="shared" si="20"/>
        <v>0.66674438647832568</v>
      </c>
      <c r="BD10" s="34">
        <f t="shared" si="21"/>
        <v>0.66685541986253349</v>
      </c>
      <c r="BE10" s="34">
        <f t="shared" si="22"/>
        <v>0.66692084174522248</v>
      </c>
      <c r="BF10" s="34">
        <f t="shared" si="23"/>
        <v>0.66695810624159468</v>
      </c>
      <c r="BG10" s="34">
        <f t="shared" si="24"/>
        <v>0.66697859801018611</v>
      </c>
      <c r="BH10" s="34">
        <f t="shared" si="25"/>
        <v>0.66698946146935767</v>
      </c>
      <c r="BI10" s="34">
        <f t="shared" si="26"/>
        <v>0.66699500564539393</v>
      </c>
      <c r="BJ10" s="45"/>
    </row>
    <row r="11" spans="1:62" x14ac:dyDescent="0.3">
      <c r="A11" s="29">
        <v>5</v>
      </c>
      <c r="B11" s="29" t="s">
        <v>26</v>
      </c>
      <c r="C11" s="29">
        <v>53</v>
      </c>
      <c r="D11" s="29" t="s">
        <v>20</v>
      </c>
      <c r="E11" s="29" t="s">
        <v>24</v>
      </c>
      <c r="F11" s="46">
        <v>1</v>
      </c>
      <c r="G11" s="47">
        <f t="shared" si="0"/>
        <v>1.5</v>
      </c>
      <c r="H11" s="51">
        <v>0.66700000000000004</v>
      </c>
      <c r="I11" s="46">
        <v>1</v>
      </c>
      <c r="J11" s="28" cm="1">
        <f t="array" ref="J11">1-EXP(-((($C11+(J$6-$K$6))/(INDEX('Weibull Data'!$G$4:$I$5,2,IF($D11="Electromechanical",3,IF($D11="Analogue Electronic",2,1)))))^(INDEX('Weibull Data'!$G$4:$I$5,1,IF($D11="Electromechanical",3,IF($D11="Analogue Electronic",2,1))))))</f>
        <v>0.80943882991737959</v>
      </c>
      <c r="K11" s="28" cm="1">
        <f t="array" ref="K11">1-EXP(-((($C11+(K$6-$K$6))/(INDEX('Weibull Data'!$G$4:$I$5,2,IF($D11="Electromechanical",3,IF($D11="Analogue Electronic",2,1)))))^(INDEX('Weibull Data'!$G$4:$I$5,1,IF($D11="Electromechanical",3,IF($D11="Analogue Electronic",2,1))))))</f>
        <v>0.83852969794742793</v>
      </c>
      <c r="L11" s="28" cm="1">
        <f t="array" ref="L11">1-EXP(-((($C11+(L$6-$K$6))/(INDEX('Weibull Data'!$G$4:$I$5,2,IF($D11="Electromechanical",3,IF($D11="Analogue Electronic",2,1)))))^(INDEX('Weibull Data'!$G$4:$I$5,1,IF($D11="Electromechanical",3,IF($D11="Analogue Electronic",2,1))))))</f>
        <v>0.86494472759423635</v>
      </c>
      <c r="M11" s="28" cm="1">
        <f t="array" ref="M11">1-EXP(-((($C11+(M$6-$K$6))/(INDEX('Weibull Data'!$G$4:$I$5,2,IF($D11="Electromechanical",3,IF($D11="Analogue Electronic",2,1)))))^(INDEX('Weibull Data'!$G$4:$I$5,1,IF($D11="Electromechanical",3,IF($D11="Analogue Electronic",2,1))))))</f>
        <v>0.88857931181382077</v>
      </c>
      <c r="N11" s="28" cm="1">
        <f t="array" ref="N11">1-EXP(-((($C11+(N$6-$K$6))/(INDEX('Weibull Data'!$G$4:$I$5,2,IF($D11="Electromechanical",3,IF($D11="Analogue Electronic",2,1)))))^(INDEX('Weibull Data'!$G$4:$I$5,1,IF($D11="Electromechanical",3,IF($D11="Analogue Electronic",2,1))))))</f>
        <v>0.90940211983793762</v>
      </c>
      <c r="O11" s="28" cm="1">
        <f t="array" ref="O11">1-EXP(-((($C11+(O$6-$K$6))/(INDEX('Weibull Data'!$G$4:$I$5,2,IF($D11="Electromechanical",3,IF($D11="Analogue Electronic",2,1)))))^(INDEX('Weibull Data'!$G$4:$I$5,1,IF($D11="Electromechanical",3,IF($D11="Analogue Electronic",2,1))))))</f>
        <v>0.92745321980053608</v>
      </c>
      <c r="P11" s="28" cm="1">
        <f t="array" ref="P11">1-EXP(-((($C11+(P$6-$K$6))/(INDEX('Weibull Data'!$G$4:$I$5,2,IF($D11="Electromechanical",3,IF($D11="Analogue Electronic",2,1)))))^(INDEX('Weibull Data'!$G$4:$I$5,1,IF($D11="Electromechanical",3,IF($D11="Analogue Electronic",2,1))))))</f>
        <v>0.94283852455826089</v>
      </c>
      <c r="Q11" s="28" cm="1">
        <f t="array" ref="Q11">1-EXP(-((($C11+(Q$6-$K$6))/(INDEX('Weibull Data'!$G$4:$I$5,2,IF($D11="Electromechanical",3,IF($D11="Analogue Electronic",2,1)))))^(INDEX('Weibull Data'!$G$4:$I$5,1,IF($D11="Electromechanical",3,IF($D11="Analogue Electronic",2,1))))))</f>
        <v>0.95572095730392526</v>
      </c>
      <c r="R11" s="28" cm="1">
        <f t="array" ref="R11">1-EXP(-((($C11+(R$6-$K$6))/(INDEX('Weibull Data'!$G$4:$I$5,2,IF($D11="Electromechanical",3,IF($D11="Analogue Electronic",2,1)))))^(INDEX('Weibull Data'!$G$4:$I$5,1,IF($D11="Electromechanical",3,IF($D11="Analogue Electronic",2,1))))))</f>
        <v>0.96630901846991402</v>
      </c>
      <c r="S11" s="28" cm="1">
        <f t="array" ref="S11">1-EXP(-((($C11+(S$6-$K$6))/(INDEX('Weibull Data'!$G$4:$I$5,2,IF($D11="Electromechanical",3,IF($D11="Analogue Electronic",2,1)))))^(INDEX('Weibull Data'!$G$4:$I$5,1,IF($D11="Electromechanical",3,IF($D11="Analogue Electronic",2,1))))))</f>
        <v>0.97484365810926843</v>
      </c>
      <c r="T11" s="28" cm="1">
        <f t="array" ref="T11">1-EXP(-((($C11+(T$6-$K$6))/(INDEX('Weibull Data'!$G$4:$I$5,2,IF($D11="Electromechanical",3,IF($D11="Analogue Electronic",2,1)))))^(INDEX('Weibull Data'!$G$4:$I$5,1,IF($D11="Electromechanical",3,IF($D11="Analogue Electronic",2,1))))))</f>
        <v>0.98158448792837716</v>
      </c>
      <c r="U11" s="28" cm="1">
        <f t="array" ref="U11">1-EXP(-((($C11+(U$6-$K$6))/(INDEX('Weibull Data'!$G$4:$I$5,2,IF($D11="Electromechanical",3,IF($D11="Analogue Electronic",2,1)))))^(INDEX('Weibull Data'!$G$4:$I$5,1,IF($D11="Electromechanical",3,IF($D11="Analogue Electronic",2,1))))))</f>
        <v>0.98679638544274995</v>
      </c>
      <c r="V11" s="28" cm="1">
        <f t="array" ref="V11">1-EXP(-((($C11+(V$6-$K$6))/(INDEX('Weibull Data'!$G$4:$I$5,2,IF($D11="Electromechanical",3,IF($D11="Analogue Electronic",2,1)))))^(INDEX('Weibull Data'!$G$4:$I$5,1,IF($D11="Electromechanical",3,IF($D11="Analogue Electronic",2,1))))))</f>
        <v>0.9907374459481767</v>
      </c>
      <c r="W11" s="28" cm="1">
        <f t="array" ref="W11">1-EXP(-((($C11+(W$6-$K$6))/(INDEX('Weibull Data'!$G$4:$I$5,2,IF($D11="Electromechanical",3,IF($D11="Analogue Electronic",2,1)))))^(INDEX('Weibull Data'!$G$4:$I$5,1,IF($D11="Electromechanical",3,IF($D11="Analogue Electronic",2,1))))))</f>
        <v>0.99364903983946173</v>
      </c>
      <c r="X11" s="28" cm="1">
        <f t="array" ref="X11">1-EXP(-((($C11+(X$6-$K$6))/(INDEX('Weibull Data'!$G$4:$I$5,2,IF($D11="Electromechanical",3,IF($D11="Analogue Electronic",2,1)))))^(INDEX('Weibull Data'!$G$4:$I$5,1,IF($D11="Electromechanical",3,IF($D11="Analogue Electronic",2,1))))))</f>
        <v>0.99574846234025149</v>
      </c>
      <c r="Y11" s="28" cm="1">
        <f t="array" ref="Y11">1-EXP(-((($C11+(Y$6-$K$6))/(INDEX('Weibull Data'!$G$4:$I$5,2,IF($D11="Electromechanical",3,IF($D11="Analogue Electronic",2,1)))))^(INDEX('Weibull Data'!$G$4:$I$5,1,IF($D11="Electromechanical",3,IF($D11="Analogue Electronic",2,1))))))</f>
        <v>0.99722435957439715</v>
      </c>
      <c r="Z11" s="28" cm="1">
        <f t="array" ref="Z11">1-EXP(-((($C11+(Z$6-$K$6))/(INDEX('Weibull Data'!$G$4:$I$5,2,IF($D11="Electromechanical",3,IF($D11="Analogue Electronic",2,1)))))^(INDEX('Weibull Data'!$G$4:$I$5,1,IF($D11="Electromechanical",3,IF($D11="Analogue Electronic",2,1))))))</f>
        <v>0.99823482228859395</v>
      </c>
      <c r="AA11" s="28" cm="1">
        <f t="array" ref="AA11">1-EXP(-((($C11+(AA$6-$K$6))/(INDEX('Weibull Data'!$G$4:$I$5,2,IF($D11="Electromechanical",3,IF($D11="Analogue Electronic",2,1)))))^(INDEX('Weibull Data'!$G$4:$I$5,1,IF($D11="Electromechanical",3,IF($D11="Analogue Electronic",2,1))))))</f>
        <v>0.99890779534344099</v>
      </c>
      <c r="AB11" s="28" cm="1">
        <f t="array" ref="AB11">1-EXP(-((($C11+(AB$6-$K$6))/(INDEX('Weibull Data'!$G$4:$I$5,2,IF($D11="Electromechanical",3,IF($D11="Analogue Electronic",2,1)))))^(INDEX('Weibull Data'!$G$4:$I$5,1,IF($D11="Electromechanical",3,IF($D11="Analogue Electronic",2,1))))))</f>
        <v>0.99934328517714233</v>
      </c>
      <c r="AC11" s="28" cm="1">
        <f t="array" ref="AC11">1-EXP(-((($C11+(AC$6-$K$6))/(INDEX('Weibull Data'!$G$4:$I$5,2,IF($D11="Electromechanical",3,IF($D11="Analogue Electronic",2,1)))))^(INDEX('Weibull Data'!$G$4:$I$5,1,IF($D11="Electromechanical",3,IF($D11="Analogue Electronic",2,1))))))</f>
        <v>0.99961677133182258</v>
      </c>
      <c r="AD11" s="28" cm="1">
        <f t="array" ref="AD11">1-EXP(-((($C11+(AD$6-$K$6))/(INDEX('Weibull Data'!$G$4:$I$5,2,IF($D11="Electromechanical",3,IF($D11="Analogue Electronic",2,1)))))^(INDEX('Weibull Data'!$G$4:$I$5,1,IF($D11="Electromechanical",3,IF($D11="Analogue Electronic",2,1))))))</f>
        <v>0.99978323817471282</v>
      </c>
      <c r="AE11" s="28" cm="1">
        <f t="array" ref="AE11">1-EXP(-((($C11+(AE$6-$K$6))/(INDEX('Weibull Data'!$G$4:$I$5,2,IF($D11="Electromechanical",3,IF($D11="Analogue Electronic",2,1)))))^(INDEX('Weibull Data'!$G$4:$I$5,1,IF($D11="Electromechanical",3,IF($D11="Analogue Electronic",2,1))))))</f>
        <v>0.9998813219568552</v>
      </c>
      <c r="AF11" s="28" cm="1">
        <f t="array" ref="AF11">1-EXP(-((($C11+(AF$6-$K$6))/(INDEX('Weibull Data'!$G$4:$I$5,2,IF($D11="Electromechanical",3,IF($D11="Analogue Electronic",2,1)))))^(INDEX('Weibull Data'!$G$4:$I$5,1,IF($D11="Electromechanical",3,IF($D11="Analogue Electronic",2,1))))))</f>
        <v>0.99993719076700849</v>
      </c>
      <c r="AG11" s="28" cm="1">
        <f t="array" ref="AG11">1-EXP(-((($C11+(AG$6-$K$6))/(INDEX('Weibull Data'!$G$4:$I$5,2,IF($D11="Electromechanical",3,IF($D11="Analogue Electronic",2,1)))))^(INDEX('Weibull Data'!$G$4:$I$5,1,IF($D11="Electromechanical",3,IF($D11="Analogue Electronic",2,1))))))</f>
        <v>0.99996791305874977</v>
      </c>
      <c r="AH11" s="28" cm="1">
        <f t="array" ref="AH11">1-EXP(-((($C11+(AH$6-$K$6))/(INDEX('Weibull Data'!$G$4:$I$5,2,IF($D11="Electromechanical",3,IF($D11="Analogue Electronic",2,1)))))^(INDEX('Weibull Data'!$G$4:$I$5,1,IF($D11="Electromechanical",3,IF($D11="Analogue Electronic",2,1))))))</f>
        <v>0.99998420010398448</v>
      </c>
      <c r="AI11" s="28" cm="1">
        <f t="array" ref="AI11">1-EXP(-((($C11+(AI$6-$K$6))/(INDEX('Weibull Data'!$G$4:$I$5,2,IF($D11="Electromechanical",3,IF($D11="Analogue Electronic",2,1)))))^(INDEX('Weibull Data'!$G$4:$I$5,1,IF($D11="Electromechanical",3,IF($D11="Analogue Electronic",2,1))))))</f>
        <v>0.99999251221198493</v>
      </c>
      <c r="AJ11" s="34">
        <f t="shared" si="1"/>
        <v>0.53989569955489225</v>
      </c>
      <c r="AK11" s="34">
        <f t="shared" si="2"/>
        <v>0.55929930853093446</v>
      </c>
      <c r="AL11" s="34">
        <f t="shared" si="3"/>
        <v>0.57691813330535568</v>
      </c>
      <c r="AM11" s="34">
        <f t="shared" si="4"/>
        <v>0.5926824009798185</v>
      </c>
      <c r="AN11" s="34">
        <f t="shared" si="5"/>
        <v>0.60657121393190438</v>
      </c>
      <c r="AO11" s="34">
        <f t="shared" si="6"/>
        <v>0.61861129760695754</v>
      </c>
      <c r="AP11" s="34">
        <f t="shared" si="7"/>
        <v>0.62887329588036001</v>
      </c>
      <c r="AQ11" s="34">
        <f t="shared" si="8"/>
        <v>0.63746587852171821</v>
      </c>
      <c r="AR11" s="34">
        <f t="shared" si="9"/>
        <v>0.64452811531943266</v>
      </c>
      <c r="AS11" s="34">
        <f t="shared" si="10"/>
        <v>0.65022071995888209</v>
      </c>
      <c r="AT11" s="34">
        <f t="shared" si="11"/>
        <v>0.65471685344822761</v>
      </c>
      <c r="AU11" s="34">
        <f t="shared" si="12"/>
        <v>0.65819318909031421</v>
      </c>
      <c r="AV11" s="34">
        <f t="shared" si="13"/>
        <v>0.66082187644743384</v>
      </c>
      <c r="AW11" s="34">
        <f t="shared" si="14"/>
        <v>0.66276390957292097</v>
      </c>
      <c r="AX11" s="34">
        <f t="shared" si="15"/>
        <v>0.6641642243809478</v>
      </c>
      <c r="AY11" s="34">
        <f t="shared" si="16"/>
        <v>0.66514864783612293</v>
      </c>
      <c r="AZ11" s="34">
        <f t="shared" si="17"/>
        <v>0.66582262646649215</v>
      </c>
      <c r="BA11" s="34">
        <f t="shared" si="18"/>
        <v>0.66627149949407516</v>
      </c>
      <c r="BB11" s="34">
        <f t="shared" si="19"/>
        <v>0.66656197121315397</v>
      </c>
      <c r="BC11" s="34">
        <f t="shared" si="20"/>
        <v>0.66674438647832568</v>
      </c>
      <c r="BD11" s="34">
        <f t="shared" si="21"/>
        <v>0.66685541986253349</v>
      </c>
      <c r="BE11" s="34">
        <f t="shared" si="22"/>
        <v>0.66692084174522248</v>
      </c>
      <c r="BF11" s="34">
        <f t="shared" si="23"/>
        <v>0.66695810624159468</v>
      </c>
      <c r="BG11" s="34">
        <f t="shared" si="24"/>
        <v>0.66697859801018611</v>
      </c>
      <c r="BH11" s="34">
        <f t="shared" si="25"/>
        <v>0.66698946146935767</v>
      </c>
      <c r="BI11" s="34">
        <f t="shared" si="26"/>
        <v>0.66699500564539393</v>
      </c>
      <c r="BJ11" s="45"/>
    </row>
    <row r="12" spans="1:62" x14ac:dyDescent="0.3">
      <c r="A12" s="29">
        <v>6</v>
      </c>
      <c r="B12" s="29" t="s">
        <v>27</v>
      </c>
      <c r="C12" s="29">
        <v>21</v>
      </c>
      <c r="D12" s="29" t="s">
        <v>4</v>
      </c>
      <c r="E12" s="29" t="s">
        <v>24</v>
      </c>
      <c r="F12" s="46">
        <v>1</v>
      </c>
      <c r="G12" s="47">
        <f t="shared" si="0"/>
        <v>1.5</v>
      </c>
      <c r="H12" s="51">
        <v>0.66700000000000004</v>
      </c>
      <c r="I12" s="46">
        <v>1</v>
      </c>
      <c r="J12" s="28" cm="1">
        <f t="array" ref="J12">1-EXP(-((($C12+(J$6-$K$6))/(INDEX('Weibull Data'!$G$4:$I$5,2,IF($D12="Electromechanical",3,IF($D12="Analogue Electronic",2,1)))))^(INDEX('Weibull Data'!$G$4:$I$5,1,IF($D12="Electromechanical",3,IF($D12="Analogue Electronic",2,1))))))</f>
        <v>0.86044665611692417</v>
      </c>
      <c r="K12" s="28" cm="1">
        <f t="array" ref="K12">1-EXP(-((($C12+(K$6-$K$6))/(INDEX('Weibull Data'!$G$4:$I$5,2,IF($D12="Electromechanical",3,IF($D12="Analogue Electronic",2,1)))))^(INDEX('Weibull Data'!$G$4:$I$5,1,IF($D12="Electromechanical",3,IF($D12="Analogue Electronic",2,1))))))</f>
        <v>0.88474349161152344</v>
      </c>
      <c r="L12" s="28" cm="1">
        <f t="array" ref="L12">1-EXP(-((($C12+(L$6-$K$6))/(INDEX('Weibull Data'!$G$4:$I$5,2,IF($D12="Electromechanical",3,IF($D12="Analogue Electronic",2,1)))))^(INDEX('Weibull Data'!$G$4:$I$5,1,IF($D12="Electromechanical",3,IF($D12="Analogue Electronic",2,1))))))</f>
        <v>0.90560431232131766</v>
      </c>
      <c r="M12" s="28" cm="1">
        <f t="array" ref="M12">1-EXP(-((($C12+(M$6-$K$6))/(INDEX('Weibull Data'!$G$4:$I$5,2,IF($D12="Electromechanical",3,IF($D12="Analogue Electronic",2,1)))))^(INDEX('Weibull Data'!$G$4:$I$5,1,IF($D12="Electromechanical",3,IF($D12="Analogue Electronic",2,1))))))</f>
        <v>0.92333145372827552</v>
      </c>
      <c r="N12" s="28" cm="1">
        <f t="array" ref="N12">1-EXP(-((($C12+(N$6-$K$6))/(INDEX('Weibull Data'!$G$4:$I$5,2,IF($D12="Electromechanical",3,IF($D12="Analogue Electronic",2,1)))))^(INDEX('Weibull Data'!$G$4:$I$5,1,IF($D12="Electromechanical",3,IF($D12="Analogue Electronic",2,1))))))</f>
        <v>0.93824434257875233</v>
      </c>
      <c r="O12" s="28" cm="1">
        <f t="array" ref="O12">1-EXP(-((($C12+(O$6-$K$6))/(INDEX('Weibull Data'!$G$4:$I$5,2,IF($D12="Electromechanical",3,IF($D12="Analogue Electronic",2,1)))))^(INDEX('Weibull Data'!$G$4:$I$5,1,IF($D12="Electromechanical",3,IF($D12="Analogue Electronic",2,1))))))</f>
        <v>0.95066603349759415</v>
      </c>
      <c r="P12" s="28" cm="1">
        <f t="array" ref="P12">1-EXP(-((($C12+(P$6-$K$6))/(INDEX('Weibull Data'!$G$4:$I$5,2,IF($D12="Electromechanical",3,IF($D12="Analogue Electronic",2,1)))))^(INDEX('Weibull Data'!$G$4:$I$5,1,IF($D12="Electromechanical",3,IF($D12="Analogue Electronic",2,1))))))</f>
        <v>0.9609123361359202</v>
      </c>
      <c r="Q12" s="28" cm="1">
        <f t="array" ref="Q12">1-EXP(-((($C12+(Q$6-$K$6))/(INDEX('Weibull Data'!$G$4:$I$5,2,IF($D12="Electromechanical",3,IF($D12="Analogue Electronic",2,1)))))^(INDEX('Weibull Data'!$G$4:$I$5,1,IF($D12="Electromechanical",3,IF($D12="Analogue Electronic",2,1))))))</f>
        <v>0.9692834956006412</v>
      </c>
      <c r="R12" s="28" cm="1">
        <f t="array" ref="R12">1-EXP(-((($C12+(R$6-$K$6))/(INDEX('Weibull Data'!$G$4:$I$5,2,IF($D12="Electromechanical",3,IF($D12="Analogue Electronic",2,1)))))^(INDEX('Weibull Data'!$G$4:$I$5,1,IF($D12="Electromechanical",3,IF($D12="Analogue Electronic",2,1))))))</f>
        <v>0.97605826158872577</v>
      </c>
      <c r="S12" s="28" cm="1">
        <f t="array" ref="S12">1-EXP(-((($C12+(S$6-$K$6))/(INDEX('Weibull Data'!$G$4:$I$5,2,IF($D12="Electromechanical",3,IF($D12="Analogue Electronic",2,1)))))^(INDEX('Weibull Data'!$G$4:$I$5,1,IF($D12="Electromechanical",3,IF($D12="Analogue Electronic",2,1))))))</f>
        <v>0.98149009154383993</v>
      </c>
      <c r="T12" s="28" cm="1">
        <f t="array" ref="T12">1-EXP(-((($C12+(T$6-$K$6))/(INDEX('Weibull Data'!$G$4:$I$5,2,IF($D12="Electromechanical",3,IF($D12="Analogue Electronic",2,1)))))^(INDEX('Weibull Data'!$G$4:$I$5,1,IF($D12="Electromechanical",3,IF($D12="Analogue Electronic",2,1))))))</f>
        <v>0.98580517816098001</v>
      </c>
      <c r="U12" s="28" cm="1">
        <f t="array" ref="U12">1-EXP(-((($C12+(U$6-$K$6))/(INDEX('Weibull Data'!$G$4:$I$5,2,IF($D12="Electromechanical",3,IF($D12="Analogue Electronic",2,1)))))^(INDEX('Weibull Data'!$G$4:$I$5,1,IF($D12="Electromechanical",3,IF($D12="Analogue Electronic",2,1))))))</f>
        <v>0.98920196745051259</v>
      </c>
      <c r="V12" s="28" cm="1">
        <f t="array" ref="V12">1-EXP(-((($C12+(V$6-$K$6))/(INDEX('Weibull Data'!$G$4:$I$5,2,IF($D12="Electromechanical",3,IF($D12="Analogue Electronic",2,1)))))^(INDEX('Weibull Data'!$G$4:$I$5,1,IF($D12="Electromechanical",3,IF($D12="Analogue Electronic",2,1))))))</f>
        <v>0.9918518347997064</v>
      </c>
      <c r="W12" s="28" cm="1">
        <f t="array" ref="W12">1-EXP(-((($C12+(W$6-$K$6))/(INDEX('Weibull Data'!$G$4:$I$5,2,IF($D12="Electromechanical",3,IF($D12="Analogue Electronic",2,1)))))^(INDEX('Weibull Data'!$G$4:$I$5,1,IF($D12="Electromechanical",3,IF($D12="Analogue Electronic",2,1))))))</f>
        <v>0.99390060694833393</v>
      </c>
      <c r="X12" s="28" cm="1">
        <f t="array" ref="X12">1-EXP(-((($C12+(X$6-$K$6))/(INDEX('Weibull Data'!$G$4:$I$5,2,IF($D12="Electromechanical",3,IF($D12="Analogue Electronic",2,1)))))^(INDEX('Weibull Data'!$G$4:$I$5,1,IF($D12="Electromechanical",3,IF($D12="Analogue Electronic",2,1))))))</f>
        <v>0.99547065150310166</v>
      </c>
      <c r="Y12" s="28" cm="1">
        <f t="array" ref="Y12">1-EXP(-((($C12+(Y$6-$K$6))/(INDEX('Weibull Data'!$G$4:$I$5,2,IF($D12="Electromechanical",3,IF($D12="Analogue Electronic",2,1)))))^(INDEX('Weibull Data'!$G$4:$I$5,1,IF($D12="Electromechanical",3,IF($D12="Analogue Electronic",2,1))))))</f>
        <v>0.99666329706072876</v>
      </c>
      <c r="Z12" s="28" cm="1">
        <f t="array" ref="Z12">1-EXP(-((($C12+(Z$6-$K$6))/(INDEX('Weibull Data'!$G$4:$I$5,2,IF($D12="Electromechanical",3,IF($D12="Analogue Electronic",2,1)))))^(INDEX('Weibull Data'!$G$4:$I$5,1,IF($D12="Electromechanical",3,IF($D12="Analogue Electronic",2,1))))))</f>
        <v>0.99756139152953172</v>
      </c>
      <c r="AA12" s="28" cm="1">
        <f t="array" ref="AA12">1-EXP(-((($C12+(AA$6-$K$6))/(INDEX('Weibull Data'!$G$4:$I$5,2,IF($D12="Electromechanical",3,IF($D12="Analogue Electronic",2,1)))))^(INDEX('Weibull Data'!$G$4:$I$5,1,IF($D12="Electromechanical",3,IF($D12="Analogue Electronic",2,1))))))</f>
        <v>0.99823185015702132</v>
      </c>
      <c r="AB12" s="28" cm="1">
        <f t="array" ref="AB12">1-EXP(-((($C12+(AB$6-$K$6))/(INDEX('Weibull Data'!$G$4:$I$5,2,IF($D12="Electromechanical",3,IF($D12="Analogue Electronic",2,1)))))^(INDEX('Weibull Data'!$G$4:$I$5,1,IF($D12="Electromechanical",3,IF($D12="Analogue Electronic",2,1))))))</f>
        <v>0.99872808542304536</v>
      </c>
      <c r="AC12" s="28" cm="1">
        <f t="array" ref="AC12">1-EXP(-((($C12+(AC$6-$K$6))/(INDEX('Weibull Data'!$G$4:$I$5,2,IF($D12="Electromechanical",3,IF($D12="Analogue Electronic",2,1)))))^(INDEX('Weibull Data'!$G$4:$I$5,1,IF($D12="Electromechanical",3,IF($D12="Analogue Electronic",2,1))))))</f>
        <v>0.99909224663115492</v>
      </c>
      <c r="AD12" s="28" cm="1">
        <f t="array" ref="AD12">1-EXP(-((($C12+(AD$6-$K$6))/(INDEX('Weibull Data'!$G$4:$I$5,2,IF($D12="Electromechanical",3,IF($D12="Analogue Electronic",2,1)))))^(INDEX('Weibull Data'!$G$4:$I$5,1,IF($D12="Electromechanical",3,IF($D12="Analogue Electronic",2,1))))))</f>
        <v>0.99935722683486494</v>
      </c>
      <c r="AE12" s="28" cm="1">
        <f t="array" ref="AE12">1-EXP(-((($C12+(AE$6-$K$6))/(INDEX('Weibull Data'!$G$4:$I$5,2,IF($D12="Electromechanical",3,IF($D12="Analogue Electronic",2,1)))))^(INDEX('Weibull Data'!$G$4:$I$5,1,IF($D12="Electromechanical",3,IF($D12="Analogue Electronic",2,1))))))</f>
        <v>0.99954841844219522</v>
      </c>
      <c r="AF12" s="28" cm="1">
        <f t="array" ref="AF12">1-EXP(-((($C12+(AF$6-$K$6))/(INDEX('Weibull Data'!$G$4:$I$5,2,IF($D12="Electromechanical",3,IF($D12="Analogue Electronic",2,1)))))^(INDEX('Weibull Data'!$G$4:$I$5,1,IF($D12="Electromechanical",3,IF($D12="Analogue Electronic",2,1))))))</f>
        <v>0.99968521671453781</v>
      </c>
      <c r="AG12" s="28" cm="1">
        <f t="array" ref="AG12">1-EXP(-((($C12+(AG$6-$K$6))/(INDEX('Weibull Data'!$G$4:$I$5,2,IF($D12="Electromechanical",3,IF($D12="Analogue Electronic",2,1)))))^(INDEX('Weibull Data'!$G$4:$I$5,1,IF($D12="Electromechanical",3,IF($D12="Analogue Electronic",2,1))))))</f>
        <v>0.99978228300665373</v>
      </c>
      <c r="AH12" s="28" cm="1">
        <f t="array" ref="AH12">1-EXP(-((($C12+(AH$6-$K$6))/(INDEX('Weibull Data'!$G$4:$I$5,2,IF($D12="Electromechanical",3,IF($D12="Analogue Electronic",2,1)))))^(INDEX('Weibull Data'!$G$4:$I$5,1,IF($D12="Electromechanical",3,IF($D12="Analogue Electronic",2,1))))))</f>
        <v>0.99985058776245339</v>
      </c>
      <c r="AI12" s="28" cm="1">
        <f t="array" ref="AI12">1-EXP(-((($C12+(AI$6-$K$6))/(INDEX('Weibull Data'!$G$4:$I$5,2,IF($D12="Electromechanical",3,IF($D12="Analogue Electronic",2,1)))))^(INDEX('Weibull Data'!$G$4:$I$5,1,IF($D12="Electromechanical",3,IF($D12="Analogue Electronic",2,1))))))</f>
        <v>0.99989825783697761</v>
      </c>
      <c r="AJ12" s="34">
        <f t="shared" si="1"/>
        <v>0.5739179196299885</v>
      </c>
      <c r="AK12" s="34">
        <f t="shared" si="2"/>
        <v>0.5901239089048862</v>
      </c>
      <c r="AL12" s="34">
        <f t="shared" si="3"/>
        <v>0.60403807631831896</v>
      </c>
      <c r="AM12" s="34">
        <f t="shared" si="4"/>
        <v>0.61586207963675976</v>
      </c>
      <c r="AN12" s="34">
        <f t="shared" si="5"/>
        <v>0.62580897650002787</v>
      </c>
      <c r="AO12" s="34">
        <f t="shared" si="6"/>
        <v>0.6340942443428953</v>
      </c>
      <c r="AP12" s="34">
        <f t="shared" si="7"/>
        <v>0.64092852820265878</v>
      </c>
      <c r="AQ12" s="34">
        <f t="shared" si="8"/>
        <v>0.64651209156562772</v>
      </c>
      <c r="AR12" s="34">
        <f t="shared" si="9"/>
        <v>0.65103086047968017</v>
      </c>
      <c r="AS12" s="34">
        <f t="shared" si="10"/>
        <v>0.65465389105974126</v>
      </c>
      <c r="AT12" s="34">
        <f t="shared" si="11"/>
        <v>0.65753205383337365</v>
      </c>
      <c r="AU12" s="34">
        <f t="shared" si="12"/>
        <v>0.65979771228949191</v>
      </c>
      <c r="AV12" s="34">
        <f t="shared" si="13"/>
        <v>0.66156517381140423</v>
      </c>
      <c r="AW12" s="34">
        <f t="shared" si="14"/>
        <v>0.66293170483453878</v>
      </c>
      <c r="AX12" s="34">
        <f t="shared" si="15"/>
        <v>0.66397892455256879</v>
      </c>
      <c r="AY12" s="34">
        <f t="shared" si="16"/>
        <v>0.66477441913950608</v>
      </c>
      <c r="AZ12" s="34">
        <f t="shared" si="17"/>
        <v>0.66537344815019772</v>
      </c>
      <c r="BA12" s="34">
        <f t="shared" si="18"/>
        <v>0.66582064405473329</v>
      </c>
      <c r="BB12" s="34">
        <f t="shared" si="19"/>
        <v>0.66615163297717128</v>
      </c>
      <c r="BC12" s="34">
        <f t="shared" si="20"/>
        <v>0.66639452850298042</v>
      </c>
      <c r="BD12" s="34">
        <f t="shared" si="21"/>
        <v>0.66657127029885499</v>
      </c>
      <c r="BE12" s="34">
        <f t="shared" si="22"/>
        <v>0.66669879510094421</v>
      </c>
      <c r="BF12" s="34">
        <f t="shared" si="23"/>
        <v>0.66679003954859672</v>
      </c>
      <c r="BG12" s="34">
        <f t="shared" si="24"/>
        <v>0.66685478276543808</v>
      </c>
      <c r="BH12" s="34">
        <f t="shared" si="25"/>
        <v>0.66690034203755644</v>
      </c>
      <c r="BI12" s="34">
        <f t="shared" si="26"/>
        <v>0.66693213797726414</v>
      </c>
      <c r="BJ12" s="45"/>
    </row>
    <row r="13" spans="1:62" x14ac:dyDescent="0.3">
      <c r="A13" s="29">
        <v>7</v>
      </c>
      <c r="B13" s="29" t="s">
        <v>28</v>
      </c>
      <c r="C13" s="29">
        <v>53</v>
      </c>
      <c r="D13" s="29" t="s">
        <v>20</v>
      </c>
      <c r="E13" s="29" t="s">
        <v>29</v>
      </c>
      <c r="F13" s="46">
        <v>1</v>
      </c>
      <c r="G13" s="47">
        <f t="shared" si="0"/>
        <v>1.5</v>
      </c>
      <c r="H13" s="51">
        <v>0.4</v>
      </c>
      <c r="I13" s="46">
        <v>1</v>
      </c>
      <c r="J13" s="28" cm="1">
        <f t="array" ref="J13">1-EXP(-((($C13+(J$6-$K$6))/(INDEX('Weibull Data'!$G$4:$I$5,2,IF($D13="Electromechanical",3,IF($D13="Analogue Electronic",2,1)))))^(INDEX('Weibull Data'!$G$4:$I$5,1,IF($D13="Electromechanical",3,IF($D13="Analogue Electronic",2,1))))))</f>
        <v>0.80943882991737959</v>
      </c>
      <c r="K13" s="28" cm="1">
        <f t="array" ref="K13">1-EXP(-((($C13+(K$6-$K$6))/(INDEX('Weibull Data'!$G$4:$I$5,2,IF($D13="Electromechanical",3,IF($D13="Analogue Electronic",2,1)))))^(INDEX('Weibull Data'!$G$4:$I$5,1,IF($D13="Electromechanical",3,IF($D13="Analogue Electronic",2,1))))))</f>
        <v>0.83852969794742793</v>
      </c>
      <c r="L13" s="28" cm="1">
        <f t="array" ref="L13">1-EXP(-((($C13+(L$6-$K$6))/(INDEX('Weibull Data'!$G$4:$I$5,2,IF($D13="Electromechanical",3,IF($D13="Analogue Electronic",2,1)))))^(INDEX('Weibull Data'!$G$4:$I$5,1,IF($D13="Electromechanical",3,IF($D13="Analogue Electronic",2,1))))))</f>
        <v>0.86494472759423635</v>
      </c>
      <c r="M13" s="28" cm="1">
        <f t="array" ref="M13">1-EXP(-((($C13+(M$6-$K$6))/(INDEX('Weibull Data'!$G$4:$I$5,2,IF($D13="Electromechanical",3,IF($D13="Analogue Electronic",2,1)))))^(INDEX('Weibull Data'!$G$4:$I$5,1,IF($D13="Electromechanical",3,IF($D13="Analogue Electronic",2,1))))))</f>
        <v>0.88857931181382077</v>
      </c>
      <c r="N13" s="28" cm="1">
        <f t="array" ref="N13">1-EXP(-((($C13+(N$6-$K$6))/(INDEX('Weibull Data'!$G$4:$I$5,2,IF($D13="Electromechanical",3,IF($D13="Analogue Electronic",2,1)))))^(INDEX('Weibull Data'!$G$4:$I$5,1,IF($D13="Electromechanical",3,IF($D13="Analogue Electronic",2,1))))))</f>
        <v>0.90940211983793762</v>
      </c>
      <c r="O13" s="28" cm="1">
        <f t="array" ref="O13">1-EXP(-((($C13+(O$6-$K$6))/(INDEX('Weibull Data'!$G$4:$I$5,2,IF($D13="Electromechanical",3,IF($D13="Analogue Electronic",2,1)))))^(INDEX('Weibull Data'!$G$4:$I$5,1,IF($D13="Electromechanical",3,IF($D13="Analogue Electronic",2,1))))))</f>
        <v>0.92745321980053608</v>
      </c>
      <c r="P13" s="28" cm="1">
        <f t="array" ref="P13">1-EXP(-((($C13+(P$6-$K$6))/(INDEX('Weibull Data'!$G$4:$I$5,2,IF($D13="Electromechanical",3,IF($D13="Analogue Electronic",2,1)))))^(INDEX('Weibull Data'!$G$4:$I$5,1,IF($D13="Electromechanical",3,IF($D13="Analogue Electronic",2,1))))))</f>
        <v>0.94283852455826089</v>
      </c>
      <c r="Q13" s="28" cm="1">
        <f t="array" ref="Q13">1-EXP(-((($C13+(Q$6-$K$6))/(INDEX('Weibull Data'!$G$4:$I$5,2,IF($D13="Electromechanical",3,IF($D13="Analogue Electronic",2,1)))))^(INDEX('Weibull Data'!$G$4:$I$5,1,IF($D13="Electromechanical",3,IF($D13="Analogue Electronic",2,1))))))</f>
        <v>0.95572095730392526</v>
      </c>
      <c r="R13" s="28" cm="1">
        <f t="array" ref="R13">1-EXP(-((($C13+(R$6-$K$6))/(INDEX('Weibull Data'!$G$4:$I$5,2,IF($D13="Electromechanical",3,IF($D13="Analogue Electronic",2,1)))))^(INDEX('Weibull Data'!$G$4:$I$5,1,IF($D13="Electromechanical",3,IF($D13="Analogue Electronic",2,1))))))</f>
        <v>0.96630901846991402</v>
      </c>
      <c r="S13" s="28" cm="1">
        <f t="array" ref="S13">1-EXP(-((($C13+(S$6-$K$6))/(INDEX('Weibull Data'!$G$4:$I$5,2,IF($D13="Electromechanical",3,IF($D13="Analogue Electronic",2,1)))))^(INDEX('Weibull Data'!$G$4:$I$5,1,IF($D13="Electromechanical",3,IF($D13="Analogue Electronic",2,1))))))</f>
        <v>0.97484365810926843</v>
      </c>
      <c r="T13" s="28" cm="1">
        <f t="array" ref="T13">1-EXP(-((($C13+(T$6-$K$6))/(INDEX('Weibull Data'!$G$4:$I$5,2,IF($D13="Electromechanical",3,IF($D13="Analogue Electronic",2,1)))))^(INDEX('Weibull Data'!$G$4:$I$5,1,IF($D13="Electromechanical",3,IF($D13="Analogue Electronic",2,1))))))</f>
        <v>0.98158448792837716</v>
      </c>
      <c r="U13" s="28" cm="1">
        <f t="array" ref="U13">1-EXP(-((($C13+(U$6-$K$6))/(INDEX('Weibull Data'!$G$4:$I$5,2,IF($D13="Electromechanical",3,IF($D13="Analogue Electronic",2,1)))))^(INDEX('Weibull Data'!$G$4:$I$5,1,IF($D13="Electromechanical",3,IF($D13="Analogue Electronic",2,1))))))</f>
        <v>0.98679638544274995</v>
      </c>
      <c r="V13" s="28" cm="1">
        <f t="array" ref="V13">1-EXP(-((($C13+(V$6-$K$6))/(INDEX('Weibull Data'!$G$4:$I$5,2,IF($D13="Electromechanical",3,IF($D13="Analogue Electronic",2,1)))))^(INDEX('Weibull Data'!$G$4:$I$5,1,IF($D13="Electromechanical",3,IF($D13="Analogue Electronic",2,1))))))</f>
        <v>0.9907374459481767</v>
      </c>
      <c r="W13" s="28" cm="1">
        <f t="array" ref="W13">1-EXP(-((($C13+(W$6-$K$6))/(INDEX('Weibull Data'!$G$4:$I$5,2,IF($D13="Electromechanical",3,IF($D13="Analogue Electronic",2,1)))))^(INDEX('Weibull Data'!$G$4:$I$5,1,IF($D13="Electromechanical",3,IF($D13="Analogue Electronic",2,1))))))</f>
        <v>0.99364903983946173</v>
      </c>
      <c r="X13" s="28" cm="1">
        <f t="array" ref="X13">1-EXP(-((($C13+(X$6-$K$6))/(INDEX('Weibull Data'!$G$4:$I$5,2,IF($D13="Electromechanical",3,IF($D13="Analogue Electronic",2,1)))))^(INDEX('Weibull Data'!$G$4:$I$5,1,IF($D13="Electromechanical",3,IF($D13="Analogue Electronic",2,1))))))</f>
        <v>0.99574846234025149</v>
      </c>
      <c r="Y13" s="28" cm="1">
        <f t="array" ref="Y13">1-EXP(-((($C13+(Y$6-$K$6))/(INDEX('Weibull Data'!$G$4:$I$5,2,IF($D13="Electromechanical",3,IF($D13="Analogue Electronic",2,1)))))^(INDEX('Weibull Data'!$G$4:$I$5,1,IF($D13="Electromechanical",3,IF($D13="Analogue Electronic",2,1))))))</f>
        <v>0.99722435957439715</v>
      </c>
      <c r="Z13" s="28" cm="1">
        <f t="array" ref="Z13">1-EXP(-((($C13+(Z$6-$K$6))/(INDEX('Weibull Data'!$G$4:$I$5,2,IF($D13="Electromechanical",3,IF($D13="Analogue Electronic",2,1)))))^(INDEX('Weibull Data'!$G$4:$I$5,1,IF($D13="Electromechanical",3,IF($D13="Analogue Electronic",2,1))))))</f>
        <v>0.99823482228859395</v>
      </c>
      <c r="AA13" s="28" cm="1">
        <f t="array" ref="AA13">1-EXP(-((($C13+(AA$6-$K$6))/(INDEX('Weibull Data'!$G$4:$I$5,2,IF($D13="Electromechanical",3,IF($D13="Analogue Electronic",2,1)))))^(INDEX('Weibull Data'!$G$4:$I$5,1,IF($D13="Electromechanical",3,IF($D13="Analogue Electronic",2,1))))))</f>
        <v>0.99890779534344099</v>
      </c>
      <c r="AB13" s="28" cm="1">
        <f t="array" ref="AB13">1-EXP(-((($C13+(AB$6-$K$6))/(INDEX('Weibull Data'!$G$4:$I$5,2,IF($D13="Electromechanical",3,IF($D13="Analogue Electronic",2,1)))))^(INDEX('Weibull Data'!$G$4:$I$5,1,IF($D13="Electromechanical",3,IF($D13="Analogue Electronic",2,1))))))</f>
        <v>0.99934328517714233</v>
      </c>
      <c r="AC13" s="28" cm="1">
        <f t="array" ref="AC13">1-EXP(-((($C13+(AC$6-$K$6))/(INDEX('Weibull Data'!$G$4:$I$5,2,IF($D13="Electromechanical",3,IF($D13="Analogue Electronic",2,1)))))^(INDEX('Weibull Data'!$G$4:$I$5,1,IF($D13="Electromechanical",3,IF($D13="Analogue Electronic",2,1))))))</f>
        <v>0.99961677133182258</v>
      </c>
      <c r="AD13" s="28" cm="1">
        <f t="array" ref="AD13">1-EXP(-((($C13+(AD$6-$K$6))/(INDEX('Weibull Data'!$G$4:$I$5,2,IF($D13="Electromechanical",3,IF($D13="Analogue Electronic",2,1)))))^(INDEX('Weibull Data'!$G$4:$I$5,1,IF($D13="Electromechanical",3,IF($D13="Analogue Electronic",2,1))))))</f>
        <v>0.99978323817471282</v>
      </c>
      <c r="AE13" s="28" cm="1">
        <f t="array" ref="AE13">1-EXP(-((($C13+(AE$6-$K$6))/(INDEX('Weibull Data'!$G$4:$I$5,2,IF($D13="Electromechanical",3,IF($D13="Analogue Electronic",2,1)))))^(INDEX('Weibull Data'!$G$4:$I$5,1,IF($D13="Electromechanical",3,IF($D13="Analogue Electronic",2,1))))))</f>
        <v>0.9998813219568552</v>
      </c>
      <c r="AF13" s="28" cm="1">
        <f t="array" ref="AF13">1-EXP(-((($C13+(AF$6-$K$6))/(INDEX('Weibull Data'!$G$4:$I$5,2,IF($D13="Electromechanical",3,IF($D13="Analogue Electronic",2,1)))))^(INDEX('Weibull Data'!$G$4:$I$5,1,IF($D13="Electromechanical",3,IF($D13="Analogue Electronic",2,1))))))</f>
        <v>0.99993719076700849</v>
      </c>
      <c r="AG13" s="28" cm="1">
        <f t="array" ref="AG13">1-EXP(-((($C13+(AG$6-$K$6))/(INDEX('Weibull Data'!$G$4:$I$5,2,IF($D13="Electromechanical",3,IF($D13="Analogue Electronic",2,1)))))^(INDEX('Weibull Data'!$G$4:$I$5,1,IF($D13="Electromechanical",3,IF($D13="Analogue Electronic",2,1))))))</f>
        <v>0.99996791305874977</v>
      </c>
      <c r="AH13" s="28" cm="1">
        <f t="array" ref="AH13">1-EXP(-((($C13+(AH$6-$K$6))/(INDEX('Weibull Data'!$G$4:$I$5,2,IF($D13="Electromechanical",3,IF($D13="Analogue Electronic",2,1)))))^(INDEX('Weibull Data'!$G$4:$I$5,1,IF($D13="Electromechanical",3,IF($D13="Analogue Electronic",2,1))))))</f>
        <v>0.99998420010398448</v>
      </c>
      <c r="AI13" s="28" cm="1">
        <f t="array" ref="AI13">1-EXP(-((($C13+(AI$6-$K$6))/(INDEX('Weibull Data'!$G$4:$I$5,2,IF($D13="Electromechanical",3,IF($D13="Analogue Electronic",2,1)))))^(INDEX('Weibull Data'!$G$4:$I$5,1,IF($D13="Electromechanical",3,IF($D13="Analogue Electronic",2,1))))))</f>
        <v>0.99999251221198493</v>
      </c>
      <c r="AJ13" s="34">
        <f t="shared" si="1"/>
        <v>0.32377553196695186</v>
      </c>
      <c r="AK13" s="34">
        <f t="shared" si="2"/>
        <v>0.3354118791789712</v>
      </c>
      <c r="AL13" s="34">
        <f t="shared" si="3"/>
        <v>0.34597789103769455</v>
      </c>
      <c r="AM13" s="34">
        <f t="shared" si="4"/>
        <v>0.35543172472552831</v>
      </c>
      <c r="AN13" s="34">
        <f t="shared" si="5"/>
        <v>0.36376084793517505</v>
      </c>
      <c r="AO13" s="34">
        <f t="shared" si="6"/>
        <v>0.37098128792021445</v>
      </c>
      <c r="AP13" s="34">
        <f t="shared" si="7"/>
        <v>0.3771354098233044</v>
      </c>
      <c r="AQ13" s="34">
        <f t="shared" si="8"/>
        <v>0.38228838292157014</v>
      </c>
      <c r="AR13" s="34">
        <f t="shared" si="9"/>
        <v>0.38652360738796565</v>
      </c>
      <c r="AS13" s="34">
        <f t="shared" si="10"/>
        <v>0.38993746324370737</v>
      </c>
      <c r="AT13" s="34">
        <f t="shared" si="11"/>
        <v>0.39263379517135089</v>
      </c>
      <c r="AU13" s="34">
        <f t="shared" si="12"/>
        <v>0.3947185541771</v>
      </c>
      <c r="AV13" s="34">
        <f t="shared" si="13"/>
        <v>0.39629497837927069</v>
      </c>
      <c r="AW13" s="34">
        <f t="shared" si="14"/>
        <v>0.39745961593578472</v>
      </c>
      <c r="AX13" s="34">
        <f t="shared" si="15"/>
        <v>0.39829938493610062</v>
      </c>
      <c r="AY13" s="34">
        <f t="shared" si="16"/>
        <v>0.39888974382975889</v>
      </c>
      <c r="AZ13" s="34">
        <f t="shared" si="17"/>
        <v>0.39929392891543758</v>
      </c>
      <c r="BA13" s="34">
        <f t="shared" si="18"/>
        <v>0.39956311813737644</v>
      </c>
      <c r="BB13" s="34">
        <f t="shared" si="19"/>
        <v>0.39973731407085694</v>
      </c>
      <c r="BC13" s="34">
        <f t="shared" si="20"/>
        <v>0.39984670853272908</v>
      </c>
      <c r="BD13" s="34">
        <f t="shared" si="21"/>
        <v>0.39991329526988517</v>
      </c>
      <c r="BE13" s="34">
        <f t="shared" si="22"/>
        <v>0.39995252878274212</v>
      </c>
      <c r="BF13" s="34">
        <f t="shared" si="23"/>
        <v>0.3999748763068034</v>
      </c>
      <c r="BG13" s="34">
        <f t="shared" si="24"/>
        <v>0.39998716522349992</v>
      </c>
      <c r="BH13" s="34">
        <f t="shared" si="25"/>
        <v>0.3999936800415938</v>
      </c>
      <c r="BI13" s="34">
        <f t="shared" si="26"/>
        <v>0.39999700488479401</v>
      </c>
      <c r="BJ13" s="45"/>
    </row>
    <row r="14" spans="1:62" x14ac:dyDescent="0.3">
      <c r="A14" s="29">
        <v>8</v>
      </c>
      <c r="B14" s="29" t="s">
        <v>30</v>
      </c>
      <c r="C14" s="29">
        <v>53</v>
      </c>
      <c r="D14" s="29" t="s">
        <v>20</v>
      </c>
      <c r="E14" s="29" t="s">
        <v>29</v>
      </c>
      <c r="F14" s="46">
        <v>1</v>
      </c>
      <c r="G14" s="47">
        <f t="shared" si="0"/>
        <v>1.5</v>
      </c>
      <c r="H14" s="51">
        <v>0.4</v>
      </c>
      <c r="I14" s="46">
        <v>1</v>
      </c>
      <c r="J14" s="28" cm="1">
        <f t="array" ref="J14">1-EXP(-((($C14+(J$6-$K$6))/(INDEX('Weibull Data'!$G$4:$I$5,2,IF($D14="Electromechanical",3,IF($D14="Analogue Electronic",2,1)))))^(INDEX('Weibull Data'!$G$4:$I$5,1,IF($D14="Electromechanical",3,IF($D14="Analogue Electronic",2,1))))))</f>
        <v>0.80943882991737959</v>
      </c>
      <c r="K14" s="28" cm="1">
        <f t="array" ref="K14">1-EXP(-((($C14+(K$6-$K$6))/(INDEX('Weibull Data'!$G$4:$I$5,2,IF($D14="Electromechanical",3,IF($D14="Analogue Electronic",2,1)))))^(INDEX('Weibull Data'!$G$4:$I$5,1,IF($D14="Electromechanical",3,IF($D14="Analogue Electronic",2,1))))))</f>
        <v>0.83852969794742793</v>
      </c>
      <c r="L14" s="28" cm="1">
        <f t="array" ref="L14">1-EXP(-((($C14+(L$6-$K$6))/(INDEX('Weibull Data'!$G$4:$I$5,2,IF($D14="Electromechanical",3,IF($D14="Analogue Electronic",2,1)))))^(INDEX('Weibull Data'!$G$4:$I$5,1,IF($D14="Electromechanical",3,IF($D14="Analogue Electronic",2,1))))))</f>
        <v>0.86494472759423635</v>
      </c>
      <c r="M14" s="28" cm="1">
        <f t="array" ref="M14">1-EXP(-((($C14+(M$6-$K$6))/(INDEX('Weibull Data'!$G$4:$I$5,2,IF($D14="Electromechanical",3,IF($D14="Analogue Electronic",2,1)))))^(INDEX('Weibull Data'!$G$4:$I$5,1,IF($D14="Electromechanical",3,IF($D14="Analogue Electronic",2,1))))))</f>
        <v>0.88857931181382077</v>
      </c>
      <c r="N14" s="28" cm="1">
        <f t="array" ref="N14">1-EXP(-((($C14+(N$6-$K$6))/(INDEX('Weibull Data'!$G$4:$I$5,2,IF($D14="Electromechanical",3,IF($D14="Analogue Electronic",2,1)))))^(INDEX('Weibull Data'!$G$4:$I$5,1,IF($D14="Electromechanical",3,IF($D14="Analogue Electronic",2,1))))))</f>
        <v>0.90940211983793762</v>
      </c>
      <c r="O14" s="28" cm="1">
        <f t="array" ref="O14">1-EXP(-((($C14+(O$6-$K$6))/(INDEX('Weibull Data'!$G$4:$I$5,2,IF($D14="Electromechanical",3,IF($D14="Analogue Electronic",2,1)))))^(INDEX('Weibull Data'!$G$4:$I$5,1,IF($D14="Electromechanical",3,IF($D14="Analogue Electronic",2,1))))))</f>
        <v>0.92745321980053608</v>
      </c>
      <c r="P14" s="28" cm="1">
        <f t="array" ref="P14">1-EXP(-((($C14+(P$6-$K$6))/(INDEX('Weibull Data'!$G$4:$I$5,2,IF($D14="Electromechanical",3,IF($D14="Analogue Electronic",2,1)))))^(INDEX('Weibull Data'!$G$4:$I$5,1,IF($D14="Electromechanical",3,IF($D14="Analogue Electronic",2,1))))))</f>
        <v>0.94283852455826089</v>
      </c>
      <c r="Q14" s="28" cm="1">
        <f t="array" ref="Q14">1-EXP(-((($C14+(Q$6-$K$6))/(INDEX('Weibull Data'!$G$4:$I$5,2,IF($D14="Electromechanical",3,IF($D14="Analogue Electronic",2,1)))))^(INDEX('Weibull Data'!$G$4:$I$5,1,IF($D14="Electromechanical",3,IF($D14="Analogue Electronic",2,1))))))</f>
        <v>0.95572095730392526</v>
      </c>
      <c r="R14" s="28" cm="1">
        <f t="array" ref="R14">1-EXP(-((($C14+(R$6-$K$6))/(INDEX('Weibull Data'!$G$4:$I$5,2,IF($D14="Electromechanical",3,IF($D14="Analogue Electronic",2,1)))))^(INDEX('Weibull Data'!$G$4:$I$5,1,IF($D14="Electromechanical",3,IF($D14="Analogue Electronic",2,1))))))</f>
        <v>0.96630901846991402</v>
      </c>
      <c r="S14" s="28" cm="1">
        <f t="array" ref="S14">1-EXP(-((($C14+(S$6-$K$6))/(INDEX('Weibull Data'!$G$4:$I$5,2,IF($D14="Electromechanical",3,IF($D14="Analogue Electronic",2,1)))))^(INDEX('Weibull Data'!$G$4:$I$5,1,IF($D14="Electromechanical",3,IF($D14="Analogue Electronic",2,1))))))</f>
        <v>0.97484365810926843</v>
      </c>
      <c r="T14" s="28" cm="1">
        <f t="array" ref="T14">1-EXP(-((($C14+(T$6-$K$6))/(INDEX('Weibull Data'!$G$4:$I$5,2,IF($D14="Electromechanical",3,IF($D14="Analogue Electronic",2,1)))))^(INDEX('Weibull Data'!$G$4:$I$5,1,IF($D14="Electromechanical",3,IF($D14="Analogue Electronic",2,1))))))</f>
        <v>0.98158448792837716</v>
      </c>
      <c r="U14" s="28" cm="1">
        <f t="array" ref="U14">1-EXP(-((($C14+(U$6-$K$6))/(INDEX('Weibull Data'!$G$4:$I$5,2,IF($D14="Electromechanical",3,IF($D14="Analogue Electronic",2,1)))))^(INDEX('Weibull Data'!$G$4:$I$5,1,IF($D14="Electromechanical",3,IF($D14="Analogue Electronic",2,1))))))</f>
        <v>0.98679638544274995</v>
      </c>
      <c r="V14" s="28" cm="1">
        <f t="array" ref="V14">1-EXP(-((($C14+(V$6-$K$6))/(INDEX('Weibull Data'!$G$4:$I$5,2,IF($D14="Electromechanical",3,IF($D14="Analogue Electronic",2,1)))))^(INDEX('Weibull Data'!$G$4:$I$5,1,IF($D14="Electromechanical",3,IF($D14="Analogue Electronic",2,1))))))</f>
        <v>0.9907374459481767</v>
      </c>
      <c r="W14" s="28" cm="1">
        <f t="array" ref="W14">1-EXP(-((($C14+(W$6-$K$6))/(INDEX('Weibull Data'!$G$4:$I$5,2,IF($D14="Electromechanical",3,IF($D14="Analogue Electronic",2,1)))))^(INDEX('Weibull Data'!$G$4:$I$5,1,IF($D14="Electromechanical",3,IF($D14="Analogue Electronic",2,1))))))</f>
        <v>0.99364903983946173</v>
      </c>
      <c r="X14" s="28" cm="1">
        <f t="array" ref="X14">1-EXP(-((($C14+(X$6-$K$6))/(INDEX('Weibull Data'!$G$4:$I$5,2,IF($D14="Electromechanical",3,IF($D14="Analogue Electronic",2,1)))))^(INDEX('Weibull Data'!$G$4:$I$5,1,IF($D14="Electromechanical",3,IF($D14="Analogue Electronic",2,1))))))</f>
        <v>0.99574846234025149</v>
      </c>
      <c r="Y14" s="28" cm="1">
        <f t="array" ref="Y14">1-EXP(-((($C14+(Y$6-$K$6))/(INDEX('Weibull Data'!$G$4:$I$5,2,IF($D14="Electromechanical",3,IF($D14="Analogue Electronic",2,1)))))^(INDEX('Weibull Data'!$G$4:$I$5,1,IF($D14="Electromechanical",3,IF($D14="Analogue Electronic",2,1))))))</f>
        <v>0.99722435957439715</v>
      </c>
      <c r="Z14" s="28" cm="1">
        <f t="array" ref="Z14">1-EXP(-((($C14+(Z$6-$K$6))/(INDEX('Weibull Data'!$G$4:$I$5,2,IF($D14="Electromechanical",3,IF($D14="Analogue Electronic",2,1)))))^(INDEX('Weibull Data'!$G$4:$I$5,1,IF($D14="Electromechanical",3,IF($D14="Analogue Electronic",2,1))))))</f>
        <v>0.99823482228859395</v>
      </c>
      <c r="AA14" s="28" cm="1">
        <f t="array" ref="AA14">1-EXP(-((($C14+(AA$6-$K$6))/(INDEX('Weibull Data'!$G$4:$I$5,2,IF($D14="Electromechanical",3,IF($D14="Analogue Electronic",2,1)))))^(INDEX('Weibull Data'!$G$4:$I$5,1,IF($D14="Electromechanical",3,IF($D14="Analogue Electronic",2,1))))))</f>
        <v>0.99890779534344099</v>
      </c>
      <c r="AB14" s="28" cm="1">
        <f t="array" ref="AB14">1-EXP(-((($C14+(AB$6-$K$6))/(INDEX('Weibull Data'!$G$4:$I$5,2,IF($D14="Electromechanical",3,IF($D14="Analogue Electronic",2,1)))))^(INDEX('Weibull Data'!$G$4:$I$5,1,IF($D14="Electromechanical",3,IF($D14="Analogue Electronic",2,1))))))</f>
        <v>0.99934328517714233</v>
      </c>
      <c r="AC14" s="28" cm="1">
        <f t="array" ref="AC14">1-EXP(-((($C14+(AC$6-$K$6))/(INDEX('Weibull Data'!$G$4:$I$5,2,IF($D14="Electromechanical",3,IF($D14="Analogue Electronic",2,1)))))^(INDEX('Weibull Data'!$G$4:$I$5,1,IF($D14="Electromechanical",3,IF($D14="Analogue Electronic",2,1))))))</f>
        <v>0.99961677133182258</v>
      </c>
      <c r="AD14" s="28" cm="1">
        <f t="array" ref="AD14">1-EXP(-((($C14+(AD$6-$K$6))/(INDEX('Weibull Data'!$G$4:$I$5,2,IF($D14="Electromechanical",3,IF($D14="Analogue Electronic",2,1)))))^(INDEX('Weibull Data'!$G$4:$I$5,1,IF($D14="Electromechanical",3,IF($D14="Analogue Electronic",2,1))))))</f>
        <v>0.99978323817471282</v>
      </c>
      <c r="AE14" s="28" cm="1">
        <f t="array" ref="AE14">1-EXP(-((($C14+(AE$6-$K$6))/(INDEX('Weibull Data'!$G$4:$I$5,2,IF($D14="Electromechanical",3,IF($D14="Analogue Electronic",2,1)))))^(INDEX('Weibull Data'!$G$4:$I$5,1,IF($D14="Electromechanical",3,IF($D14="Analogue Electronic",2,1))))))</f>
        <v>0.9998813219568552</v>
      </c>
      <c r="AF14" s="28" cm="1">
        <f t="array" ref="AF14">1-EXP(-((($C14+(AF$6-$K$6))/(INDEX('Weibull Data'!$G$4:$I$5,2,IF($D14="Electromechanical",3,IF($D14="Analogue Electronic",2,1)))))^(INDEX('Weibull Data'!$G$4:$I$5,1,IF($D14="Electromechanical",3,IF($D14="Analogue Electronic",2,1))))))</f>
        <v>0.99993719076700849</v>
      </c>
      <c r="AG14" s="28" cm="1">
        <f t="array" ref="AG14">1-EXP(-((($C14+(AG$6-$K$6))/(INDEX('Weibull Data'!$G$4:$I$5,2,IF($D14="Electromechanical",3,IF($D14="Analogue Electronic",2,1)))))^(INDEX('Weibull Data'!$G$4:$I$5,1,IF($D14="Electromechanical",3,IF($D14="Analogue Electronic",2,1))))))</f>
        <v>0.99996791305874977</v>
      </c>
      <c r="AH14" s="28" cm="1">
        <f t="array" ref="AH14">1-EXP(-((($C14+(AH$6-$K$6))/(INDEX('Weibull Data'!$G$4:$I$5,2,IF($D14="Electromechanical",3,IF($D14="Analogue Electronic",2,1)))))^(INDEX('Weibull Data'!$G$4:$I$5,1,IF($D14="Electromechanical",3,IF($D14="Analogue Electronic",2,1))))))</f>
        <v>0.99998420010398448</v>
      </c>
      <c r="AI14" s="28" cm="1">
        <f t="array" ref="AI14">1-EXP(-((($C14+(AI$6-$K$6))/(INDEX('Weibull Data'!$G$4:$I$5,2,IF($D14="Electromechanical",3,IF($D14="Analogue Electronic",2,1)))))^(INDEX('Weibull Data'!$G$4:$I$5,1,IF($D14="Electromechanical",3,IF($D14="Analogue Electronic",2,1))))))</f>
        <v>0.99999251221198493</v>
      </c>
      <c r="AJ14" s="34">
        <f t="shared" si="1"/>
        <v>0.32377553196695186</v>
      </c>
      <c r="AK14" s="34">
        <f t="shared" si="2"/>
        <v>0.3354118791789712</v>
      </c>
      <c r="AL14" s="34">
        <f t="shared" si="3"/>
        <v>0.34597789103769455</v>
      </c>
      <c r="AM14" s="34">
        <f t="shared" si="4"/>
        <v>0.35543172472552831</v>
      </c>
      <c r="AN14" s="34">
        <f t="shared" si="5"/>
        <v>0.36376084793517505</v>
      </c>
      <c r="AO14" s="34">
        <f t="shared" si="6"/>
        <v>0.37098128792021445</v>
      </c>
      <c r="AP14" s="34">
        <f t="shared" si="7"/>
        <v>0.3771354098233044</v>
      </c>
      <c r="AQ14" s="34">
        <f t="shared" si="8"/>
        <v>0.38228838292157014</v>
      </c>
      <c r="AR14" s="34">
        <f t="shared" si="9"/>
        <v>0.38652360738796565</v>
      </c>
      <c r="AS14" s="34">
        <f t="shared" si="10"/>
        <v>0.38993746324370737</v>
      </c>
      <c r="AT14" s="34">
        <f t="shared" si="11"/>
        <v>0.39263379517135089</v>
      </c>
      <c r="AU14" s="34">
        <f t="shared" si="12"/>
        <v>0.3947185541771</v>
      </c>
      <c r="AV14" s="34">
        <f t="shared" si="13"/>
        <v>0.39629497837927069</v>
      </c>
      <c r="AW14" s="34">
        <f t="shared" si="14"/>
        <v>0.39745961593578472</v>
      </c>
      <c r="AX14" s="34">
        <f t="shared" si="15"/>
        <v>0.39829938493610062</v>
      </c>
      <c r="AY14" s="34">
        <f t="shared" si="16"/>
        <v>0.39888974382975889</v>
      </c>
      <c r="AZ14" s="34">
        <f t="shared" si="17"/>
        <v>0.39929392891543758</v>
      </c>
      <c r="BA14" s="34">
        <f t="shared" si="18"/>
        <v>0.39956311813737644</v>
      </c>
      <c r="BB14" s="34">
        <f t="shared" si="19"/>
        <v>0.39973731407085694</v>
      </c>
      <c r="BC14" s="34">
        <f t="shared" si="20"/>
        <v>0.39984670853272908</v>
      </c>
      <c r="BD14" s="34">
        <f t="shared" si="21"/>
        <v>0.39991329526988517</v>
      </c>
      <c r="BE14" s="34">
        <f t="shared" si="22"/>
        <v>0.39995252878274212</v>
      </c>
      <c r="BF14" s="34">
        <f t="shared" si="23"/>
        <v>0.3999748763068034</v>
      </c>
      <c r="BG14" s="34">
        <f t="shared" si="24"/>
        <v>0.39998716522349992</v>
      </c>
      <c r="BH14" s="34">
        <f t="shared" si="25"/>
        <v>0.3999936800415938</v>
      </c>
      <c r="BI14" s="34">
        <f t="shared" si="26"/>
        <v>0.39999700488479401</v>
      </c>
      <c r="BJ14" s="45"/>
    </row>
    <row r="15" spans="1:62" x14ac:dyDescent="0.3">
      <c r="A15" s="29">
        <v>9</v>
      </c>
      <c r="B15" s="29" t="s">
        <v>31</v>
      </c>
      <c r="C15" s="29">
        <v>53</v>
      </c>
      <c r="D15" s="29" t="s">
        <v>20</v>
      </c>
      <c r="E15" s="29" t="s">
        <v>29</v>
      </c>
      <c r="F15" s="46">
        <v>1</v>
      </c>
      <c r="G15" s="47">
        <f t="shared" si="0"/>
        <v>1.5</v>
      </c>
      <c r="H15" s="51">
        <v>0.4</v>
      </c>
      <c r="I15" s="46">
        <v>1</v>
      </c>
      <c r="J15" s="28" cm="1">
        <f t="array" ref="J15">1-EXP(-((($C15+(J$6-$K$6))/(INDEX('Weibull Data'!$G$4:$I$5,2,IF($D15="Electromechanical",3,IF($D15="Analogue Electronic",2,1)))))^(INDEX('Weibull Data'!$G$4:$I$5,1,IF($D15="Electromechanical",3,IF($D15="Analogue Electronic",2,1))))))</f>
        <v>0.80943882991737959</v>
      </c>
      <c r="K15" s="28" cm="1">
        <f t="array" ref="K15">1-EXP(-((($C15+(K$6-$K$6))/(INDEX('Weibull Data'!$G$4:$I$5,2,IF($D15="Electromechanical",3,IF($D15="Analogue Electronic",2,1)))))^(INDEX('Weibull Data'!$G$4:$I$5,1,IF($D15="Electromechanical",3,IF($D15="Analogue Electronic",2,1))))))</f>
        <v>0.83852969794742793</v>
      </c>
      <c r="L15" s="28" cm="1">
        <f t="array" ref="L15">1-EXP(-((($C15+(L$6-$K$6))/(INDEX('Weibull Data'!$G$4:$I$5,2,IF($D15="Electromechanical",3,IF($D15="Analogue Electronic",2,1)))))^(INDEX('Weibull Data'!$G$4:$I$5,1,IF($D15="Electromechanical",3,IF($D15="Analogue Electronic",2,1))))))</f>
        <v>0.86494472759423635</v>
      </c>
      <c r="M15" s="28" cm="1">
        <f t="array" ref="M15">1-EXP(-((($C15+(M$6-$K$6))/(INDEX('Weibull Data'!$G$4:$I$5,2,IF($D15="Electromechanical",3,IF($D15="Analogue Electronic",2,1)))))^(INDEX('Weibull Data'!$G$4:$I$5,1,IF($D15="Electromechanical",3,IF($D15="Analogue Electronic",2,1))))))</f>
        <v>0.88857931181382077</v>
      </c>
      <c r="N15" s="28" cm="1">
        <f t="array" ref="N15">1-EXP(-((($C15+(N$6-$K$6))/(INDEX('Weibull Data'!$G$4:$I$5,2,IF($D15="Electromechanical",3,IF($D15="Analogue Electronic",2,1)))))^(INDEX('Weibull Data'!$G$4:$I$5,1,IF($D15="Electromechanical",3,IF($D15="Analogue Electronic",2,1))))))</f>
        <v>0.90940211983793762</v>
      </c>
      <c r="O15" s="28" cm="1">
        <f t="array" ref="O15">1-EXP(-((($C15+(O$6-$K$6))/(INDEX('Weibull Data'!$G$4:$I$5,2,IF($D15="Electromechanical",3,IF($D15="Analogue Electronic",2,1)))))^(INDEX('Weibull Data'!$G$4:$I$5,1,IF($D15="Electromechanical",3,IF($D15="Analogue Electronic",2,1))))))</f>
        <v>0.92745321980053608</v>
      </c>
      <c r="P15" s="28" cm="1">
        <f t="array" ref="P15">1-EXP(-((($C15+(P$6-$K$6))/(INDEX('Weibull Data'!$G$4:$I$5,2,IF($D15="Electromechanical",3,IF($D15="Analogue Electronic",2,1)))))^(INDEX('Weibull Data'!$G$4:$I$5,1,IF($D15="Electromechanical",3,IF($D15="Analogue Electronic",2,1))))))</f>
        <v>0.94283852455826089</v>
      </c>
      <c r="Q15" s="28" cm="1">
        <f t="array" ref="Q15">1-EXP(-((($C15+(Q$6-$K$6))/(INDEX('Weibull Data'!$G$4:$I$5,2,IF($D15="Electromechanical",3,IF($D15="Analogue Electronic",2,1)))))^(INDEX('Weibull Data'!$G$4:$I$5,1,IF($D15="Electromechanical",3,IF($D15="Analogue Electronic",2,1))))))</f>
        <v>0.95572095730392526</v>
      </c>
      <c r="R15" s="28" cm="1">
        <f t="array" ref="R15">1-EXP(-((($C15+(R$6-$K$6))/(INDEX('Weibull Data'!$G$4:$I$5,2,IF($D15="Electromechanical",3,IF($D15="Analogue Electronic",2,1)))))^(INDEX('Weibull Data'!$G$4:$I$5,1,IF($D15="Electromechanical",3,IF($D15="Analogue Electronic",2,1))))))</f>
        <v>0.96630901846991402</v>
      </c>
      <c r="S15" s="28" cm="1">
        <f t="array" ref="S15">1-EXP(-((($C15+(S$6-$K$6))/(INDEX('Weibull Data'!$G$4:$I$5,2,IF($D15="Electromechanical",3,IF($D15="Analogue Electronic",2,1)))))^(INDEX('Weibull Data'!$G$4:$I$5,1,IF($D15="Electromechanical",3,IF($D15="Analogue Electronic",2,1))))))</f>
        <v>0.97484365810926843</v>
      </c>
      <c r="T15" s="28" cm="1">
        <f t="array" ref="T15">1-EXP(-((($C15+(T$6-$K$6))/(INDEX('Weibull Data'!$G$4:$I$5,2,IF($D15="Electromechanical",3,IF($D15="Analogue Electronic",2,1)))))^(INDEX('Weibull Data'!$G$4:$I$5,1,IF($D15="Electromechanical",3,IF($D15="Analogue Electronic",2,1))))))</f>
        <v>0.98158448792837716</v>
      </c>
      <c r="U15" s="28" cm="1">
        <f t="array" ref="U15">1-EXP(-((($C15+(U$6-$K$6))/(INDEX('Weibull Data'!$G$4:$I$5,2,IF($D15="Electromechanical",3,IF($D15="Analogue Electronic",2,1)))))^(INDEX('Weibull Data'!$G$4:$I$5,1,IF($D15="Electromechanical",3,IF($D15="Analogue Electronic",2,1))))))</f>
        <v>0.98679638544274995</v>
      </c>
      <c r="V15" s="28" cm="1">
        <f t="array" ref="V15">1-EXP(-((($C15+(V$6-$K$6))/(INDEX('Weibull Data'!$G$4:$I$5,2,IF($D15="Electromechanical",3,IF($D15="Analogue Electronic",2,1)))))^(INDEX('Weibull Data'!$G$4:$I$5,1,IF($D15="Electromechanical",3,IF($D15="Analogue Electronic",2,1))))))</f>
        <v>0.9907374459481767</v>
      </c>
      <c r="W15" s="28" cm="1">
        <f t="array" ref="W15">1-EXP(-((($C15+(W$6-$K$6))/(INDEX('Weibull Data'!$G$4:$I$5,2,IF($D15="Electromechanical",3,IF($D15="Analogue Electronic",2,1)))))^(INDEX('Weibull Data'!$G$4:$I$5,1,IF($D15="Electromechanical",3,IF($D15="Analogue Electronic",2,1))))))</f>
        <v>0.99364903983946173</v>
      </c>
      <c r="X15" s="28" cm="1">
        <f t="array" ref="X15">1-EXP(-((($C15+(X$6-$K$6))/(INDEX('Weibull Data'!$G$4:$I$5,2,IF($D15="Electromechanical",3,IF($D15="Analogue Electronic",2,1)))))^(INDEX('Weibull Data'!$G$4:$I$5,1,IF($D15="Electromechanical",3,IF($D15="Analogue Electronic",2,1))))))</f>
        <v>0.99574846234025149</v>
      </c>
      <c r="Y15" s="28" cm="1">
        <f t="array" ref="Y15">1-EXP(-((($C15+(Y$6-$K$6))/(INDEX('Weibull Data'!$G$4:$I$5,2,IF($D15="Electromechanical",3,IF($D15="Analogue Electronic",2,1)))))^(INDEX('Weibull Data'!$G$4:$I$5,1,IF($D15="Electromechanical",3,IF($D15="Analogue Electronic",2,1))))))</f>
        <v>0.99722435957439715</v>
      </c>
      <c r="Z15" s="28" cm="1">
        <f t="array" ref="Z15">1-EXP(-((($C15+(Z$6-$K$6))/(INDEX('Weibull Data'!$G$4:$I$5,2,IF($D15="Electromechanical",3,IF($D15="Analogue Electronic",2,1)))))^(INDEX('Weibull Data'!$G$4:$I$5,1,IF($D15="Electromechanical",3,IF($D15="Analogue Electronic",2,1))))))</f>
        <v>0.99823482228859395</v>
      </c>
      <c r="AA15" s="28" cm="1">
        <f t="array" ref="AA15">1-EXP(-((($C15+(AA$6-$K$6))/(INDEX('Weibull Data'!$G$4:$I$5,2,IF($D15="Electromechanical",3,IF($D15="Analogue Electronic",2,1)))))^(INDEX('Weibull Data'!$G$4:$I$5,1,IF($D15="Electromechanical",3,IF($D15="Analogue Electronic",2,1))))))</f>
        <v>0.99890779534344099</v>
      </c>
      <c r="AB15" s="28" cm="1">
        <f t="array" ref="AB15">1-EXP(-((($C15+(AB$6-$K$6))/(INDEX('Weibull Data'!$G$4:$I$5,2,IF($D15="Electromechanical",3,IF($D15="Analogue Electronic",2,1)))))^(INDEX('Weibull Data'!$G$4:$I$5,1,IF($D15="Electromechanical",3,IF($D15="Analogue Electronic",2,1))))))</f>
        <v>0.99934328517714233</v>
      </c>
      <c r="AC15" s="28" cm="1">
        <f t="array" ref="AC15">1-EXP(-((($C15+(AC$6-$K$6))/(INDEX('Weibull Data'!$G$4:$I$5,2,IF($D15="Electromechanical",3,IF($D15="Analogue Electronic",2,1)))))^(INDEX('Weibull Data'!$G$4:$I$5,1,IF($D15="Electromechanical",3,IF($D15="Analogue Electronic",2,1))))))</f>
        <v>0.99961677133182258</v>
      </c>
      <c r="AD15" s="28" cm="1">
        <f t="array" ref="AD15">1-EXP(-((($C15+(AD$6-$K$6))/(INDEX('Weibull Data'!$G$4:$I$5,2,IF($D15="Electromechanical",3,IF($D15="Analogue Electronic",2,1)))))^(INDEX('Weibull Data'!$G$4:$I$5,1,IF($D15="Electromechanical",3,IF($D15="Analogue Electronic",2,1))))))</f>
        <v>0.99978323817471282</v>
      </c>
      <c r="AE15" s="28" cm="1">
        <f t="array" ref="AE15">1-EXP(-((($C15+(AE$6-$K$6))/(INDEX('Weibull Data'!$G$4:$I$5,2,IF($D15="Electromechanical",3,IF($D15="Analogue Electronic",2,1)))))^(INDEX('Weibull Data'!$G$4:$I$5,1,IF($D15="Electromechanical",3,IF($D15="Analogue Electronic",2,1))))))</f>
        <v>0.9998813219568552</v>
      </c>
      <c r="AF15" s="28" cm="1">
        <f t="array" ref="AF15">1-EXP(-((($C15+(AF$6-$K$6))/(INDEX('Weibull Data'!$G$4:$I$5,2,IF($D15="Electromechanical",3,IF($D15="Analogue Electronic",2,1)))))^(INDEX('Weibull Data'!$G$4:$I$5,1,IF($D15="Electromechanical",3,IF($D15="Analogue Electronic",2,1))))))</f>
        <v>0.99993719076700849</v>
      </c>
      <c r="AG15" s="28" cm="1">
        <f t="array" ref="AG15">1-EXP(-((($C15+(AG$6-$K$6))/(INDEX('Weibull Data'!$G$4:$I$5,2,IF($D15="Electromechanical",3,IF($D15="Analogue Electronic",2,1)))))^(INDEX('Weibull Data'!$G$4:$I$5,1,IF($D15="Electromechanical",3,IF($D15="Analogue Electronic",2,1))))))</f>
        <v>0.99996791305874977</v>
      </c>
      <c r="AH15" s="28" cm="1">
        <f t="array" ref="AH15">1-EXP(-((($C15+(AH$6-$K$6))/(INDEX('Weibull Data'!$G$4:$I$5,2,IF($D15="Electromechanical",3,IF($D15="Analogue Electronic",2,1)))))^(INDEX('Weibull Data'!$G$4:$I$5,1,IF($D15="Electromechanical",3,IF($D15="Analogue Electronic",2,1))))))</f>
        <v>0.99998420010398448</v>
      </c>
      <c r="AI15" s="28" cm="1">
        <f t="array" ref="AI15">1-EXP(-((($C15+(AI$6-$K$6))/(INDEX('Weibull Data'!$G$4:$I$5,2,IF($D15="Electromechanical",3,IF($D15="Analogue Electronic",2,1)))))^(INDEX('Weibull Data'!$G$4:$I$5,1,IF($D15="Electromechanical",3,IF($D15="Analogue Electronic",2,1))))))</f>
        <v>0.99999251221198493</v>
      </c>
      <c r="AJ15" s="34">
        <f t="shared" si="1"/>
        <v>0.32377553196695186</v>
      </c>
      <c r="AK15" s="34">
        <f t="shared" si="2"/>
        <v>0.3354118791789712</v>
      </c>
      <c r="AL15" s="34">
        <f t="shared" si="3"/>
        <v>0.34597789103769455</v>
      </c>
      <c r="AM15" s="34">
        <f t="shared" si="4"/>
        <v>0.35543172472552831</v>
      </c>
      <c r="AN15" s="34">
        <f t="shared" si="5"/>
        <v>0.36376084793517505</v>
      </c>
      <c r="AO15" s="34">
        <f t="shared" si="6"/>
        <v>0.37098128792021445</v>
      </c>
      <c r="AP15" s="34">
        <f t="shared" si="7"/>
        <v>0.3771354098233044</v>
      </c>
      <c r="AQ15" s="34">
        <f t="shared" si="8"/>
        <v>0.38228838292157014</v>
      </c>
      <c r="AR15" s="34">
        <f t="shared" si="9"/>
        <v>0.38652360738796565</v>
      </c>
      <c r="AS15" s="34">
        <f t="shared" si="10"/>
        <v>0.38993746324370737</v>
      </c>
      <c r="AT15" s="34">
        <f t="shared" si="11"/>
        <v>0.39263379517135089</v>
      </c>
      <c r="AU15" s="34">
        <f t="shared" si="12"/>
        <v>0.3947185541771</v>
      </c>
      <c r="AV15" s="34">
        <f t="shared" si="13"/>
        <v>0.39629497837927069</v>
      </c>
      <c r="AW15" s="34">
        <f t="shared" si="14"/>
        <v>0.39745961593578472</v>
      </c>
      <c r="AX15" s="34">
        <f t="shared" si="15"/>
        <v>0.39829938493610062</v>
      </c>
      <c r="AY15" s="34">
        <f t="shared" si="16"/>
        <v>0.39888974382975889</v>
      </c>
      <c r="AZ15" s="34">
        <f t="shared" si="17"/>
        <v>0.39929392891543758</v>
      </c>
      <c r="BA15" s="34">
        <f t="shared" si="18"/>
        <v>0.39956311813737644</v>
      </c>
      <c r="BB15" s="34">
        <f t="shared" si="19"/>
        <v>0.39973731407085694</v>
      </c>
      <c r="BC15" s="34">
        <f t="shared" si="20"/>
        <v>0.39984670853272908</v>
      </c>
      <c r="BD15" s="34">
        <f t="shared" si="21"/>
        <v>0.39991329526988517</v>
      </c>
      <c r="BE15" s="34">
        <f t="shared" si="22"/>
        <v>0.39995252878274212</v>
      </c>
      <c r="BF15" s="34">
        <f t="shared" si="23"/>
        <v>0.3999748763068034</v>
      </c>
      <c r="BG15" s="34">
        <f t="shared" si="24"/>
        <v>0.39998716522349992</v>
      </c>
      <c r="BH15" s="34">
        <f t="shared" si="25"/>
        <v>0.3999936800415938</v>
      </c>
      <c r="BI15" s="34">
        <f t="shared" si="26"/>
        <v>0.39999700488479401</v>
      </c>
      <c r="BJ15" s="45"/>
    </row>
    <row r="16" spans="1:62" x14ac:dyDescent="0.3">
      <c r="A16" s="29">
        <v>10</v>
      </c>
      <c r="B16" s="29" t="s">
        <v>32</v>
      </c>
      <c r="C16" s="29">
        <v>21</v>
      </c>
      <c r="D16" s="29" t="s">
        <v>4</v>
      </c>
      <c r="E16" s="29" t="s">
        <v>29</v>
      </c>
      <c r="F16" s="46">
        <v>1</v>
      </c>
      <c r="G16" s="47">
        <f t="shared" si="0"/>
        <v>1.5</v>
      </c>
      <c r="H16" s="51">
        <v>0.4</v>
      </c>
      <c r="I16" s="46">
        <v>1</v>
      </c>
      <c r="J16" s="28" cm="1">
        <f t="array" ref="J16">1-EXP(-((($C16+(J$6-$K$6))/(INDEX('Weibull Data'!$G$4:$I$5,2,IF($D16="Electromechanical",3,IF($D16="Analogue Electronic",2,1)))))^(INDEX('Weibull Data'!$G$4:$I$5,1,IF($D16="Electromechanical",3,IF($D16="Analogue Electronic",2,1))))))</f>
        <v>0.86044665611692417</v>
      </c>
      <c r="K16" s="28" cm="1">
        <f t="array" ref="K16">1-EXP(-((($C16+(K$6-$K$6))/(INDEX('Weibull Data'!$G$4:$I$5,2,IF($D16="Electromechanical",3,IF($D16="Analogue Electronic",2,1)))))^(INDEX('Weibull Data'!$G$4:$I$5,1,IF($D16="Electromechanical",3,IF($D16="Analogue Electronic",2,1))))))</f>
        <v>0.88474349161152344</v>
      </c>
      <c r="L16" s="28" cm="1">
        <f t="array" ref="L16">1-EXP(-((($C16+(L$6-$K$6))/(INDEX('Weibull Data'!$G$4:$I$5,2,IF($D16="Electromechanical",3,IF($D16="Analogue Electronic",2,1)))))^(INDEX('Weibull Data'!$G$4:$I$5,1,IF($D16="Electromechanical",3,IF($D16="Analogue Electronic",2,1))))))</f>
        <v>0.90560431232131766</v>
      </c>
      <c r="M16" s="28" cm="1">
        <f t="array" ref="M16">1-EXP(-((($C16+(M$6-$K$6))/(INDEX('Weibull Data'!$G$4:$I$5,2,IF($D16="Electromechanical",3,IF($D16="Analogue Electronic",2,1)))))^(INDEX('Weibull Data'!$G$4:$I$5,1,IF($D16="Electromechanical",3,IF($D16="Analogue Electronic",2,1))))))</f>
        <v>0.92333145372827552</v>
      </c>
      <c r="N16" s="28" cm="1">
        <f t="array" ref="N16">1-EXP(-((($C16+(N$6-$K$6))/(INDEX('Weibull Data'!$G$4:$I$5,2,IF($D16="Electromechanical",3,IF($D16="Analogue Electronic",2,1)))))^(INDEX('Weibull Data'!$G$4:$I$5,1,IF($D16="Electromechanical",3,IF($D16="Analogue Electronic",2,1))))))</f>
        <v>0.93824434257875233</v>
      </c>
      <c r="O16" s="28" cm="1">
        <f t="array" ref="O16">1-EXP(-((($C16+(O$6-$K$6))/(INDEX('Weibull Data'!$G$4:$I$5,2,IF($D16="Electromechanical",3,IF($D16="Analogue Electronic",2,1)))))^(INDEX('Weibull Data'!$G$4:$I$5,1,IF($D16="Electromechanical",3,IF($D16="Analogue Electronic",2,1))))))</f>
        <v>0.95066603349759415</v>
      </c>
      <c r="P16" s="28" cm="1">
        <f t="array" ref="P16">1-EXP(-((($C16+(P$6-$K$6))/(INDEX('Weibull Data'!$G$4:$I$5,2,IF($D16="Electromechanical",3,IF($D16="Analogue Electronic",2,1)))))^(INDEX('Weibull Data'!$G$4:$I$5,1,IF($D16="Electromechanical",3,IF($D16="Analogue Electronic",2,1))))))</f>
        <v>0.9609123361359202</v>
      </c>
      <c r="Q16" s="28" cm="1">
        <f t="array" ref="Q16">1-EXP(-((($C16+(Q$6-$K$6))/(INDEX('Weibull Data'!$G$4:$I$5,2,IF($D16="Electromechanical",3,IF($D16="Analogue Electronic",2,1)))))^(INDEX('Weibull Data'!$G$4:$I$5,1,IF($D16="Electromechanical",3,IF($D16="Analogue Electronic",2,1))))))</f>
        <v>0.9692834956006412</v>
      </c>
      <c r="R16" s="28" cm="1">
        <f t="array" ref="R16">1-EXP(-((($C16+(R$6-$K$6))/(INDEX('Weibull Data'!$G$4:$I$5,2,IF($D16="Electromechanical",3,IF($D16="Analogue Electronic",2,1)))))^(INDEX('Weibull Data'!$G$4:$I$5,1,IF($D16="Electromechanical",3,IF($D16="Analogue Electronic",2,1))))))</f>
        <v>0.97605826158872577</v>
      </c>
      <c r="S16" s="28" cm="1">
        <f t="array" ref="S16">1-EXP(-((($C16+(S$6-$K$6))/(INDEX('Weibull Data'!$G$4:$I$5,2,IF($D16="Electromechanical",3,IF($D16="Analogue Electronic",2,1)))))^(INDEX('Weibull Data'!$G$4:$I$5,1,IF($D16="Electromechanical",3,IF($D16="Analogue Electronic",2,1))))))</f>
        <v>0.98149009154383993</v>
      </c>
      <c r="T16" s="28" cm="1">
        <f t="array" ref="T16">1-EXP(-((($C16+(T$6-$K$6))/(INDEX('Weibull Data'!$G$4:$I$5,2,IF($D16="Electromechanical",3,IF($D16="Analogue Electronic",2,1)))))^(INDEX('Weibull Data'!$G$4:$I$5,1,IF($D16="Electromechanical",3,IF($D16="Analogue Electronic",2,1))))))</f>
        <v>0.98580517816098001</v>
      </c>
      <c r="U16" s="28" cm="1">
        <f t="array" ref="U16">1-EXP(-((($C16+(U$6-$K$6))/(INDEX('Weibull Data'!$G$4:$I$5,2,IF($D16="Electromechanical",3,IF($D16="Analogue Electronic",2,1)))))^(INDEX('Weibull Data'!$G$4:$I$5,1,IF($D16="Electromechanical",3,IF($D16="Analogue Electronic",2,1))))))</f>
        <v>0.98920196745051259</v>
      </c>
      <c r="V16" s="28" cm="1">
        <f t="array" ref="V16">1-EXP(-((($C16+(V$6-$K$6))/(INDEX('Weibull Data'!$G$4:$I$5,2,IF($D16="Electromechanical",3,IF($D16="Analogue Electronic",2,1)))))^(INDEX('Weibull Data'!$G$4:$I$5,1,IF($D16="Electromechanical",3,IF($D16="Analogue Electronic",2,1))))))</f>
        <v>0.9918518347997064</v>
      </c>
      <c r="W16" s="28" cm="1">
        <f t="array" ref="W16">1-EXP(-((($C16+(W$6-$K$6))/(INDEX('Weibull Data'!$G$4:$I$5,2,IF($D16="Electromechanical",3,IF($D16="Analogue Electronic",2,1)))))^(INDEX('Weibull Data'!$G$4:$I$5,1,IF($D16="Electromechanical",3,IF($D16="Analogue Electronic",2,1))))))</f>
        <v>0.99390060694833393</v>
      </c>
      <c r="X16" s="28" cm="1">
        <f t="array" ref="X16">1-EXP(-((($C16+(X$6-$K$6))/(INDEX('Weibull Data'!$G$4:$I$5,2,IF($D16="Electromechanical",3,IF($D16="Analogue Electronic",2,1)))))^(INDEX('Weibull Data'!$G$4:$I$5,1,IF($D16="Electromechanical",3,IF($D16="Analogue Electronic",2,1))))))</f>
        <v>0.99547065150310166</v>
      </c>
      <c r="Y16" s="28" cm="1">
        <f t="array" ref="Y16">1-EXP(-((($C16+(Y$6-$K$6))/(INDEX('Weibull Data'!$G$4:$I$5,2,IF($D16="Electromechanical",3,IF($D16="Analogue Electronic",2,1)))))^(INDEX('Weibull Data'!$G$4:$I$5,1,IF($D16="Electromechanical",3,IF($D16="Analogue Electronic",2,1))))))</f>
        <v>0.99666329706072876</v>
      </c>
      <c r="Z16" s="28" cm="1">
        <f t="array" ref="Z16">1-EXP(-((($C16+(Z$6-$K$6))/(INDEX('Weibull Data'!$G$4:$I$5,2,IF($D16="Electromechanical",3,IF($D16="Analogue Electronic",2,1)))))^(INDEX('Weibull Data'!$G$4:$I$5,1,IF($D16="Electromechanical",3,IF($D16="Analogue Electronic",2,1))))))</f>
        <v>0.99756139152953172</v>
      </c>
      <c r="AA16" s="28" cm="1">
        <f t="array" ref="AA16">1-EXP(-((($C16+(AA$6-$K$6))/(INDEX('Weibull Data'!$G$4:$I$5,2,IF($D16="Electromechanical",3,IF($D16="Analogue Electronic",2,1)))))^(INDEX('Weibull Data'!$G$4:$I$5,1,IF($D16="Electromechanical",3,IF($D16="Analogue Electronic",2,1))))))</f>
        <v>0.99823185015702132</v>
      </c>
      <c r="AB16" s="28" cm="1">
        <f t="array" ref="AB16">1-EXP(-((($C16+(AB$6-$K$6))/(INDEX('Weibull Data'!$G$4:$I$5,2,IF($D16="Electromechanical",3,IF($D16="Analogue Electronic",2,1)))))^(INDEX('Weibull Data'!$G$4:$I$5,1,IF($D16="Electromechanical",3,IF($D16="Analogue Electronic",2,1))))))</f>
        <v>0.99872808542304536</v>
      </c>
      <c r="AC16" s="28" cm="1">
        <f t="array" ref="AC16">1-EXP(-((($C16+(AC$6-$K$6))/(INDEX('Weibull Data'!$G$4:$I$5,2,IF($D16="Electromechanical",3,IF($D16="Analogue Electronic",2,1)))))^(INDEX('Weibull Data'!$G$4:$I$5,1,IF($D16="Electromechanical",3,IF($D16="Analogue Electronic",2,1))))))</f>
        <v>0.99909224663115492</v>
      </c>
      <c r="AD16" s="28" cm="1">
        <f t="array" ref="AD16">1-EXP(-((($C16+(AD$6-$K$6))/(INDEX('Weibull Data'!$G$4:$I$5,2,IF($D16="Electromechanical",3,IF($D16="Analogue Electronic",2,1)))))^(INDEX('Weibull Data'!$G$4:$I$5,1,IF($D16="Electromechanical",3,IF($D16="Analogue Electronic",2,1))))))</f>
        <v>0.99935722683486494</v>
      </c>
      <c r="AE16" s="28" cm="1">
        <f t="array" ref="AE16">1-EXP(-((($C16+(AE$6-$K$6))/(INDEX('Weibull Data'!$G$4:$I$5,2,IF($D16="Electromechanical",3,IF($D16="Analogue Electronic",2,1)))))^(INDEX('Weibull Data'!$G$4:$I$5,1,IF($D16="Electromechanical",3,IF($D16="Analogue Electronic",2,1))))))</f>
        <v>0.99954841844219522</v>
      </c>
      <c r="AF16" s="28" cm="1">
        <f t="array" ref="AF16">1-EXP(-((($C16+(AF$6-$K$6))/(INDEX('Weibull Data'!$G$4:$I$5,2,IF($D16="Electromechanical",3,IF($D16="Analogue Electronic",2,1)))))^(INDEX('Weibull Data'!$G$4:$I$5,1,IF($D16="Electromechanical",3,IF($D16="Analogue Electronic",2,1))))))</f>
        <v>0.99968521671453781</v>
      </c>
      <c r="AG16" s="28" cm="1">
        <f t="array" ref="AG16">1-EXP(-((($C16+(AG$6-$K$6))/(INDEX('Weibull Data'!$G$4:$I$5,2,IF($D16="Electromechanical",3,IF($D16="Analogue Electronic",2,1)))))^(INDEX('Weibull Data'!$G$4:$I$5,1,IF($D16="Electromechanical",3,IF($D16="Analogue Electronic",2,1))))))</f>
        <v>0.99978228300665373</v>
      </c>
      <c r="AH16" s="28" cm="1">
        <f t="array" ref="AH16">1-EXP(-((($C16+(AH$6-$K$6))/(INDEX('Weibull Data'!$G$4:$I$5,2,IF($D16="Electromechanical",3,IF($D16="Analogue Electronic",2,1)))))^(INDEX('Weibull Data'!$G$4:$I$5,1,IF($D16="Electromechanical",3,IF($D16="Analogue Electronic",2,1))))))</f>
        <v>0.99985058776245339</v>
      </c>
      <c r="AI16" s="28" cm="1">
        <f t="array" ref="AI16">1-EXP(-((($C16+(AI$6-$K$6))/(INDEX('Weibull Data'!$G$4:$I$5,2,IF($D16="Electromechanical",3,IF($D16="Analogue Electronic",2,1)))))^(INDEX('Weibull Data'!$G$4:$I$5,1,IF($D16="Electromechanical",3,IF($D16="Analogue Electronic",2,1))))))</f>
        <v>0.99989825783697761</v>
      </c>
      <c r="AJ16" s="34">
        <f t="shared" si="1"/>
        <v>0.3441786624467697</v>
      </c>
      <c r="AK16" s="34">
        <f t="shared" si="2"/>
        <v>0.3538973966446094</v>
      </c>
      <c r="AL16" s="34">
        <f t="shared" si="3"/>
        <v>0.36224172492852708</v>
      </c>
      <c r="AM16" s="34">
        <f t="shared" si="4"/>
        <v>0.36933258149131021</v>
      </c>
      <c r="AN16" s="34">
        <f t="shared" si="5"/>
        <v>0.37529773703150093</v>
      </c>
      <c r="AO16" s="34">
        <f t="shared" si="6"/>
        <v>0.38026641339903766</v>
      </c>
      <c r="AP16" s="34">
        <f t="shared" si="7"/>
        <v>0.38436493445436809</v>
      </c>
      <c r="AQ16" s="34">
        <f t="shared" si="8"/>
        <v>0.38771339824025652</v>
      </c>
      <c r="AR16" s="34">
        <f t="shared" si="9"/>
        <v>0.39042330463549035</v>
      </c>
      <c r="AS16" s="34">
        <f t="shared" si="10"/>
        <v>0.392596036617536</v>
      </c>
      <c r="AT16" s="34">
        <f t="shared" si="11"/>
        <v>0.394322071264392</v>
      </c>
      <c r="AU16" s="34">
        <f t="shared" si="12"/>
        <v>0.39568078698020503</v>
      </c>
      <c r="AV16" s="34">
        <f t="shared" si="13"/>
        <v>0.39674073391988257</v>
      </c>
      <c r="AW16" s="34">
        <f t="shared" si="14"/>
        <v>0.39756024277933361</v>
      </c>
      <c r="AX16" s="34">
        <f t="shared" si="15"/>
        <v>0.39818826060124068</v>
      </c>
      <c r="AY16" s="34">
        <f t="shared" si="16"/>
        <v>0.39866531882429151</v>
      </c>
      <c r="AZ16" s="34">
        <f t="shared" si="17"/>
        <v>0.39902455661181269</v>
      </c>
      <c r="BA16" s="34">
        <f t="shared" si="18"/>
        <v>0.39929274006280857</v>
      </c>
      <c r="BB16" s="34">
        <f t="shared" si="19"/>
        <v>0.39949123416921817</v>
      </c>
      <c r="BC16" s="34">
        <f t="shared" si="20"/>
        <v>0.39963689865246199</v>
      </c>
      <c r="BD16" s="34">
        <f t="shared" si="21"/>
        <v>0.39974289073394598</v>
      </c>
      <c r="BE16" s="34">
        <f t="shared" si="22"/>
        <v>0.39981936737687812</v>
      </c>
      <c r="BF16" s="34">
        <f t="shared" si="23"/>
        <v>0.39987408668581514</v>
      </c>
      <c r="BG16" s="34">
        <f t="shared" si="24"/>
        <v>0.39991291320266154</v>
      </c>
      <c r="BH16" s="34">
        <f t="shared" si="25"/>
        <v>0.39994023510498139</v>
      </c>
      <c r="BI16" s="34">
        <f t="shared" si="26"/>
        <v>0.39995930313479106</v>
      </c>
      <c r="BJ16" s="45"/>
    </row>
    <row r="17" spans="1:62" x14ac:dyDescent="0.3">
      <c r="A17" s="29">
        <v>11</v>
      </c>
      <c r="B17" s="29" t="s">
        <v>33</v>
      </c>
      <c r="C17" s="29">
        <v>22</v>
      </c>
      <c r="D17" s="29" t="s">
        <v>4</v>
      </c>
      <c r="E17" s="29" t="s">
        <v>34</v>
      </c>
      <c r="F17" s="46">
        <v>1</v>
      </c>
      <c r="G17" s="47">
        <f t="shared" si="0"/>
        <v>1.5</v>
      </c>
      <c r="H17" s="51">
        <v>0.66700000000000004</v>
      </c>
      <c r="I17" s="46">
        <v>1</v>
      </c>
      <c r="J17" s="28" cm="1">
        <f t="array" ref="J17">1-EXP(-((($C17+(J$6-$K$6))/(INDEX('Weibull Data'!$G$4:$I$5,2,IF($D17="Electromechanical",3,IF($D17="Analogue Electronic",2,1)))))^(INDEX('Weibull Data'!$G$4:$I$5,1,IF($D17="Electromechanical",3,IF($D17="Analogue Electronic",2,1))))))</f>
        <v>0.88474349161152344</v>
      </c>
      <c r="K17" s="28" cm="1">
        <f t="array" ref="K17">1-EXP(-((($C17+(K$6-$K$6))/(INDEX('Weibull Data'!$G$4:$I$5,2,IF($D17="Electromechanical",3,IF($D17="Analogue Electronic",2,1)))))^(INDEX('Weibull Data'!$G$4:$I$5,1,IF($D17="Electromechanical",3,IF($D17="Analogue Electronic",2,1))))))</f>
        <v>0.90560431232131766</v>
      </c>
      <c r="L17" s="28" cm="1">
        <f t="array" ref="L17">1-EXP(-((($C17+(L$6-$K$6))/(INDEX('Weibull Data'!$G$4:$I$5,2,IF($D17="Electromechanical",3,IF($D17="Analogue Electronic",2,1)))))^(INDEX('Weibull Data'!$G$4:$I$5,1,IF($D17="Electromechanical",3,IF($D17="Analogue Electronic",2,1))))))</f>
        <v>0.92333145372827552</v>
      </c>
      <c r="M17" s="28" cm="1">
        <f t="array" ref="M17">1-EXP(-((($C17+(M$6-$K$6))/(INDEX('Weibull Data'!$G$4:$I$5,2,IF($D17="Electromechanical",3,IF($D17="Analogue Electronic",2,1)))))^(INDEX('Weibull Data'!$G$4:$I$5,1,IF($D17="Electromechanical",3,IF($D17="Analogue Electronic",2,1))))))</f>
        <v>0.93824434257875233</v>
      </c>
      <c r="N17" s="28" cm="1">
        <f t="array" ref="N17">1-EXP(-((($C17+(N$6-$K$6))/(INDEX('Weibull Data'!$G$4:$I$5,2,IF($D17="Electromechanical",3,IF($D17="Analogue Electronic",2,1)))))^(INDEX('Weibull Data'!$G$4:$I$5,1,IF($D17="Electromechanical",3,IF($D17="Analogue Electronic",2,1))))))</f>
        <v>0.95066603349759415</v>
      </c>
      <c r="O17" s="28" cm="1">
        <f t="array" ref="O17">1-EXP(-((($C17+(O$6-$K$6))/(INDEX('Weibull Data'!$G$4:$I$5,2,IF($D17="Electromechanical",3,IF($D17="Analogue Electronic",2,1)))))^(INDEX('Weibull Data'!$G$4:$I$5,1,IF($D17="Electromechanical",3,IF($D17="Analogue Electronic",2,1))))))</f>
        <v>0.9609123361359202</v>
      </c>
      <c r="P17" s="28" cm="1">
        <f t="array" ref="P17">1-EXP(-((($C17+(P$6-$K$6))/(INDEX('Weibull Data'!$G$4:$I$5,2,IF($D17="Electromechanical",3,IF($D17="Analogue Electronic",2,1)))))^(INDEX('Weibull Data'!$G$4:$I$5,1,IF($D17="Electromechanical",3,IF($D17="Analogue Electronic",2,1))))))</f>
        <v>0.9692834956006412</v>
      </c>
      <c r="Q17" s="28" cm="1">
        <f t="array" ref="Q17">1-EXP(-((($C17+(Q$6-$K$6))/(INDEX('Weibull Data'!$G$4:$I$5,2,IF($D17="Electromechanical",3,IF($D17="Analogue Electronic",2,1)))))^(INDEX('Weibull Data'!$G$4:$I$5,1,IF($D17="Electromechanical",3,IF($D17="Analogue Electronic",2,1))))))</f>
        <v>0.97605826158872577</v>
      </c>
      <c r="R17" s="28" cm="1">
        <f t="array" ref="R17">1-EXP(-((($C17+(R$6-$K$6))/(INDEX('Weibull Data'!$G$4:$I$5,2,IF($D17="Electromechanical",3,IF($D17="Analogue Electronic",2,1)))))^(INDEX('Weibull Data'!$G$4:$I$5,1,IF($D17="Electromechanical",3,IF($D17="Analogue Electronic",2,1))))))</f>
        <v>0.98149009154383993</v>
      </c>
      <c r="S17" s="28" cm="1">
        <f t="array" ref="S17">1-EXP(-((($C17+(S$6-$K$6))/(INDEX('Weibull Data'!$G$4:$I$5,2,IF($D17="Electromechanical",3,IF($D17="Analogue Electronic",2,1)))))^(INDEX('Weibull Data'!$G$4:$I$5,1,IF($D17="Electromechanical",3,IF($D17="Analogue Electronic",2,1))))))</f>
        <v>0.98580517816098001</v>
      </c>
      <c r="T17" s="28" cm="1">
        <f t="array" ref="T17">1-EXP(-((($C17+(T$6-$K$6))/(INDEX('Weibull Data'!$G$4:$I$5,2,IF($D17="Electromechanical",3,IF($D17="Analogue Electronic",2,1)))))^(INDEX('Weibull Data'!$G$4:$I$5,1,IF($D17="Electromechanical",3,IF($D17="Analogue Electronic",2,1))))))</f>
        <v>0.98920196745051259</v>
      </c>
      <c r="U17" s="28" cm="1">
        <f t="array" ref="U17">1-EXP(-((($C17+(U$6-$K$6))/(INDEX('Weibull Data'!$G$4:$I$5,2,IF($D17="Electromechanical",3,IF($D17="Analogue Electronic",2,1)))))^(INDEX('Weibull Data'!$G$4:$I$5,1,IF($D17="Electromechanical",3,IF($D17="Analogue Electronic",2,1))))))</f>
        <v>0.9918518347997064</v>
      </c>
      <c r="V17" s="28" cm="1">
        <f t="array" ref="V17">1-EXP(-((($C17+(V$6-$K$6))/(INDEX('Weibull Data'!$G$4:$I$5,2,IF($D17="Electromechanical",3,IF($D17="Analogue Electronic",2,1)))))^(INDEX('Weibull Data'!$G$4:$I$5,1,IF($D17="Electromechanical",3,IF($D17="Analogue Electronic",2,1))))))</f>
        <v>0.99390060694833393</v>
      </c>
      <c r="W17" s="28" cm="1">
        <f t="array" ref="W17">1-EXP(-((($C17+(W$6-$K$6))/(INDEX('Weibull Data'!$G$4:$I$5,2,IF($D17="Electromechanical",3,IF($D17="Analogue Electronic",2,1)))))^(INDEX('Weibull Data'!$G$4:$I$5,1,IF($D17="Electromechanical",3,IF($D17="Analogue Electronic",2,1))))))</f>
        <v>0.99547065150310166</v>
      </c>
      <c r="X17" s="28" cm="1">
        <f t="array" ref="X17">1-EXP(-((($C17+(X$6-$K$6))/(INDEX('Weibull Data'!$G$4:$I$5,2,IF($D17="Electromechanical",3,IF($D17="Analogue Electronic",2,1)))))^(INDEX('Weibull Data'!$G$4:$I$5,1,IF($D17="Electromechanical",3,IF($D17="Analogue Electronic",2,1))))))</f>
        <v>0.99666329706072876</v>
      </c>
      <c r="Y17" s="28" cm="1">
        <f t="array" ref="Y17">1-EXP(-((($C17+(Y$6-$K$6))/(INDEX('Weibull Data'!$G$4:$I$5,2,IF($D17="Electromechanical",3,IF($D17="Analogue Electronic",2,1)))))^(INDEX('Weibull Data'!$G$4:$I$5,1,IF($D17="Electromechanical",3,IF($D17="Analogue Electronic",2,1))))))</f>
        <v>0.99756139152953172</v>
      </c>
      <c r="Z17" s="28" cm="1">
        <f t="array" ref="Z17">1-EXP(-((($C17+(Z$6-$K$6))/(INDEX('Weibull Data'!$G$4:$I$5,2,IF($D17="Electromechanical",3,IF($D17="Analogue Electronic",2,1)))))^(INDEX('Weibull Data'!$G$4:$I$5,1,IF($D17="Electromechanical",3,IF($D17="Analogue Electronic",2,1))))))</f>
        <v>0.99823185015702132</v>
      </c>
      <c r="AA17" s="28" cm="1">
        <f t="array" ref="AA17">1-EXP(-((($C17+(AA$6-$K$6))/(INDEX('Weibull Data'!$G$4:$I$5,2,IF($D17="Electromechanical",3,IF($D17="Analogue Electronic",2,1)))))^(INDEX('Weibull Data'!$G$4:$I$5,1,IF($D17="Electromechanical",3,IF($D17="Analogue Electronic",2,1))))))</f>
        <v>0.99872808542304536</v>
      </c>
      <c r="AB17" s="28" cm="1">
        <f t="array" ref="AB17">1-EXP(-((($C17+(AB$6-$K$6))/(INDEX('Weibull Data'!$G$4:$I$5,2,IF($D17="Electromechanical",3,IF($D17="Analogue Electronic",2,1)))))^(INDEX('Weibull Data'!$G$4:$I$5,1,IF($D17="Electromechanical",3,IF($D17="Analogue Electronic",2,1))))))</f>
        <v>0.99909224663115492</v>
      </c>
      <c r="AC17" s="28" cm="1">
        <f t="array" ref="AC17">1-EXP(-((($C17+(AC$6-$K$6))/(INDEX('Weibull Data'!$G$4:$I$5,2,IF($D17="Electromechanical",3,IF($D17="Analogue Electronic",2,1)))))^(INDEX('Weibull Data'!$G$4:$I$5,1,IF($D17="Electromechanical",3,IF($D17="Analogue Electronic",2,1))))))</f>
        <v>0.99935722683486494</v>
      </c>
      <c r="AD17" s="28" cm="1">
        <f t="array" ref="AD17">1-EXP(-((($C17+(AD$6-$K$6))/(INDEX('Weibull Data'!$G$4:$I$5,2,IF($D17="Electromechanical",3,IF($D17="Analogue Electronic",2,1)))))^(INDEX('Weibull Data'!$G$4:$I$5,1,IF($D17="Electromechanical",3,IF($D17="Analogue Electronic",2,1))))))</f>
        <v>0.99954841844219522</v>
      </c>
      <c r="AE17" s="28" cm="1">
        <f t="array" ref="AE17">1-EXP(-((($C17+(AE$6-$K$6))/(INDEX('Weibull Data'!$G$4:$I$5,2,IF($D17="Electromechanical",3,IF($D17="Analogue Electronic",2,1)))))^(INDEX('Weibull Data'!$G$4:$I$5,1,IF($D17="Electromechanical",3,IF($D17="Analogue Electronic",2,1))))))</f>
        <v>0.99968521671453781</v>
      </c>
      <c r="AF17" s="28" cm="1">
        <f t="array" ref="AF17">1-EXP(-((($C17+(AF$6-$K$6))/(INDEX('Weibull Data'!$G$4:$I$5,2,IF($D17="Electromechanical",3,IF($D17="Analogue Electronic",2,1)))))^(INDEX('Weibull Data'!$G$4:$I$5,1,IF($D17="Electromechanical",3,IF($D17="Analogue Electronic",2,1))))))</f>
        <v>0.99978228300665373</v>
      </c>
      <c r="AG17" s="28" cm="1">
        <f t="array" ref="AG17">1-EXP(-((($C17+(AG$6-$K$6))/(INDEX('Weibull Data'!$G$4:$I$5,2,IF($D17="Electromechanical",3,IF($D17="Analogue Electronic",2,1)))))^(INDEX('Weibull Data'!$G$4:$I$5,1,IF($D17="Electromechanical",3,IF($D17="Analogue Electronic",2,1))))))</f>
        <v>0.99985058776245339</v>
      </c>
      <c r="AH17" s="28" cm="1">
        <f t="array" ref="AH17">1-EXP(-((($C17+(AH$6-$K$6))/(INDEX('Weibull Data'!$G$4:$I$5,2,IF($D17="Electromechanical",3,IF($D17="Analogue Electronic",2,1)))))^(INDEX('Weibull Data'!$G$4:$I$5,1,IF($D17="Electromechanical",3,IF($D17="Analogue Electronic",2,1))))))</f>
        <v>0.99989825783697761</v>
      </c>
      <c r="AI17" s="28" cm="1">
        <f t="array" ref="AI17">1-EXP(-((($C17+(AI$6-$K$6))/(INDEX('Weibull Data'!$G$4:$I$5,2,IF($D17="Electromechanical",3,IF($D17="Analogue Electronic",2,1)))))^(INDEX('Weibull Data'!$G$4:$I$5,1,IF($D17="Electromechanical",3,IF($D17="Analogue Electronic",2,1))))))</f>
        <v>0.99993125449536324</v>
      </c>
      <c r="AJ17" s="34">
        <f t="shared" si="1"/>
        <v>0.5901239089048862</v>
      </c>
      <c r="AK17" s="34">
        <f t="shared" si="2"/>
        <v>0.60403807631831896</v>
      </c>
      <c r="AL17" s="34">
        <f t="shared" si="3"/>
        <v>0.61586207963675976</v>
      </c>
      <c r="AM17" s="34">
        <f t="shared" si="4"/>
        <v>0.62580897650002787</v>
      </c>
      <c r="AN17" s="34">
        <f t="shared" si="5"/>
        <v>0.6340942443428953</v>
      </c>
      <c r="AO17" s="34">
        <f t="shared" si="6"/>
        <v>0.64092852820265878</v>
      </c>
      <c r="AP17" s="34">
        <f t="shared" si="7"/>
        <v>0.64651209156562772</v>
      </c>
      <c r="AQ17" s="34">
        <f t="shared" si="8"/>
        <v>0.65103086047968017</v>
      </c>
      <c r="AR17" s="34">
        <f t="shared" si="9"/>
        <v>0.65465389105974126</v>
      </c>
      <c r="AS17" s="34">
        <f t="shared" si="10"/>
        <v>0.65753205383337365</v>
      </c>
      <c r="AT17" s="34">
        <f t="shared" si="11"/>
        <v>0.65979771228949191</v>
      </c>
      <c r="AU17" s="34">
        <f t="shared" si="12"/>
        <v>0.66156517381140423</v>
      </c>
      <c r="AV17" s="34">
        <f t="shared" si="13"/>
        <v>0.66293170483453878</v>
      </c>
      <c r="AW17" s="34">
        <f t="shared" si="14"/>
        <v>0.66397892455256879</v>
      </c>
      <c r="AX17" s="34">
        <f t="shared" si="15"/>
        <v>0.66477441913950608</v>
      </c>
      <c r="AY17" s="34">
        <f t="shared" si="16"/>
        <v>0.66537344815019772</v>
      </c>
      <c r="AZ17" s="34">
        <f t="shared" si="17"/>
        <v>0.66582064405473329</v>
      </c>
      <c r="BA17" s="34">
        <f t="shared" si="18"/>
        <v>0.66615163297717128</v>
      </c>
      <c r="BB17" s="34">
        <f t="shared" si="19"/>
        <v>0.66639452850298042</v>
      </c>
      <c r="BC17" s="34">
        <f t="shared" si="20"/>
        <v>0.66657127029885499</v>
      </c>
      <c r="BD17" s="34">
        <f t="shared" si="21"/>
        <v>0.66669879510094421</v>
      </c>
      <c r="BE17" s="34">
        <f t="shared" si="22"/>
        <v>0.66679003954859672</v>
      </c>
      <c r="BF17" s="34">
        <f t="shared" si="23"/>
        <v>0.66685478276543808</v>
      </c>
      <c r="BG17" s="34">
        <f t="shared" si="24"/>
        <v>0.66690034203755644</v>
      </c>
      <c r="BH17" s="34">
        <f t="shared" si="25"/>
        <v>0.66693213797726414</v>
      </c>
      <c r="BI17" s="34">
        <f t="shared" si="26"/>
        <v>0.66695414674840736</v>
      </c>
      <c r="BJ17" s="45"/>
    </row>
    <row r="18" spans="1:62" x14ac:dyDescent="0.3">
      <c r="A18" s="29">
        <v>12</v>
      </c>
      <c r="B18" s="29" t="s">
        <v>35</v>
      </c>
      <c r="C18" s="29">
        <v>22</v>
      </c>
      <c r="D18" s="29" t="s">
        <v>4</v>
      </c>
      <c r="E18" s="29" t="s">
        <v>34</v>
      </c>
      <c r="F18" s="46">
        <v>1</v>
      </c>
      <c r="G18" s="47">
        <f t="shared" si="0"/>
        <v>1.5</v>
      </c>
      <c r="H18" s="51">
        <v>0.66700000000000004</v>
      </c>
      <c r="I18" s="46">
        <v>1</v>
      </c>
      <c r="J18" s="28" cm="1">
        <f t="array" ref="J18">1-EXP(-((($C18+(J$6-$K$6))/(INDEX('Weibull Data'!$G$4:$I$5,2,IF($D18="Electromechanical",3,IF($D18="Analogue Electronic",2,1)))))^(INDEX('Weibull Data'!$G$4:$I$5,1,IF($D18="Electromechanical",3,IF($D18="Analogue Electronic",2,1))))))</f>
        <v>0.88474349161152344</v>
      </c>
      <c r="K18" s="28" cm="1">
        <f t="array" ref="K18">1-EXP(-((($C18+(K$6-$K$6))/(INDEX('Weibull Data'!$G$4:$I$5,2,IF($D18="Electromechanical",3,IF($D18="Analogue Electronic",2,1)))))^(INDEX('Weibull Data'!$G$4:$I$5,1,IF($D18="Electromechanical",3,IF($D18="Analogue Electronic",2,1))))))</f>
        <v>0.90560431232131766</v>
      </c>
      <c r="L18" s="28" cm="1">
        <f t="array" ref="L18">1-EXP(-((($C18+(L$6-$K$6))/(INDEX('Weibull Data'!$G$4:$I$5,2,IF($D18="Electromechanical",3,IF($D18="Analogue Electronic",2,1)))))^(INDEX('Weibull Data'!$G$4:$I$5,1,IF($D18="Electromechanical",3,IF($D18="Analogue Electronic",2,1))))))</f>
        <v>0.92333145372827552</v>
      </c>
      <c r="M18" s="28" cm="1">
        <f t="array" ref="M18">1-EXP(-((($C18+(M$6-$K$6))/(INDEX('Weibull Data'!$G$4:$I$5,2,IF($D18="Electromechanical",3,IF($D18="Analogue Electronic",2,1)))))^(INDEX('Weibull Data'!$G$4:$I$5,1,IF($D18="Electromechanical",3,IF($D18="Analogue Electronic",2,1))))))</f>
        <v>0.93824434257875233</v>
      </c>
      <c r="N18" s="28" cm="1">
        <f t="array" ref="N18">1-EXP(-((($C18+(N$6-$K$6))/(INDEX('Weibull Data'!$G$4:$I$5,2,IF($D18="Electromechanical",3,IF($D18="Analogue Electronic",2,1)))))^(INDEX('Weibull Data'!$G$4:$I$5,1,IF($D18="Electromechanical",3,IF($D18="Analogue Electronic",2,1))))))</f>
        <v>0.95066603349759415</v>
      </c>
      <c r="O18" s="28" cm="1">
        <f t="array" ref="O18">1-EXP(-((($C18+(O$6-$K$6))/(INDEX('Weibull Data'!$G$4:$I$5,2,IF($D18="Electromechanical",3,IF($D18="Analogue Electronic",2,1)))))^(INDEX('Weibull Data'!$G$4:$I$5,1,IF($D18="Electromechanical",3,IF($D18="Analogue Electronic",2,1))))))</f>
        <v>0.9609123361359202</v>
      </c>
      <c r="P18" s="28" cm="1">
        <f t="array" ref="P18">1-EXP(-((($C18+(P$6-$K$6))/(INDEX('Weibull Data'!$G$4:$I$5,2,IF($D18="Electromechanical",3,IF($D18="Analogue Electronic",2,1)))))^(INDEX('Weibull Data'!$G$4:$I$5,1,IF($D18="Electromechanical",3,IF($D18="Analogue Electronic",2,1))))))</f>
        <v>0.9692834956006412</v>
      </c>
      <c r="Q18" s="28" cm="1">
        <f t="array" ref="Q18">1-EXP(-((($C18+(Q$6-$K$6))/(INDEX('Weibull Data'!$G$4:$I$5,2,IF($D18="Electromechanical",3,IF($D18="Analogue Electronic",2,1)))))^(INDEX('Weibull Data'!$G$4:$I$5,1,IF($D18="Electromechanical",3,IF($D18="Analogue Electronic",2,1))))))</f>
        <v>0.97605826158872577</v>
      </c>
      <c r="R18" s="28" cm="1">
        <f t="array" ref="R18">1-EXP(-((($C18+(R$6-$K$6))/(INDEX('Weibull Data'!$G$4:$I$5,2,IF($D18="Electromechanical",3,IF($D18="Analogue Electronic",2,1)))))^(INDEX('Weibull Data'!$G$4:$I$5,1,IF($D18="Electromechanical",3,IF($D18="Analogue Electronic",2,1))))))</f>
        <v>0.98149009154383993</v>
      </c>
      <c r="S18" s="28" cm="1">
        <f t="array" ref="S18">1-EXP(-((($C18+(S$6-$K$6))/(INDEX('Weibull Data'!$G$4:$I$5,2,IF($D18="Electromechanical",3,IF($D18="Analogue Electronic",2,1)))))^(INDEX('Weibull Data'!$G$4:$I$5,1,IF($D18="Electromechanical",3,IF($D18="Analogue Electronic",2,1))))))</f>
        <v>0.98580517816098001</v>
      </c>
      <c r="T18" s="28" cm="1">
        <f t="array" ref="T18">1-EXP(-((($C18+(T$6-$K$6))/(INDEX('Weibull Data'!$G$4:$I$5,2,IF($D18="Electromechanical",3,IF($D18="Analogue Electronic",2,1)))))^(INDEX('Weibull Data'!$G$4:$I$5,1,IF($D18="Electromechanical",3,IF($D18="Analogue Electronic",2,1))))))</f>
        <v>0.98920196745051259</v>
      </c>
      <c r="U18" s="28" cm="1">
        <f t="array" ref="U18">1-EXP(-((($C18+(U$6-$K$6))/(INDEX('Weibull Data'!$G$4:$I$5,2,IF($D18="Electromechanical",3,IF($D18="Analogue Electronic",2,1)))))^(INDEX('Weibull Data'!$G$4:$I$5,1,IF($D18="Electromechanical",3,IF($D18="Analogue Electronic",2,1))))))</f>
        <v>0.9918518347997064</v>
      </c>
      <c r="V18" s="28" cm="1">
        <f t="array" ref="V18">1-EXP(-((($C18+(V$6-$K$6))/(INDEX('Weibull Data'!$G$4:$I$5,2,IF($D18="Electromechanical",3,IF($D18="Analogue Electronic",2,1)))))^(INDEX('Weibull Data'!$G$4:$I$5,1,IF($D18="Electromechanical",3,IF($D18="Analogue Electronic",2,1))))))</f>
        <v>0.99390060694833393</v>
      </c>
      <c r="W18" s="28" cm="1">
        <f t="array" ref="W18">1-EXP(-((($C18+(W$6-$K$6))/(INDEX('Weibull Data'!$G$4:$I$5,2,IF($D18="Electromechanical",3,IF($D18="Analogue Electronic",2,1)))))^(INDEX('Weibull Data'!$G$4:$I$5,1,IF($D18="Electromechanical",3,IF($D18="Analogue Electronic",2,1))))))</f>
        <v>0.99547065150310166</v>
      </c>
      <c r="X18" s="28" cm="1">
        <f t="array" ref="X18">1-EXP(-((($C18+(X$6-$K$6))/(INDEX('Weibull Data'!$G$4:$I$5,2,IF($D18="Electromechanical",3,IF($D18="Analogue Electronic",2,1)))))^(INDEX('Weibull Data'!$G$4:$I$5,1,IF($D18="Electromechanical",3,IF($D18="Analogue Electronic",2,1))))))</f>
        <v>0.99666329706072876</v>
      </c>
      <c r="Y18" s="28" cm="1">
        <f t="array" ref="Y18">1-EXP(-((($C18+(Y$6-$K$6))/(INDEX('Weibull Data'!$G$4:$I$5,2,IF($D18="Electromechanical",3,IF($D18="Analogue Electronic",2,1)))))^(INDEX('Weibull Data'!$G$4:$I$5,1,IF($D18="Electromechanical",3,IF($D18="Analogue Electronic",2,1))))))</f>
        <v>0.99756139152953172</v>
      </c>
      <c r="Z18" s="28" cm="1">
        <f t="array" ref="Z18">1-EXP(-((($C18+(Z$6-$K$6))/(INDEX('Weibull Data'!$G$4:$I$5,2,IF($D18="Electromechanical",3,IF($D18="Analogue Electronic",2,1)))))^(INDEX('Weibull Data'!$G$4:$I$5,1,IF($D18="Electromechanical",3,IF($D18="Analogue Electronic",2,1))))))</f>
        <v>0.99823185015702132</v>
      </c>
      <c r="AA18" s="28" cm="1">
        <f t="array" ref="AA18">1-EXP(-((($C18+(AA$6-$K$6))/(INDEX('Weibull Data'!$G$4:$I$5,2,IF($D18="Electromechanical",3,IF($D18="Analogue Electronic",2,1)))))^(INDEX('Weibull Data'!$G$4:$I$5,1,IF($D18="Electromechanical",3,IF($D18="Analogue Electronic",2,1))))))</f>
        <v>0.99872808542304536</v>
      </c>
      <c r="AB18" s="28" cm="1">
        <f t="array" ref="AB18">1-EXP(-((($C18+(AB$6-$K$6))/(INDEX('Weibull Data'!$G$4:$I$5,2,IF($D18="Electromechanical",3,IF($D18="Analogue Electronic",2,1)))))^(INDEX('Weibull Data'!$G$4:$I$5,1,IF($D18="Electromechanical",3,IF($D18="Analogue Electronic",2,1))))))</f>
        <v>0.99909224663115492</v>
      </c>
      <c r="AC18" s="28" cm="1">
        <f t="array" ref="AC18">1-EXP(-((($C18+(AC$6-$K$6))/(INDEX('Weibull Data'!$G$4:$I$5,2,IF($D18="Electromechanical",3,IF($D18="Analogue Electronic",2,1)))))^(INDEX('Weibull Data'!$G$4:$I$5,1,IF($D18="Electromechanical",3,IF($D18="Analogue Electronic",2,1))))))</f>
        <v>0.99935722683486494</v>
      </c>
      <c r="AD18" s="28" cm="1">
        <f t="array" ref="AD18">1-EXP(-((($C18+(AD$6-$K$6))/(INDEX('Weibull Data'!$G$4:$I$5,2,IF($D18="Electromechanical",3,IF($D18="Analogue Electronic",2,1)))))^(INDEX('Weibull Data'!$G$4:$I$5,1,IF($D18="Electromechanical",3,IF($D18="Analogue Electronic",2,1))))))</f>
        <v>0.99954841844219522</v>
      </c>
      <c r="AE18" s="28" cm="1">
        <f t="array" ref="AE18">1-EXP(-((($C18+(AE$6-$K$6))/(INDEX('Weibull Data'!$G$4:$I$5,2,IF($D18="Electromechanical",3,IF($D18="Analogue Electronic",2,1)))))^(INDEX('Weibull Data'!$G$4:$I$5,1,IF($D18="Electromechanical",3,IF($D18="Analogue Electronic",2,1))))))</f>
        <v>0.99968521671453781</v>
      </c>
      <c r="AF18" s="28" cm="1">
        <f t="array" ref="AF18">1-EXP(-((($C18+(AF$6-$K$6))/(INDEX('Weibull Data'!$G$4:$I$5,2,IF($D18="Electromechanical",3,IF($D18="Analogue Electronic",2,1)))))^(INDEX('Weibull Data'!$G$4:$I$5,1,IF($D18="Electromechanical",3,IF($D18="Analogue Electronic",2,1))))))</f>
        <v>0.99978228300665373</v>
      </c>
      <c r="AG18" s="28" cm="1">
        <f t="array" ref="AG18">1-EXP(-((($C18+(AG$6-$K$6))/(INDEX('Weibull Data'!$G$4:$I$5,2,IF($D18="Electromechanical",3,IF($D18="Analogue Electronic",2,1)))))^(INDEX('Weibull Data'!$G$4:$I$5,1,IF($D18="Electromechanical",3,IF($D18="Analogue Electronic",2,1))))))</f>
        <v>0.99985058776245339</v>
      </c>
      <c r="AH18" s="28" cm="1">
        <f t="array" ref="AH18">1-EXP(-((($C18+(AH$6-$K$6))/(INDEX('Weibull Data'!$G$4:$I$5,2,IF($D18="Electromechanical",3,IF($D18="Analogue Electronic",2,1)))))^(INDEX('Weibull Data'!$G$4:$I$5,1,IF($D18="Electromechanical",3,IF($D18="Analogue Electronic",2,1))))))</f>
        <v>0.99989825783697761</v>
      </c>
      <c r="AI18" s="28" cm="1">
        <f t="array" ref="AI18">1-EXP(-((($C18+(AI$6-$K$6))/(INDEX('Weibull Data'!$G$4:$I$5,2,IF($D18="Electromechanical",3,IF($D18="Analogue Electronic",2,1)))))^(INDEX('Weibull Data'!$G$4:$I$5,1,IF($D18="Electromechanical",3,IF($D18="Analogue Electronic",2,1))))))</f>
        <v>0.99993125449536324</v>
      </c>
      <c r="AJ18" s="34">
        <f t="shared" si="1"/>
        <v>0.5901239089048862</v>
      </c>
      <c r="AK18" s="34">
        <f t="shared" si="2"/>
        <v>0.60403807631831896</v>
      </c>
      <c r="AL18" s="34">
        <f t="shared" si="3"/>
        <v>0.61586207963675976</v>
      </c>
      <c r="AM18" s="34">
        <f t="shared" si="4"/>
        <v>0.62580897650002787</v>
      </c>
      <c r="AN18" s="34">
        <f t="shared" si="5"/>
        <v>0.6340942443428953</v>
      </c>
      <c r="AO18" s="34">
        <f t="shared" si="6"/>
        <v>0.64092852820265878</v>
      </c>
      <c r="AP18" s="34">
        <f t="shared" si="7"/>
        <v>0.64651209156562772</v>
      </c>
      <c r="AQ18" s="34">
        <f t="shared" si="8"/>
        <v>0.65103086047968017</v>
      </c>
      <c r="AR18" s="34">
        <f t="shared" si="9"/>
        <v>0.65465389105974126</v>
      </c>
      <c r="AS18" s="34">
        <f t="shared" si="10"/>
        <v>0.65753205383337365</v>
      </c>
      <c r="AT18" s="34">
        <f t="shared" si="11"/>
        <v>0.65979771228949191</v>
      </c>
      <c r="AU18" s="34">
        <f t="shared" si="12"/>
        <v>0.66156517381140423</v>
      </c>
      <c r="AV18" s="34">
        <f t="shared" si="13"/>
        <v>0.66293170483453878</v>
      </c>
      <c r="AW18" s="34">
        <f t="shared" si="14"/>
        <v>0.66397892455256879</v>
      </c>
      <c r="AX18" s="34">
        <f t="shared" si="15"/>
        <v>0.66477441913950608</v>
      </c>
      <c r="AY18" s="34">
        <f t="shared" si="16"/>
        <v>0.66537344815019772</v>
      </c>
      <c r="AZ18" s="34">
        <f t="shared" si="17"/>
        <v>0.66582064405473329</v>
      </c>
      <c r="BA18" s="34">
        <f t="shared" si="18"/>
        <v>0.66615163297717128</v>
      </c>
      <c r="BB18" s="34">
        <f t="shared" si="19"/>
        <v>0.66639452850298042</v>
      </c>
      <c r="BC18" s="34">
        <f t="shared" si="20"/>
        <v>0.66657127029885499</v>
      </c>
      <c r="BD18" s="34">
        <f t="shared" si="21"/>
        <v>0.66669879510094421</v>
      </c>
      <c r="BE18" s="34">
        <f t="shared" si="22"/>
        <v>0.66679003954859672</v>
      </c>
      <c r="BF18" s="34">
        <f t="shared" si="23"/>
        <v>0.66685478276543808</v>
      </c>
      <c r="BG18" s="34">
        <f t="shared" si="24"/>
        <v>0.66690034203755644</v>
      </c>
      <c r="BH18" s="34">
        <f t="shared" si="25"/>
        <v>0.66693213797726414</v>
      </c>
      <c r="BI18" s="34">
        <f t="shared" si="26"/>
        <v>0.66695414674840736</v>
      </c>
      <c r="BJ18" s="45"/>
    </row>
    <row r="19" spans="1:62" x14ac:dyDescent="0.3">
      <c r="A19" s="29">
        <v>13</v>
      </c>
      <c r="B19" s="29" t="s">
        <v>36</v>
      </c>
      <c r="C19" s="29">
        <v>20</v>
      </c>
      <c r="D19" s="29" t="s">
        <v>4</v>
      </c>
      <c r="E19" s="29" t="s">
        <v>24</v>
      </c>
      <c r="F19" s="46">
        <v>1</v>
      </c>
      <c r="G19" s="47">
        <f t="shared" si="0"/>
        <v>1.5</v>
      </c>
      <c r="H19" s="51">
        <v>1</v>
      </c>
      <c r="I19" s="46">
        <v>1</v>
      </c>
      <c r="J19" s="28" cm="1">
        <f t="array" ref="J19">1-EXP(-((($C19+(J$6-$K$6))/(INDEX('Weibull Data'!$G$4:$I$5,2,IF($D19="Electromechanical",3,IF($D19="Analogue Electronic",2,1)))))^(INDEX('Weibull Data'!$G$4:$I$5,1,IF($D19="Electromechanical",3,IF($D19="Analogue Electronic",2,1))))))</f>
        <v>0.83244448909884727</v>
      </c>
      <c r="K19" s="28" cm="1">
        <f t="array" ref="K19">1-EXP(-((($C19+(K$6-$K$6))/(INDEX('Weibull Data'!$G$4:$I$5,2,IF($D19="Electromechanical",3,IF($D19="Analogue Electronic",2,1)))))^(INDEX('Weibull Data'!$G$4:$I$5,1,IF($D19="Electromechanical",3,IF($D19="Analogue Electronic",2,1))))))</f>
        <v>0.86044665611692417</v>
      </c>
      <c r="L19" s="28" cm="1">
        <f t="array" ref="L19">1-EXP(-((($C19+(L$6-$K$6))/(INDEX('Weibull Data'!$G$4:$I$5,2,IF($D19="Electromechanical",3,IF($D19="Analogue Electronic",2,1)))))^(INDEX('Weibull Data'!$G$4:$I$5,1,IF($D19="Electromechanical",3,IF($D19="Analogue Electronic",2,1))))))</f>
        <v>0.88474349161152344</v>
      </c>
      <c r="M19" s="28" cm="1">
        <f t="array" ref="M19">1-EXP(-((($C19+(M$6-$K$6))/(INDEX('Weibull Data'!$G$4:$I$5,2,IF($D19="Electromechanical",3,IF($D19="Analogue Electronic",2,1)))))^(INDEX('Weibull Data'!$G$4:$I$5,1,IF($D19="Electromechanical",3,IF($D19="Analogue Electronic",2,1))))))</f>
        <v>0.90560431232131766</v>
      </c>
      <c r="N19" s="28" cm="1">
        <f t="array" ref="N19">1-EXP(-((($C19+(N$6-$K$6))/(INDEX('Weibull Data'!$G$4:$I$5,2,IF($D19="Electromechanical",3,IF($D19="Analogue Electronic",2,1)))))^(INDEX('Weibull Data'!$G$4:$I$5,1,IF($D19="Electromechanical",3,IF($D19="Analogue Electronic",2,1))))))</f>
        <v>0.92333145372827552</v>
      </c>
      <c r="O19" s="28" cm="1">
        <f t="array" ref="O19">1-EXP(-((($C19+(O$6-$K$6))/(INDEX('Weibull Data'!$G$4:$I$5,2,IF($D19="Electromechanical",3,IF($D19="Analogue Electronic",2,1)))))^(INDEX('Weibull Data'!$G$4:$I$5,1,IF($D19="Electromechanical",3,IF($D19="Analogue Electronic",2,1))))))</f>
        <v>0.93824434257875233</v>
      </c>
      <c r="P19" s="28" cm="1">
        <f t="array" ref="P19">1-EXP(-((($C19+(P$6-$K$6))/(INDEX('Weibull Data'!$G$4:$I$5,2,IF($D19="Electromechanical",3,IF($D19="Analogue Electronic",2,1)))))^(INDEX('Weibull Data'!$G$4:$I$5,1,IF($D19="Electromechanical",3,IF($D19="Analogue Electronic",2,1))))))</f>
        <v>0.95066603349759415</v>
      </c>
      <c r="Q19" s="28" cm="1">
        <f t="array" ref="Q19">1-EXP(-((($C19+(Q$6-$K$6))/(INDEX('Weibull Data'!$G$4:$I$5,2,IF($D19="Electromechanical",3,IF($D19="Analogue Electronic",2,1)))))^(INDEX('Weibull Data'!$G$4:$I$5,1,IF($D19="Electromechanical",3,IF($D19="Analogue Electronic",2,1))))))</f>
        <v>0.9609123361359202</v>
      </c>
      <c r="R19" s="28" cm="1">
        <f t="array" ref="R19">1-EXP(-((($C19+(R$6-$K$6))/(INDEX('Weibull Data'!$G$4:$I$5,2,IF($D19="Electromechanical",3,IF($D19="Analogue Electronic",2,1)))))^(INDEX('Weibull Data'!$G$4:$I$5,1,IF($D19="Electromechanical",3,IF($D19="Analogue Electronic",2,1))))))</f>
        <v>0.9692834956006412</v>
      </c>
      <c r="S19" s="28" cm="1">
        <f t="array" ref="S19">1-EXP(-((($C19+(S$6-$K$6))/(INDEX('Weibull Data'!$G$4:$I$5,2,IF($D19="Electromechanical",3,IF($D19="Analogue Electronic",2,1)))))^(INDEX('Weibull Data'!$G$4:$I$5,1,IF($D19="Electromechanical",3,IF($D19="Analogue Electronic",2,1))))))</f>
        <v>0.97605826158872577</v>
      </c>
      <c r="T19" s="28" cm="1">
        <f t="array" ref="T19">1-EXP(-((($C19+(T$6-$K$6))/(INDEX('Weibull Data'!$G$4:$I$5,2,IF($D19="Electromechanical",3,IF($D19="Analogue Electronic",2,1)))))^(INDEX('Weibull Data'!$G$4:$I$5,1,IF($D19="Electromechanical",3,IF($D19="Analogue Electronic",2,1))))))</f>
        <v>0.98149009154383993</v>
      </c>
      <c r="U19" s="28" cm="1">
        <f t="array" ref="U19">1-EXP(-((($C19+(U$6-$K$6))/(INDEX('Weibull Data'!$G$4:$I$5,2,IF($D19="Electromechanical",3,IF($D19="Analogue Electronic",2,1)))))^(INDEX('Weibull Data'!$G$4:$I$5,1,IF($D19="Electromechanical",3,IF($D19="Analogue Electronic",2,1))))))</f>
        <v>0.98580517816098001</v>
      </c>
      <c r="V19" s="28" cm="1">
        <f t="array" ref="V19">1-EXP(-((($C19+(V$6-$K$6))/(INDEX('Weibull Data'!$G$4:$I$5,2,IF($D19="Electromechanical",3,IF($D19="Analogue Electronic",2,1)))))^(INDEX('Weibull Data'!$G$4:$I$5,1,IF($D19="Electromechanical",3,IF($D19="Analogue Electronic",2,1))))))</f>
        <v>0.98920196745051259</v>
      </c>
      <c r="W19" s="28" cm="1">
        <f t="array" ref="W19">1-EXP(-((($C19+(W$6-$K$6))/(INDEX('Weibull Data'!$G$4:$I$5,2,IF($D19="Electromechanical",3,IF($D19="Analogue Electronic",2,1)))))^(INDEX('Weibull Data'!$G$4:$I$5,1,IF($D19="Electromechanical",3,IF($D19="Analogue Electronic",2,1))))))</f>
        <v>0.9918518347997064</v>
      </c>
      <c r="X19" s="28" cm="1">
        <f t="array" ref="X19">1-EXP(-((($C19+(X$6-$K$6))/(INDEX('Weibull Data'!$G$4:$I$5,2,IF($D19="Electromechanical",3,IF($D19="Analogue Electronic",2,1)))))^(INDEX('Weibull Data'!$G$4:$I$5,1,IF($D19="Electromechanical",3,IF($D19="Analogue Electronic",2,1))))))</f>
        <v>0.99390060694833393</v>
      </c>
      <c r="Y19" s="28" cm="1">
        <f t="array" ref="Y19">1-EXP(-((($C19+(Y$6-$K$6))/(INDEX('Weibull Data'!$G$4:$I$5,2,IF($D19="Electromechanical",3,IF($D19="Analogue Electronic",2,1)))))^(INDEX('Weibull Data'!$G$4:$I$5,1,IF($D19="Electromechanical",3,IF($D19="Analogue Electronic",2,1))))))</f>
        <v>0.99547065150310166</v>
      </c>
      <c r="Z19" s="28" cm="1">
        <f t="array" ref="Z19">1-EXP(-((($C19+(Z$6-$K$6))/(INDEX('Weibull Data'!$G$4:$I$5,2,IF($D19="Electromechanical",3,IF($D19="Analogue Electronic",2,1)))))^(INDEX('Weibull Data'!$G$4:$I$5,1,IF($D19="Electromechanical",3,IF($D19="Analogue Electronic",2,1))))))</f>
        <v>0.99666329706072876</v>
      </c>
      <c r="AA19" s="28" cm="1">
        <f t="array" ref="AA19">1-EXP(-((($C19+(AA$6-$K$6))/(INDEX('Weibull Data'!$G$4:$I$5,2,IF($D19="Electromechanical",3,IF($D19="Analogue Electronic",2,1)))))^(INDEX('Weibull Data'!$G$4:$I$5,1,IF($D19="Electromechanical",3,IF($D19="Analogue Electronic",2,1))))))</f>
        <v>0.99756139152953172</v>
      </c>
      <c r="AB19" s="28" cm="1">
        <f t="array" ref="AB19">1-EXP(-((($C19+(AB$6-$K$6))/(INDEX('Weibull Data'!$G$4:$I$5,2,IF($D19="Electromechanical",3,IF($D19="Analogue Electronic",2,1)))))^(INDEX('Weibull Data'!$G$4:$I$5,1,IF($D19="Electromechanical",3,IF($D19="Analogue Electronic",2,1))))))</f>
        <v>0.99823185015702132</v>
      </c>
      <c r="AC19" s="28" cm="1">
        <f t="array" ref="AC19">1-EXP(-((($C19+(AC$6-$K$6))/(INDEX('Weibull Data'!$G$4:$I$5,2,IF($D19="Electromechanical",3,IF($D19="Analogue Electronic",2,1)))))^(INDEX('Weibull Data'!$G$4:$I$5,1,IF($D19="Electromechanical",3,IF($D19="Analogue Electronic",2,1))))))</f>
        <v>0.99872808542304536</v>
      </c>
      <c r="AD19" s="28" cm="1">
        <f t="array" ref="AD19">1-EXP(-((($C19+(AD$6-$K$6))/(INDEX('Weibull Data'!$G$4:$I$5,2,IF($D19="Electromechanical",3,IF($D19="Analogue Electronic",2,1)))))^(INDEX('Weibull Data'!$G$4:$I$5,1,IF($D19="Electromechanical",3,IF($D19="Analogue Electronic",2,1))))))</f>
        <v>0.99909224663115492</v>
      </c>
      <c r="AE19" s="28" cm="1">
        <f t="array" ref="AE19">1-EXP(-((($C19+(AE$6-$K$6))/(INDEX('Weibull Data'!$G$4:$I$5,2,IF($D19="Electromechanical",3,IF($D19="Analogue Electronic",2,1)))))^(INDEX('Weibull Data'!$G$4:$I$5,1,IF($D19="Electromechanical",3,IF($D19="Analogue Electronic",2,1))))))</f>
        <v>0.99935722683486494</v>
      </c>
      <c r="AF19" s="28" cm="1">
        <f t="array" ref="AF19">1-EXP(-((($C19+(AF$6-$K$6))/(INDEX('Weibull Data'!$G$4:$I$5,2,IF($D19="Electromechanical",3,IF($D19="Analogue Electronic",2,1)))))^(INDEX('Weibull Data'!$G$4:$I$5,1,IF($D19="Electromechanical",3,IF($D19="Analogue Electronic",2,1))))))</f>
        <v>0.99954841844219522</v>
      </c>
      <c r="AG19" s="28" cm="1">
        <f t="array" ref="AG19">1-EXP(-((($C19+(AG$6-$K$6))/(INDEX('Weibull Data'!$G$4:$I$5,2,IF($D19="Electromechanical",3,IF($D19="Analogue Electronic",2,1)))))^(INDEX('Weibull Data'!$G$4:$I$5,1,IF($D19="Electromechanical",3,IF($D19="Analogue Electronic",2,1))))))</f>
        <v>0.99968521671453781</v>
      </c>
      <c r="AH19" s="28" cm="1">
        <f t="array" ref="AH19">1-EXP(-((($C19+(AH$6-$K$6))/(INDEX('Weibull Data'!$G$4:$I$5,2,IF($D19="Electromechanical",3,IF($D19="Analogue Electronic",2,1)))))^(INDEX('Weibull Data'!$G$4:$I$5,1,IF($D19="Electromechanical",3,IF($D19="Analogue Electronic",2,1))))))</f>
        <v>0.99978228300665373</v>
      </c>
      <c r="AI19" s="28" cm="1">
        <f t="array" ref="AI19">1-EXP(-((($C19+(AI$6-$K$6))/(INDEX('Weibull Data'!$G$4:$I$5,2,IF($D19="Electromechanical",3,IF($D19="Analogue Electronic",2,1)))))^(INDEX('Weibull Data'!$G$4:$I$5,1,IF($D19="Electromechanical",3,IF($D19="Analogue Electronic",2,1))))))</f>
        <v>0.99985058776245339</v>
      </c>
      <c r="AJ19" s="34">
        <f t="shared" si="1"/>
        <v>0.83244448909884727</v>
      </c>
      <c r="AK19" s="34">
        <f t="shared" si="2"/>
        <v>0.86044665611692417</v>
      </c>
      <c r="AL19" s="34">
        <f t="shared" si="3"/>
        <v>0.88474349161152344</v>
      </c>
      <c r="AM19" s="34">
        <f t="shared" si="4"/>
        <v>0.90560431232131766</v>
      </c>
      <c r="AN19" s="34">
        <f t="shared" si="5"/>
        <v>0.92333145372827552</v>
      </c>
      <c r="AO19" s="34">
        <f t="shared" si="6"/>
        <v>0.93824434257875233</v>
      </c>
      <c r="AP19" s="34">
        <f t="shared" si="7"/>
        <v>0.95066603349759415</v>
      </c>
      <c r="AQ19" s="34">
        <f t="shared" si="8"/>
        <v>0.9609123361359202</v>
      </c>
      <c r="AR19" s="34">
        <f t="shared" si="9"/>
        <v>0.9692834956006412</v>
      </c>
      <c r="AS19" s="34">
        <f t="shared" si="10"/>
        <v>0.97605826158872577</v>
      </c>
      <c r="AT19" s="34">
        <f t="shared" si="11"/>
        <v>0.98149009154383993</v>
      </c>
      <c r="AU19" s="34">
        <f t="shared" si="12"/>
        <v>0.98580517816098001</v>
      </c>
      <c r="AV19" s="34">
        <f t="shared" si="13"/>
        <v>0.98920196745051259</v>
      </c>
      <c r="AW19" s="34">
        <f t="shared" si="14"/>
        <v>0.9918518347997064</v>
      </c>
      <c r="AX19" s="34">
        <f t="shared" si="15"/>
        <v>0.99390060694833393</v>
      </c>
      <c r="AY19" s="34">
        <f t="shared" si="16"/>
        <v>0.99547065150310166</v>
      </c>
      <c r="AZ19" s="34">
        <f t="shared" si="17"/>
        <v>0.99666329706072876</v>
      </c>
      <c r="BA19" s="34">
        <f t="shared" si="18"/>
        <v>0.99756139152953172</v>
      </c>
      <c r="BB19" s="34">
        <f t="shared" si="19"/>
        <v>0.99823185015702132</v>
      </c>
      <c r="BC19" s="34">
        <f t="shared" si="20"/>
        <v>0.99872808542304536</v>
      </c>
      <c r="BD19" s="34">
        <f t="shared" si="21"/>
        <v>0.99909224663115492</v>
      </c>
      <c r="BE19" s="34">
        <f t="shared" si="22"/>
        <v>0.99935722683486494</v>
      </c>
      <c r="BF19" s="34">
        <f t="shared" si="23"/>
        <v>0.99954841844219522</v>
      </c>
      <c r="BG19" s="34">
        <f t="shared" si="24"/>
        <v>0.99968521671453781</v>
      </c>
      <c r="BH19" s="34">
        <f t="shared" si="25"/>
        <v>0.99978228300665373</v>
      </c>
      <c r="BI19" s="34">
        <f t="shared" si="26"/>
        <v>0.99985058776245339</v>
      </c>
      <c r="BJ19" s="45"/>
    </row>
    <row r="20" spans="1:62" x14ac:dyDescent="0.3">
      <c r="A20" s="29">
        <v>14</v>
      </c>
      <c r="B20" s="29" t="s">
        <v>37</v>
      </c>
      <c r="C20" s="29">
        <v>22</v>
      </c>
      <c r="D20" s="29" t="s">
        <v>4</v>
      </c>
      <c r="E20" s="29" t="s">
        <v>24</v>
      </c>
      <c r="F20" s="46">
        <v>1</v>
      </c>
      <c r="G20" s="47">
        <f t="shared" si="0"/>
        <v>1.5</v>
      </c>
      <c r="H20" s="51">
        <v>0.4</v>
      </c>
      <c r="I20" s="46">
        <v>1</v>
      </c>
      <c r="J20" s="28" cm="1">
        <f t="array" ref="J20">1-EXP(-((($C20+(J$6-$K$6))/(INDEX('Weibull Data'!$G$4:$I$5,2,IF($D20="Electromechanical",3,IF($D20="Analogue Electronic",2,1)))))^(INDEX('Weibull Data'!$G$4:$I$5,1,IF($D20="Electromechanical",3,IF($D20="Analogue Electronic",2,1))))))</f>
        <v>0.88474349161152344</v>
      </c>
      <c r="K20" s="28" cm="1">
        <f t="array" ref="K20">1-EXP(-((($C20+(K$6-$K$6))/(INDEX('Weibull Data'!$G$4:$I$5,2,IF($D20="Electromechanical",3,IF($D20="Analogue Electronic",2,1)))))^(INDEX('Weibull Data'!$G$4:$I$5,1,IF($D20="Electromechanical",3,IF($D20="Analogue Electronic",2,1))))))</f>
        <v>0.90560431232131766</v>
      </c>
      <c r="L20" s="28" cm="1">
        <f t="array" ref="L20">1-EXP(-((($C20+(L$6-$K$6))/(INDEX('Weibull Data'!$G$4:$I$5,2,IF($D20="Electromechanical",3,IF($D20="Analogue Electronic",2,1)))))^(INDEX('Weibull Data'!$G$4:$I$5,1,IF($D20="Electromechanical",3,IF($D20="Analogue Electronic",2,1))))))</f>
        <v>0.92333145372827552</v>
      </c>
      <c r="M20" s="28" cm="1">
        <f t="array" ref="M20">1-EXP(-((($C20+(M$6-$K$6))/(INDEX('Weibull Data'!$G$4:$I$5,2,IF($D20="Electromechanical",3,IF($D20="Analogue Electronic",2,1)))))^(INDEX('Weibull Data'!$G$4:$I$5,1,IF($D20="Electromechanical",3,IF($D20="Analogue Electronic",2,1))))))</f>
        <v>0.93824434257875233</v>
      </c>
      <c r="N20" s="28" cm="1">
        <f t="array" ref="N20">1-EXP(-((($C20+(N$6-$K$6))/(INDEX('Weibull Data'!$G$4:$I$5,2,IF($D20="Electromechanical",3,IF($D20="Analogue Electronic",2,1)))))^(INDEX('Weibull Data'!$G$4:$I$5,1,IF($D20="Electromechanical",3,IF($D20="Analogue Electronic",2,1))))))</f>
        <v>0.95066603349759415</v>
      </c>
      <c r="O20" s="28" cm="1">
        <f t="array" ref="O20">1-EXP(-((($C20+(O$6-$K$6))/(INDEX('Weibull Data'!$G$4:$I$5,2,IF($D20="Electromechanical",3,IF($D20="Analogue Electronic",2,1)))))^(INDEX('Weibull Data'!$G$4:$I$5,1,IF($D20="Electromechanical",3,IF($D20="Analogue Electronic",2,1))))))</f>
        <v>0.9609123361359202</v>
      </c>
      <c r="P20" s="28" cm="1">
        <f t="array" ref="P20">1-EXP(-((($C20+(P$6-$K$6))/(INDEX('Weibull Data'!$G$4:$I$5,2,IF($D20="Electromechanical",3,IF($D20="Analogue Electronic",2,1)))))^(INDEX('Weibull Data'!$G$4:$I$5,1,IF($D20="Electromechanical",3,IF($D20="Analogue Electronic",2,1))))))</f>
        <v>0.9692834956006412</v>
      </c>
      <c r="Q20" s="28" cm="1">
        <f t="array" ref="Q20">1-EXP(-((($C20+(Q$6-$K$6))/(INDEX('Weibull Data'!$G$4:$I$5,2,IF($D20="Electromechanical",3,IF($D20="Analogue Electronic",2,1)))))^(INDEX('Weibull Data'!$G$4:$I$5,1,IF($D20="Electromechanical",3,IF($D20="Analogue Electronic",2,1))))))</f>
        <v>0.97605826158872577</v>
      </c>
      <c r="R20" s="28" cm="1">
        <f t="array" ref="R20">1-EXP(-((($C20+(R$6-$K$6))/(INDEX('Weibull Data'!$G$4:$I$5,2,IF($D20="Electromechanical",3,IF($D20="Analogue Electronic",2,1)))))^(INDEX('Weibull Data'!$G$4:$I$5,1,IF($D20="Electromechanical",3,IF($D20="Analogue Electronic",2,1))))))</f>
        <v>0.98149009154383993</v>
      </c>
      <c r="S20" s="28" cm="1">
        <f t="array" ref="S20">1-EXP(-((($C20+(S$6-$K$6))/(INDEX('Weibull Data'!$G$4:$I$5,2,IF($D20="Electromechanical",3,IF($D20="Analogue Electronic",2,1)))))^(INDEX('Weibull Data'!$G$4:$I$5,1,IF($D20="Electromechanical",3,IF($D20="Analogue Electronic",2,1))))))</f>
        <v>0.98580517816098001</v>
      </c>
      <c r="T20" s="28" cm="1">
        <f t="array" ref="T20">1-EXP(-((($C20+(T$6-$K$6))/(INDEX('Weibull Data'!$G$4:$I$5,2,IF($D20="Electromechanical",3,IF($D20="Analogue Electronic",2,1)))))^(INDEX('Weibull Data'!$G$4:$I$5,1,IF($D20="Electromechanical",3,IF($D20="Analogue Electronic",2,1))))))</f>
        <v>0.98920196745051259</v>
      </c>
      <c r="U20" s="28" cm="1">
        <f t="array" ref="U20">1-EXP(-((($C20+(U$6-$K$6))/(INDEX('Weibull Data'!$G$4:$I$5,2,IF($D20="Electromechanical",3,IF($D20="Analogue Electronic",2,1)))))^(INDEX('Weibull Data'!$G$4:$I$5,1,IF($D20="Electromechanical",3,IF($D20="Analogue Electronic",2,1))))))</f>
        <v>0.9918518347997064</v>
      </c>
      <c r="V20" s="28" cm="1">
        <f t="array" ref="V20">1-EXP(-((($C20+(V$6-$K$6))/(INDEX('Weibull Data'!$G$4:$I$5,2,IF($D20="Electromechanical",3,IF($D20="Analogue Electronic",2,1)))))^(INDEX('Weibull Data'!$G$4:$I$5,1,IF($D20="Electromechanical",3,IF($D20="Analogue Electronic",2,1))))))</f>
        <v>0.99390060694833393</v>
      </c>
      <c r="W20" s="28" cm="1">
        <f t="array" ref="W20">1-EXP(-((($C20+(W$6-$K$6))/(INDEX('Weibull Data'!$G$4:$I$5,2,IF($D20="Electromechanical",3,IF($D20="Analogue Electronic",2,1)))))^(INDEX('Weibull Data'!$G$4:$I$5,1,IF($D20="Electromechanical",3,IF($D20="Analogue Electronic",2,1))))))</f>
        <v>0.99547065150310166</v>
      </c>
      <c r="X20" s="28" cm="1">
        <f t="array" ref="X20">1-EXP(-((($C20+(X$6-$K$6))/(INDEX('Weibull Data'!$G$4:$I$5,2,IF($D20="Electromechanical",3,IF($D20="Analogue Electronic",2,1)))))^(INDEX('Weibull Data'!$G$4:$I$5,1,IF($D20="Electromechanical",3,IF($D20="Analogue Electronic",2,1))))))</f>
        <v>0.99666329706072876</v>
      </c>
      <c r="Y20" s="28" cm="1">
        <f t="array" ref="Y20">1-EXP(-((($C20+(Y$6-$K$6))/(INDEX('Weibull Data'!$G$4:$I$5,2,IF($D20="Electromechanical",3,IF($D20="Analogue Electronic",2,1)))))^(INDEX('Weibull Data'!$G$4:$I$5,1,IF($D20="Electromechanical",3,IF($D20="Analogue Electronic",2,1))))))</f>
        <v>0.99756139152953172</v>
      </c>
      <c r="Z20" s="28" cm="1">
        <f t="array" ref="Z20">1-EXP(-((($C20+(Z$6-$K$6))/(INDEX('Weibull Data'!$G$4:$I$5,2,IF($D20="Electromechanical",3,IF($D20="Analogue Electronic",2,1)))))^(INDEX('Weibull Data'!$G$4:$I$5,1,IF($D20="Electromechanical",3,IF($D20="Analogue Electronic",2,1))))))</f>
        <v>0.99823185015702132</v>
      </c>
      <c r="AA20" s="28" cm="1">
        <f t="array" ref="AA20">1-EXP(-((($C20+(AA$6-$K$6))/(INDEX('Weibull Data'!$G$4:$I$5,2,IF($D20="Electromechanical",3,IF($D20="Analogue Electronic",2,1)))))^(INDEX('Weibull Data'!$G$4:$I$5,1,IF($D20="Electromechanical",3,IF($D20="Analogue Electronic",2,1))))))</f>
        <v>0.99872808542304536</v>
      </c>
      <c r="AB20" s="28" cm="1">
        <f t="array" ref="AB20">1-EXP(-((($C20+(AB$6-$K$6))/(INDEX('Weibull Data'!$G$4:$I$5,2,IF($D20="Electromechanical",3,IF($D20="Analogue Electronic",2,1)))))^(INDEX('Weibull Data'!$G$4:$I$5,1,IF($D20="Electromechanical",3,IF($D20="Analogue Electronic",2,1))))))</f>
        <v>0.99909224663115492</v>
      </c>
      <c r="AC20" s="28" cm="1">
        <f t="array" ref="AC20">1-EXP(-((($C20+(AC$6-$K$6))/(INDEX('Weibull Data'!$G$4:$I$5,2,IF($D20="Electromechanical",3,IF($D20="Analogue Electronic",2,1)))))^(INDEX('Weibull Data'!$G$4:$I$5,1,IF($D20="Electromechanical",3,IF($D20="Analogue Electronic",2,1))))))</f>
        <v>0.99935722683486494</v>
      </c>
      <c r="AD20" s="28" cm="1">
        <f t="array" ref="AD20">1-EXP(-((($C20+(AD$6-$K$6))/(INDEX('Weibull Data'!$G$4:$I$5,2,IF($D20="Electromechanical",3,IF($D20="Analogue Electronic",2,1)))))^(INDEX('Weibull Data'!$G$4:$I$5,1,IF($D20="Electromechanical",3,IF($D20="Analogue Electronic",2,1))))))</f>
        <v>0.99954841844219522</v>
      </c>
      <c r="AE20" s="28" cm="1">
        <f t="array" ref="AE20">1-EXP(-((($C20+(AE$6-$K$6))/(INDEX('Weibull Data'!$G$4:$I$5,2,IF($D20="Electromechanical",3,IF($D20="Analogue Electronic",2,1)))))^(INDEX('Weibull Data'!$G$4:$I$5,1,IF($D20="Electromechanical",3,IF($D20="Analogue Electronic",2,1))))))</f>
        <v>0.99968521671453781</v>
      </c>
      <c r="AF20" s="28" cm="1">
        <f t="array" ref="AF20">1-EXP(-((($C20+(AF$6-$K$6))/(INDEX('Weibull Data'!$G$4:$I$5,2,IF($D20="Electromechanical",3,IF($D20="Analogue Electronic",2,1)))))^(INDEX('Weibull Data'!$G$4:$I$5,1,IF($D20="Electromechanical",3,IF($D20="Analogue Electronic",2,1))))))</f>
        <v>0.99978228300665373</v>
      </c>
      <c r="AG20" s="28" cm="1">
        <f t="array" ref="AG20">1-EXP(-((($C20+(AG$6-$K$6))/(INDEX('Weibull Data'!$G$4:$I$5,2,IF($D20="Electromechanical",3,IF($D20="Analogue Electronic",2,1)))))^(INDEX('Weibull Data'!$G$4:$I$5,1,IF($D20="Electromechanical",3,IF($D20="Analogue Electronic",2,1))))))</f>
        <v>0.99985058776245339</v>
      </c>
      <c r="AH20" s="28" cm="1">
        <f t="array" ref="AH20">1-EXP(-((($C20+(AH$6-$K$6))/(INDEX('Weibull Data'!$G$4:$I$5,2,IF($D20="Electromechanical",3,IF($D20="Analogue Electronic",2,1)))))^(INDEX('Weibull Data'!$G$4:$I$5,1,IF($D20="Electromechanical",3,IF($D20="Analogue Electronic",2,1))))))</f>
        <v>0.99989825783697761</v>
      </c>
      <c r="AI20" s="28" cm="1">
        <f t="array" ref="AI20">1-EXP(-((($C20+(AI$6-$K$6))/(INDEX('Weibull Data'!$G$4:$I$5,2,IF($D20="Electromechanical",3,IF($D20="Analogue Electronic",2,1)))))^(INDEX('Weibull Data'!$G$4:$I$5,1,IF($D20="Electromechanical",3,IF($D20="Analogue Electronic",2,1))))))</f>
        <v>0.99993125449536324</v>
      </c>
      <c r="AJ20" s="34">
        <f t="shared" si="1"/>
        <v>0.3538973966446094</v>
      </c>
      <c r="AK20" s="34">
        <f t="shared" si="2"/>
        <v>0.36224172492852708</v>
      </c>
      <c r="AL20" s="34">
        <f t="shared" si="3"/>
        <v>0.36933258149131021</v>
      </c>
      <c r="AM20" s="34">
        <f t="shared" si="4"/>
        <v>0.37529773703150093</v>
      </c>
      <c r="AN20" s="34">
        <f t="shared" si="5"/>
        <v>0.38026641339903766</v>
      </c>
      <c r="AO20" s="34">
        <f t="shared" si="6"/>
        <v>0.38436493445436809</v>
      </c>
      <c r="AP20" s="34">
        <f t="shared" si="7"/>
        <v>0.38771339824025652</v>
      </c>
      <c r="AQ20" s="34">
        <f t="shared" si="8"/>
        <v>0.39042330463549035</v>
      </c>
      <c r="AR20" s="34">
        <f t="shared" si="9"/>
        <v>0.392596036617536</v>
      </c>
      <c r="AS20" s="34">
        <f t="shared" si="10"/>
        <v>0.394322071264392</v>
      </c>
      <c r="AT20" s="34">
        <f t="shared" si="11"/>
        <v>0.39568078698020503</v>
      </c>
      <c r="AU20" s="34">
        <f t="shared" si="12"/>
        <v>0.39674073391988257</v>
      </c>
      <c r="AV20" s="34">
        <f t="shared" si="13"/>
        <v>0.39756024277933361</v>
      </c>
      <c r="AW20" s="34">
        <f t="shared" si="14"/>
        <v>0.39818826060124068</v>
      </c>
      <c r="AX20" s="34">
        <f t="shared" si="15"/>
        <v>0.39866531882429151</v>
      </c>
      <c r="AY20" s="34">
        <f t="shared" si="16"/>
        <v>0.39902455661181269</v>
      </c>
      <c r="AZ20" s="34">
        <f t="shared" si="17"/>
        <v>0.39929274006280857</v>
      </c>
      <c r="BA20" s="34">
        <f t="shared" si="18"/>
        <v>0.39949123416921817</v>
      </c>
      <c r="BB20" s="34">
        <f t="shared" si="19"/>
        <v>0.39963689865246199</v>
      </c>
      <c r="BC20" s="34">
        <f t="shared" si="20"/>
        <v>0.39974289073394598</v>
      </c>
      <c r="BD20" s="34">
        <f t="shared" si="21"/>
        <v>0.39981936737687812</v>
      </c>
      <c r="BE20" s="34">
        <f t="shared" si="22"/>
        <v>0.39987408668581514</v>
      </c>
      <c r="BF20" s="34">
        <f t="shared" si="23"/>
        <v>0.39991291320266154</v>
      </c>
      <c r="BG20" s="34">
        <f t="shared" si="24"/>
        <v>0.39994023510498139</v>
      </c>
      <c r="BH20" s="34">
        <f t="shared" si="25"/>
        <v>0.39995930313479106</v>
      </c>
      <c r="BI20" s="34">
        <f t="shared" si="26"/>
        <v>0.39997250179814531</v>
      </c>
      <c r="BJ20" s="45"/>
    </row>
    <row r="21" spans="1:62" x14ac:dyDescent="0.3">
      <c r="A21" s="29">
        <v>15</v>
      </c>
      <c r="B21" s="29" t="s">
        <v>38</v>
      </c>
      <c r="C21" s="29">
        <v>22</v>
      </c>
      <c r="D21" s="29" t="s">
        <v>4</v>
      </c>
      <c r="E21" s="29" t="s">
        <v>24</v>
      </c>
      <c r="F21" s="46">
        <v>1</v>
      </c>
      <c r="G21" s="47">
        <f t="shared" si="0"/>
        <v>1.5</v>
      </c>
      <c r="H21" s="51">
        <v>0.6</v>
      </c>
      <c r="I21" s="46">
        <v>1</v>
      </c>
      <c r="J21" s="28" cm="1">
        <f t="array" ref="J21">1-EXP(-((($C21+(J$6-$K$6))/(INDEX('Weibull Data'!$G$4:$I$5,2,IF($D21="Electromechanical",3,IF($D21="Analogue Electronic",2,1)))))^(INDEX('Weibull Data'!$G$4:$I$5,1,IF($D21="Electromechanical",3,IF($D21="Analogue Electronic",2,1))))))</f>
        <v>0.88474349161152344</v>
      </c>
      <c r="K21" s="28" cm="1">
        <f t="array" ref="K21">1-EXP(-((($C21+(K$6-$K$6))/(INDEX('Weibull Data'!$G$4:$I$5,2,IF($D21="Electromechanical",3,IF($D21="Analogue Electronic",2,1)))))^(INDEX('Weibull Data'!$G$4:$I$5,1,IF($D21="Electromechanical",3,IF($D21="Analogue Electronic",2,1))))))</f>
        <v>0.90560431232131766</v>
      </c>
      <c r="L21" s="28" cm="1">
        <f t="array" ref="L21">1-EXP(-((($C21+(L$6-$K$6))/(INDEX('Weibull Data'!$G$4:$I$5,2,IF($D21="Electromechanical",3,IF($D21="Analogue Electronic",2,1)))))^(INDEX('Weibull Data'!$G$4:$I$5,1,IF($D21="Electromechanical",3,IF($D21="Analogue Electronic",2,1))))))</f>
        <v>0.92333145372827552</v>
      </c>
      <c r="M21" s="28" cm="1">
        <f t="array" ref="M21">1-EXP(-((($C21+(M$6-$K$6))/(INDEX('Weibull Data'!$G$4:$I$5,2,IF($D21="Electromechanical",3,IF($D21="Analogue Electronic",2,1)))))^(INDEX('Weibull Data'!$G$4:$I$5,1,IF($D21="Electromechanical",3,IF($D21="Analogue Electronic",2,1))))))</f>
        <v>0.93824434257875233</v>
      </c>
      <c r="N21" s="28" cm="1">
        <f t="array" ref="N21">1-EXP(-((($C21+(N$6-$K$6))/(INDEX('Weibull Data'!$G$4:$I$5,2,IF($D21="Electromechanical",3,IF($D21="Analogue Electronic",2,1)))))^(INDEX('Weibull Data'!$G$4:$I$5,1,IF($D21="Electromechanical",3,IF($D21="Analogue Electronic",2,1))))))</f>
        <v>0.95066603349759415</v>
      </c>
      <c r="O21" s="28" cm="1">
        <f t="array" ref="O21">1-EXP(-((($C21+(O$6-$K$6))/(INDEX('Weibull Data'!$G$4:$I$5,2,IF($D21="Electromechanical",3,IF($D21="Analogue Electronic",2,1)))))^(INDEX('Weibull Data'!$G$4:$I$5,1,IF($D21="Electromechanical",3,IF($D21="Analogue Electronic",2,1))))))</f>
        <v>0.9609123361359202</v>
      </c>
      <c r="P21" s="28" cm="1">
        <f t="array" ref="P21">1-EXP(-((($C21+(P$6-$K$6))/(INDEX('Weibull Data'!$G$4:$I$5,2,IF($D21="Electromechanical",3,IF($D21="Analogue Electronic",2,1)))))^(INDEX('Weibull Data'!$G$4:$I$5,1,IF($D21="Electromechanical",3,IF($D21="Analogue Electronic",2,1))))))</f>
        <v>0.9692834956006412</v>
      </c>
      <c r="Q21" s="28" cm="1">
        <f t="array" ref="Q21">1-EXP(-((($C21+(Q$6-$K$6))/(INDEX('Weibull Data'!$G$4:$I$5,2,IF($D21="Electromechanical",3,IF($D21="Analogue Electronic",2,1)))))^(INDEX('Weibull Data'!$G$4:$I$5,1,IF($D21="Electromechanical",3,IF($D21="Analogue Electronic",2,1))))))</f>
        <v>0.97605826158872577</v>
      </c>
      <c r="R21" s="28" cm="1">
        <f t="array" ref="R21">1-EXP(-((($C21+(R$6-$K$6))/(INDEX('Weibull Data'!$G$4:$I$5,2,IF($D21="Electromechanical",3,IF($D21="Analogue Electronic",2,1)))))^(INDEX('Weibull Data'!$G$4:$I$5,1,IF($D21="Electromechanical",3,IF($D21="Analogue Electronic",2,1))))))</f>
        <v>0.98149009154383993</v>
      </c>
      <c r="S21" s="28" cm="1">
        <f t="array" ref="S21">1-EXP(-((($C21+(S$6-$K$6))/(INDEX('Weibull Data'!$G$4:$I$5,2,IF($D21="Electromechanical",3,IF($D21="Analogue Electronic",2,1)))))^(INDEX('Weibull Data'!$G$4:$I$5,1,IF($D21="Electromechanical",3,IF($D21="Analogue Electronic",2,1))))))</f>
        <v>0.98580517816098001</v>
      </c>
      <c r="T21" s="28" cm="1">
        <f t="array" ref="T21">1-EXP(-((($C21+(T$6-$K$6))/(INDEX('Weibull Data'!$G$4:$I$5,2,IF($D21="Electromechanical",3,IF($D21="Analogue Electronic",2,1)))))^(INDEX('Weibull Data'!$G$4:$I$5,1,IF($D21="Electromechanical",3,IF($D21="Analogue Electronic",2,1))))))</f>
        <v>0.98920196745051259</v>
      </c>
      <c r="U21" s="28" cm="1">
        <f t="array" ref="U21">1-EXP(-((($C21+(U$6-$K$6))/(INDEX('Weibull Data'!$G$4:$I$5,2,IF($D21="Electromechanical",3,IF($D21="Analogue Electronic",2,1)))))^(INDEX('Weibull Data'!$G$4:$I$5,1,IF($D21="Electromechanical",3,IF($D21="Analogue Electronic",2,1))))))</f>
        <v>0.9918518347997064</v>
      </c>
      <c r="V21" s="28" cm="1">
        <f t="array" ref="V21">1-EXP(-((($C21+(V$6-$K$6))/(INDEX('Weibull Data'!$G$4:$I$5,2,IF($D21="Electromechanical",3,IF($D21="Analogue Electronic",2,1)))))^(INDEX('Weibull Data'!$G$4:$I$5,1,IF($D21="Electromechanical",3,IF($D21="Analogue Electronic",2,1))))))</f>
        <v>0.99390060694833393</v>
      </c>
      <c r="W21" s="28" cm="1">
        <f t="array" ref="W21">1-EXP(-((($C21+(W$6-$K$6))/(INDEX('Weibull Data'!$G$4:$I$5,2,IF($D21="Electromechanical",3,IF($D21="Analogue Electronic",2,1)))))^(INDEX('Weibull Data'!$G$4:$I$5,1,IF($D21="Electromechanical",3,IF($D21="Analogue Electronic",2,1))))))</f>
        <v>0.99547065150310166</v>
      </c>
      <c r="X21" s="28" cm="1">
        <f t="array" ref="X21">1-EXP(-((($C21+(X$6-$K$6))/(INDEX('Weibull Data'!$G$4:$I$5,2,IF($D21="Electromechanical",3,IF($D21="Analogue Electronic",2,1)))))^(INDEX('Weibull Data'!$G$4:$I$5,1,IF($D21="Electromechanical",3,IF($D21="Analogue Electronic",2,1))))))</f>
        <v>0.99666329706072876</v>
      </c>
      <c r="Y21" s="28" cm="1">
        <f t="array" ref="Y21">1-EXP(-((($C21+(Y$6-$K$6))/(INDEX('Weibull Data'!$G$4:$I$5,2,IF($D21="Electromechanical",3,IF($D21="Analogue Electronic",2,1)))))^(INDEX('Weibull Data'!$G$4:$I$5,1,IF($D21="Electromechanical",3,IF($D21="Analogue Electronic",2,1))))))</f>
        <v>0.99756139152953172</v>
      </c>
      <c r="Z21" s="28" cm="1">
        <f t="array" ref="Z21">1-EXP(-((($C21+(Z$6-$K$6))/(INDEX('Weibull Data'!$G$4:$I$5,2,IF($D21="Electromechanical",3,IF($D21="Analogue Electronic",2,1)))))^(INDEX('Weibull Data'!$G$4:$I$5,1,IF($D21="Electromechanical",3,IF($D21="Analogue Electronic",2,1))))))</f>
        <v>0.99823185015702132</v>
      </c>
      <c r="AA21" s="28" cm="1">
        <f t="array" ref="AA21">1-EXP(-((($C21+(AA$6-$K$6))/(INDEX('Weibull Data'!$G$4:$I$5,2,IF($D21="Electromechanical",3,IF($D21="Analogue Electronic",2,1)))))^(INDEX('Weibull Data'!$G$4:$I$5,1,IF($D21="Electromechanical",3,IF($D21="Analogue Electronic",2,1))))))</f>
        <v>0.99872808542304536</v>
      </c>
      <c r="AB21" s="28" cm="1">
        <f t="array" ref="AB21">1-EXP(-((($C21+(AB$6-$K$6))/(INDEX('Weibull Data'!$G$4:$I$5,2,IF($D21="Electromechanical",3,IF($D21="Analogue Electronic",2,1)))))^(INDEX('Weibull Data'!$G$4:$I$5,1,IF($D21="Electromechanical",3,IF($D21="Analogue Electronic",2,1))))))</f>
        <v>0.99909224663115492</v>
      </c>
      <c r="AC21" s="28" cm="1">
        <f t="array" ref="AC21">1-EXP(-((($C21+(AC$6-$K$6))/(INDEX('Weibull Data'!$G$4:$I$5,2,IF($D21="Electromechanical",3,IF($D21="Analogue Electronic",2,1)))))^(INDEX('Weibull Data'!$G$4:$I$5,1,IF($D21="Electromechanical",3,IF($D21="Analogue Electronic",2,1))))))</f>
        <v>0.99935722683486494</v>
      </c>
      <c r="AD21" s="28" cm="1">
        <f t="array" ref="AD21">1-EXP(-((($C21+(AD$6-$K$6))/(INDEX('Weibull Data'!$G$4:$I$5,2,IF($D21="Electromechanical",3,IF($D21="Analogue Electronic",2,1)))))^(INDEX('Weibull Data'!$G$4:$I$5,1,IF($D21="Electromechanical",3,IF($D21="Analogue Electronic",2,1))))))</f>
        <v>0.99954841844219522</v>
      </c>
      <c r="AE21" s="28" cm="1">
        <f t="array" ref="AE21">1-EXP(-((($C21+(AE$6-$K$6))/(INDEX('Weibull Data'!$G$4:$I$5,2,IF($D21="Electromechanical",3,IF($D21="Analogue Electronic",2,1)))))^(INDEX('Weibull Data'!$G$4:$I$5,1,IF($D21="Electromechanical",3,IF($D21="Analogue Electronic",2,1))))))</f>
        <v>0.99968521671453781</v>
      </c>
      <c r="AF21" s="28" cm="1">
        <f t="array" ref="AF21">1-EXP(-((($C21+(AF$6-$K$6))/(INDEX('Weibull Data'!$G$4:$I$5,2,IF($D21="Electromechanical",3,IF($D21="Analogue Electronic",2,1)))))^(INDEX('Weibull Data'!$G$4:$I$5,1,IF($D21="Electromechanical",3,IF($D21="Analogue Electronic",2,1))))))</f>
        <v>0.99978228300665373</v>
      </c>
      <c r="AG21" s="28" cm="1">
        <f t="array" ref="AG21">1-EXP(-((($C21+(AG$6-$K$6))/(INDEX('Weibull Data'!$G$4:$I$5,2,IF($D21="Electromechanical",3,IF($D21="Analogue Electronic",2,1)))))^(INDEX('Weibull Data'!$G$4:$I$5,1,IF($D21="Electromechanical",3,IF($D21="Analogue Electronic",2,1))))))</f>
        <v>0.99985058776245339</v>
      </c>
      <c r="AH21" s="28" cm="1">
        <f t="array" ref="AH21">1-EXP(-((($C21+(AH$6-$K$6))/(INDEX('Weibull Data'!$G$4:$I$5,2,IF($D21="Electromechanical",3,IF($D21="Analogue Electronic",2,1)))))^(INDEX('Weibull Data'!$G$4:$I$5,1,IF($D21="Electromechanical",3,IF($D21="Analogue Electronic",2,1))))))</f>
        <v>0.99989825783697761</v>
      </c>
      <c r="AI21" s="28" cm="1">
        <f t="array" ref="AI21">1-EXP(-((($C21+(AI$6-$K$6))/(INDEX('Weibull Data'!$G$4:$I$5,2,IF($D21="Electromechanical",3,IF($D21="Analogue Electronic",2,1)))))^(INDEX('Weibull Data'!$G$4:$I$5,1,IF($D21="Electromechanical",3,IF($D21="Analogue Electronic",2,1))))))</f>
        <v>0.99993125449536324</v>
      </c>
      <c r="AJ21" s="34">
        <f t="shared" si="1"/>
        <v>0.53084609496691404</v>
      </c>
      <c r="AK21" s="34">
        <f t="shared" si="2"/>
        <v>0.54336258739279053</v>
      </c>
      <c r="AL21" s="34">
        <f t="shared" si="3"/>
        <v>0.55399887223696531</v>
      </c>
      <c r="AM21" s="34">
        <f t="shared" si="4"/>
        <v>0.5629466055472514</v>
      </c>
      <c r="AN21" s="34">
        <f t="shared" si="5"/>
        <v>0.57039962009855649</v>
      </c>
      <c r="AO21" s="34">
        <f t="shared" si="6"/>
        <v>0.57654740168155205</v>
      </c>
      <c r="AP21" s="34">
        <f t="shared" si="7"/>
        <v>0.58157009736038467</v>
      </c>
      <c r="AQ21" s="34">
        <f t="shared" si="8"/>
        <v>0.58563495695323542</v>
      </c>
      <c r="AR21" s="34">
        <f t="shared" si="9"/>
        <v>0.58889405492630398</v>
      </c>
      <c r="AS21" s="34">
        <f t="shared" si="10"/>
        <v>0.59148310689658801</v>
      </c>
      <c r="AT21" s="34">
        <f t="shared" si="11"/>
        <v>0.59352118047030755</v>
      </c>
      <c r="AU21" s="34">
        <f t="shared" si="12"/>
        <v>0.59511110087982377</v>
      </c>
      <c r="AV21" s="34">
        <f t="shared" si="13"/>
        <v>0.59634036416900038</v>
      </c>
      <c r="AW21" s="34">
        <f t="shared" si="14"/>
        <v>0.59728239090186097</v>
      </c>
      <c r="AX21" s="34">
        <f t="shared" si="15"/>
        <v>0.59799797823643719</v>
      </c>
      <c r="AY21" s="34">
        <f t="shared" si="16"/>
        <v>0.59853683491771903</v>
      </c>
      <c r="AZ21" s="34">
        <f t="shared" si="17"/>
        <v>0.59893911009421275</v>
      </c>
      <c r="BA21" s="34">
        <f t="shared" si="18"/>
        <v>0.5992368512538272</v>
      </c>
      <c r="BB21" s="34">
        <f t="shared" si="19"/>
        <v>0.59945534797869293</v>
      </c>
      <c r="BC21" s="34">
        <f t="shared" si="20"/>
        <v>0.59961433610091897</v>
      </c>
      <c r="BD21" s="34">
        <f t="shared" si="21"/>
        <v>0.59972905106531715</v>
      </c>
      <c r="BE21" s="34">
        <f t="shared" si="22"/>
        <v>0.59981113002872266</v>
      </c>
      <c r="BF21" s="34">
        <f t="shared" si="23"/>
        <v>0.59986936980399219</v>
      </c>
      <c r="BG21" s="34">
        <f t="shared" si="24"/>
        <v>0.59991035265747206</v>
      </c>
      <c r="BH21" s="34">
        <f t="shared" si="25"/>
        <v>0.5999389547021865</v>
      </c>
      <c r="BI21" s="34">
        <f t="shared" si="26"/>
        <v>0.59995875269721788</v>
      </c>
      <c r="BJ21" s="45"/>
    </row>
    <row r="22" spans="1:62" x14ac:dyDescent="0.3">
      <c r="A22" s="29">
        <v>16</v>
      </c>
      <c r="B22" s="29" t="s">
        <v>39</v>
      </c>
      <c r="C22" s="29">
        <v>20</v>
      </c>
      <c r="D22" s="29" t="s">
        <v>4</v>
      </c>
      <c r="E22" s="29" t="s">
        <v>29</v>
      </c>
      <c r="F22" s="46">
        <v>1</v>
      </c>
      <c r="G22" s="47">
        <f t="shared" si="0"/>
        <v>1.5</v>
      </c>
      <c r="H22" s="46">
        <v>0.4</v>
      </c>
      <c r="I22" s="46">
        <v>1</v>
      </c>
      <c r="J22" s="28" cm="1">
        <f t="array" ref="J22">1-EXP(-((($C22+(J$6-$K$6))/(INDEX('Weibull Data'!$G$4:$I$5,2,IF($D22="Electromechanical",3,IF($D22="Analogue Electronic",2,1)))))^(INDEX('Weibull Data'!$G$4:$I$5,1,IF($D22="Electromechanical",3,IF($D22="Analogue Electronic",2,1))))))</f>
        <v>0.83244448909884727</v>
      </c>
      <c r="K22" s="28" cm="1">
        <f t="array" ref="K22">1-EXP(-((($C22+(K$6-$K$6))/(INDEX('Weibull Data'!$G$4:$I$5,2,IF($D22="Electromechanical",3,IF($D22="Analogue Electronic",2,1)))))^(INDEX('Weibull Data'!$G$4:$I$5,1,IF($D22="Electromechanical",3,IF($D22="Analogue Electronic",2,1))))))</f>
        <v>0.86044665611692417</v>
      </c>
      <c r="L22" s="28" cm="1">
        <f t="array" ref="L22">1-EXP(-((($C22+(L$6-$K$6))/(INDEX('Weibull Data'!$G$4:$I$5,2,IF($D22="Electromechanical",3,IF($D22="Analogue Electronic",2,1)))))^(INDEX('Weibull Data'!$G$4:$I$5,1,IF($D22="Electromechanical",3,IF($D22="Analogue Electronic",2,1))))))</f>
        <v>0.88474349161152344</v>
      </c>
      <c r="M22" s="28" cm="1">
        <f t="array" ref="M22">1-EXP(-((($C22+(M$6-$K$6))/(INDEX('Weibull Data'!$G$4:$I$5,2,IF($D22="Electromechanical",3,IF($D22="Analogue Electronic",2,1)))))^(INDEX('Weibull Data'!$G$4:$I$5,1,IF($D22="Electromechanical",3,IF($D22="Analogue Electronic",2,1))))))</f>
        <v>0.90560431232131766</v>
      </c>
      <c r="N22" s="28" cm="1">
        <f t="array" ref="N22">1-EXP(-((($C22+(N$6-$K$6))/(INDEX('Weibull Data'!$G$4:$I$5,2,IF($D22="Electromechanical",3,IF($D22="Analogue Electronic",2,1)))))^(INDEX('Weibull Data'!$G$4:$I$5,1,IF($D22="Electromechanical",3,IF($D22="Analogue Electronic",2,1))))))</f>
        <v>0.92333145372827552</v>
      </c>
      <c r="O22" s="28" cm="1">
        <f t="array" ref="O22">1-EXP(-((($C22+(O$6-$K$6))/(INDEX('Weibull Data'!$G$4:$I$5,2,IF($D22="Electromechanical",3,IF($D22="Analogue Electronic",2,1)))))^(INDEX('Weibull Data'!$G$4:$I$5,1,IF($D22="Electromechanical",3,IF($D22="Analogue Electronic",2,1))))))</f>
        <v>0.93824434257875233</v>
      </c>
      <c r="P22" s="28" cm="1">
        <f t="array" ref="P22">1-EXP(-((($C22+(P$6-$K$6))/(INDEX('Weibull Data'!$G$4:$I$5,2,IF($D22="Electromechanical",3,IF($D22="Analogue Electronic",2,1)))))^(INDEX('Weibull Data'!$G$4:$I$5,1,IF($D22="Electromechanical",3,IF($D22="Analogue Electronic",2,1))))))</f>
        <v>0.95066603349759415</v>
      </c>
      <c r="Q22" s="28" cm="1">
        <f t="array" ref="Q22">1-EXP(-((($C22+(Q$6-$K$6))/(INDEX('Weibull Data'!$G$4:$I$5,2,IF($D22="Electromechanical",3,IF($D22="Analogue Electronic",2,1)))))^(INDEX('Weibull Data'!$G$4:$I$5,1,IF($D22="Electromechanical",3,IF($D22="Analogue Electronic",2,1))))))</f>
        <v>0.9609123361359202</v>
      </c>
      <c r="R22" s="28" cm="1">
        <f t="array" ref="R22">1-EXP(-((($C22+(R$6-$K$6))/(INDEX('Weibull Data'!$G$4:$I$5,2,IF($D22="Electromechanical",3,IF($D22="Analogue Electronic",2,1)))))^(INDEX('Weibull Data'!$G$4:$I$5,1,IF($D22="Electromechanical",3,IF($D22="Analogue Electronic",2,1))))))</f>
        <v>0.9692834956006412</v>
      </c>
      <c r="S22" s="28" cm="1">
        <f t="array" ref="S22">1-EXP(-((($C22+(S$6-$K$6))/(INDEX('Weibull Data'!$G$4:$I$5,2,IF($D22="Electromechanical",3,IF($D22="Analogue Electronic",2,1)))))^(INDEX('Weibull Data'!$G$4:$I$5,1,IF($D22="Electromechanical",3,IF($D22="Analogue Electronic",2,1))))))</f>
        <v>0.97605826158872577</v>
      </c>
      <c r="T22" s="28" cm="1">
        <f t="array" ref="T22">1-EXP(-((($C22+(T$6-$K$6))/(INDEX('Weibull Data'!$G$4:$I$5,2,IF($D22="Electromechanical",3,IF($D22="Analogue Electronic",2,1)))))^(INDEX('Weibull Data'!$G$4:$I$5,1,IF($D22="Electromechanical",3,IF($D22="Analogue Electronic",2,1))))))</f>
        <v>0.98149009154383993</v>
      </c>
      <c r="U22" s="28" cm="1">
        <f t="array" ref="U22">1-EXP(-((($C22+(U$6-$K$6))/(INDEX('Weibull Data'!$G$4:$I$5,2,IF($D22="Electromechanical",3,IF($D22="Analogue Electronic",2,1)))))^(INDEX('Weibull Data'!$G$4:$I$5,1,IF($D22="Electromechanical",3,IF($D22="Analogue Electronic",2,1))))))</f>
        <v>0.98580517816098001</v>
      </c>
      <c r="V22" s="28" cm="1">
        <f t="array" ref="V22">1-EXP(-((($C22+(V$6-$K$6))/(INDEX('Weibull Data'!$G$4:$I$5,2,IF($D22="Electromechanical",3,IF($D22="Analogue Electronic",2,1)))))^(INDEX('Weibull Data'!$G$4:$I$5,1,IF($D22="Electromechanical",3,IF($D22="Analogue Electronic",2,1))))))</f>
        <v>0.98920196745051259</v>
      </c>
      <c r="W22" s="28" cm="1">
        <f t="array" ref="W22">1-EXP(-((($C22+(W$6-$K$6))/(INDEX('Weibull Data'!$G$4:$I$5,2,IF($D22="Electromechanical",3,IF($D22="Analogue Electronic",2,1)))))^(INDEX('Weibull Data'!$G$4:$I$5,1,IF($D22="Electromechanical",3,IF($D22="Analogue Electronic",2,1))))))</f>
        <v>0.9918518347997064</v>
      </c>
      <c r="X22" s="28" cm="1">
        <f t="array" ref="X22">1-EXP(-((($C22+(X$6-$K$6))/(INDEX('Weibull Data'!$G$4:$I$5,2,IF($D22="Electromechanical",3,IF($D22="Analogue Electronic",2,1)))))^(INDEX('Weibull Data'!$G$4:$I$5,1,IF($D22="Electromechanical",3,IF($D22="Analogue Electronic",2,1))))))</f>
        <v>0.99390060694833393</v>
      </c>
      <c r="Y22" s="28" cm="1">
        <f t="array" ref="Y22">1-EXP(-((($C22+(Y$6-$K$6))/(INDEX('Weibull Data'!$G$4:$I$5,2,IF($D22="Electromechanical",3,IF($D22="Analogue Electronic",2,1)))))^(INDEX('Weibull Data'!$G$4:$I$5,1,IF($D22="Electromechanical",3,IF($D22="Analogue Electronic",2,1))))))</f>
        <v>0.99547065150310166</v>
      </c>
      <c r="Z22" s="28" cm="1">
        <f t="array" ref="Z22">1-EXP(-((($C22+(Z$6-$K$6))/(INDEX('Weibull Data'!$G$4:$I$5,2,IF($D22="Electromechanical",3,IF($D22="Analogue Electronic",2,1)))))^(INDEX('Weibull Data'!$G$4:$I$5,1,IF($D22="Electromechanical",3,IF($D22="Analogue Electronic",2,1))))))</f>
        <v>0.99666329706072876</v>
      </c>
      <c r="AA22" s="28" cm="1">
        <f t="array" ref="AA22">1-EXP(-((($C22+(AA$6-$K$6))/(INDEX('Weibull Data'!$G$4:$I$5,2,IF($D22="Electromechanical",3,IF($D22="Analogue Electronic",2,1)))))^(INDEX('Weibull Data'!$G$4:$I$5,1,IF($D22="Electromechanical",3,IF($D22="Analogue Electronic",2,1))))))</f>
        <v>0.99756139152953172</v>
      </c>
      <c r="AB22" s="28" cm="1">
        <f t="array" ref="AB22">1-EXP(-((($C22+(AB$6-$K$6))/(INDEX('Weibull Data'!$G$4:$I$5,2,IF($D22="Electromechanical",3,IF($D22="Analogue Electronic",2,1)))))^(INDEX('Weibull Data'!$G$4:$I$5,1,IF($D22="Electromechanical",3,IF($D22="Analogue Electronic",2,1))))))</f>
        <v>0.99823185015702132</v>
      </c>
      <c r="AC22" s="28" cm="1">
        <f t="array" ref="AC22">1-EXP(-((($C22+(AC$6-$K$6))/(INDEX('Weibull Data'!$G$4:$I$5,2,IF($D22="Electromechanical",3,IF($D22="Analogue Electronic",2,1)))))^(INDEX('Weibull Data'!$G$4:$I$5,1,IF($D22="Electromechanical",3,IF($D22="Analogue Electronic",2,1))))))</f>
        <v>0.99872808542304536</v>
      </c>
      <c r="AD22" s="28" cm="1">
        <f t="array" ref="AD22">1-EXP(-((($C22+(AD$6-$K$6))/(INDEX('Weibull Data'!$G$4:$I$5,2,IF($D22="Electromechanical",3,IF($D22="Analogue Electronic",2,1)))))^(INDEX('Weibull Data'!$G$4:$I$5,1,IF($D22="Electromechanical",3,IF($D22="Analogue Electronic",2,1))))))</f>
        <v>0.99909224663115492</v>
      </c>
      <c r="AE22" s="28" cm="1">
        <f t="array" ref="AE22">1-EXP(-((($C22+(AE$6-$K$6))/(INDEX('Weibull Data'!$G$4:$I$5,2,IF($D22="Electromechanical",3,IF($D22="Analogue Electronic",2,1)))))^(INDEX('Weibull Data'!$G$4:$I$5,1,IF($D22="Electromechanical",3,IF($D22="Analogue Electronic",2,1))))))</f>
        <v>0.99935722683486494</v>
      </c>
      <c r="AF22" s="28" cm="1">
        <f t="array" ref="AF22">1-EXP(-((($C22+(AF$6-$K$6))/(INDEX('Weibull Data'!$G$4:$I$5,2,IF($D22="Electromechanical",3,IF($D22="Analogue Electronic",2,1)))))^(INDEX('Weibull Data'!$G$4:$I$5,1,IF($D22="Electromechanical",3,IF($D22="Analogue Electronic",2,1))))))</f>
        <v>0.99954841844219522</v>
      </c>
      <c r="AG22" s="28" cm="1">
        <f t="array" ref="AG22">1-EXP(-((($C22+(AG$6-$K$6))/(INDEX('Weibull Data'!$G$4:$I$5,2,IF($D22="Electromechanical",3,IF($D22="Analogue Electronic",2,1)))))^(INDEX('Weibull Data'!$G$4:$I$5,1,IF($D22="Electromechanical",3,IF($D22="Analogue Electronic",2,1))))))</f>
        <v>0.99968521671453781</v>
      </c>
      <c r="AH22" s="28" cm="1">
        <f t="array" ref="AH22">1-EXP(-((($C22+(AH$6-$K$6))/(INDEX('Weibull Data'!$G$4:$I$5,2,IF($D22="Electromechanical",3,IF($D22="Analogue Electronic",2,1)))))^(INDEX('Weibull Data'!$G$4:$I$5,1,IF($D22="Electromechanical",3,IF($D22="Analogue Electronic",2,1))))))</f>
        <v>0.99978228300665373</v>
      </c>
      <c r="AI22" s="28" cm="1">
        <f t="array" ref="AI22">1-EXP(-((($C22+(AI$6-$K$6))/(INDEX('Weibull Data'!$G$4:$I$5,2,IF($D22="Electromechanical",3,IF($D22="Analogue Electronic",2,1)))))^(INDEX('Weibull Data'!$G$4:$I$5,1,IF($D22="Electromechanical",3,IF($D22="Analogue Electronic",2,1))))))</f>
        <v>0.99985058776245339</v>
      </c>
      <c r="AJ22" s="34">
        <f t="shared" si="1"/>
        <v>0.33297779563953894</v>
      </c>
      <c r="AK22" s="34">
        <f t="shared" si="2"/>
        <v>0.3441786624467697</v>
      </c>
      <c r="AL22" s="34">
        <f t="shared" si="3"/>
        <v>0.3538973966446094</v>
      </c>
      <c r="AM22" s="34">
        <f t="shared" si="4"/>
        <v>0.36224172492852708</v>
      </c>
      <c r="AN22" s="34">
        <f t="shared" si="5"/>
        <v>0.36933258149131021</v>
      </c>
      <c r="AO22" s="34">
        <f t="shared" si="6"/>
        <v>0.37529773703150093</v>
      </c>
      <c r="AP22" s="34">
        <f t="shared" si="7"/>
        <v>0.38026641339903766</v>
      </c>
      <c r="AQ22" s="34">
        <f t="shared" si="8"/>
        <v>0.38436493445436809</v>
      </c>
      <c r="AR22" s="34">
        <f t="shared" si="9"/>
        <v>0.38771339824025652</v>
      </c>
      <c r="AS22" s="34">
        <f t="shared" si="10"/>
        <v>0.39042330463549035</v>
      </c>
      <c r="AT22" s="34">
        <f t="shared" si="11"/>
        <v>0.392596036617536</v>
      </c>
      <c r="AU22" s="34">
        <f t="shared" si="12"/>
        <v>0.394322071264392</v>
      </c>
      <c r="AV22" s="34">
        <f t="shared" si="13"/>
        <v>0.39568078698020503</v>
      </c>
      <c r="AW22" s="34">
        <f t="shared" si="14"/>
        <v>0.39674073391988257</v>
      </c>
      <c r="AX22" s="34">
        <f t="shared" si="15"/>
        <v>0.39756024277933361</v>
      </c>
      <c r="AY22" s="34">
        <f t="shared" si="16"/>
        <v>0.39818826060124068</v>
      </c>
      <c r="AZ22" s="34">
        <f t="shared" si="17"/>
        <v>0.39866531882429151</v>
      </c>
      <c r="BA22" s="34">
        <f t="shared" si="18"/>
        <v>0.39902455661181269</v>
      </c>
      <c r="BB22" s="34">
        <f t="shared" si="19"/>
        <v>0.39929274006280857</v>
      </c>
      <c r="BC22" s="34">
        <f t="shared" si="20"/>
        <v>0.39949123416921817</v>
      </c>
      <c r="BD22" s="34">
        <f t="shared" si="21"/>
        <v>0.39963689865246199</v>
      </c>
      <c r="BE22" s="34">
        <f t="shared" si="22"/>
        <v>0.39974289073394598</v>
      </c>
      <c r="BF22" s="34">
        <f t="shared" si="23"/>
        <v>0.39981936737687812</v>
      </c>
      <c r="BG22" s="34">
        <f t="shared" si="24"/>
        <v>0.39987408668581514</v>
      </c>
      <c r="BH22" s="34">
        <f t="shared" si="25"/>
        <v>0.39991291320266154</v>
      </c>
      <c r="BI22" s="34">
        <f t="shared" si="26"/>
        <v>0.39994023510498139</v>
      </c>
      <c r="BJ22" s="45"/>
    </row>
    <row r="23" spans="1:62" x14ac:dyDescent="0.3">
      <c r="A23" s="29">
        <v>17</v>
      </c>
      <c r="B23" s="29" t="s">
        <v>40</v>
      </c>
      <c r="C23" s="29">
        <v>20</v>
      </c>
      <c r="D23" s="29" t="s">
        <v>4</v>
      </c>
      <c r="E23" s="29" t="s">
        <v>29</v>
      </c>
      <c r="F23" s="46">
        <v>1</v>
      </c>
      <c r="G23" s="47">
        <f t="shared" si="0"/>
        <v>1.5</v>
      </c>
      <c r="H23" s="46">
        <v>0.4</v>
      </c>
      <c r="I23" s="46">
        <v>1</v>
      </c>
      <c r="J23" s="28" cm="1">
        <f t="array" ref="J23">1-EXP(-((($C23+(J$6-$K$6))/(INDEX('Weibull Data'!$G$4:$I$5,2,IF($D23="Electromechanical",3,IF($D23="Analogue Electronic",2,1)))))^(INDEX('Weibull Data'!$G$4:$I$5,1,IF($D23="Electromechanical",3,IF($D23="Analogue Electronic",2,1))))))</f>
        <v>0.83244448909884727</v>
      </c>
      <c r="K23" s="28" cm="1">
        <f t="array" ref="K23">1-EXP(-((($C23+(K$6-$K$6))/(INDEX('Weibull Data'!$G$4:$I$5,2,IF($D23="Electromechanical",3,IF($D23="Analogue Electronic",2,1)))))^(INDEX('Weibull Data'!$G$4:$I$5,1,IF($D23="Electromechanical",3,IF($D23="Analogue Electronic",2,1))))))</f>
        <v>0.86044665611692417</v>
      </c>
      <c r="L23" s="28" cm="1">
        <f t="array" ref="L23">1-EXP(-((($C23+(L$6-$K$6))/(INDEX('Weibull Data'!$G$4:$I$5,2,IF($D23="Electromechanical",3,IF($D23="Analogue Electronic",2,1)))))^(INDEX('Weibull Data'!$G$4:$I$5,1,IF($D23="Electromechanical",3,IF($D23="Analogue Electronic",2,1))))))</f>
        <v>0.88474349161152344</v>
      </c>
      <c r="M23" s="28" cm="1">
        <f t="array" ref="M23">1-EXP(-((($C23+(M$6-$K$6))/(INDEX('Weibull Data'!$G$4:$I$5,2,IF($D23="Electromechanical",3,IF($D23="Analogue Electronic",2,1)))))^(INDEX('Weibull Data'!$G$4:$I$5,1,IF($D23="Electromechanical",3,IF($D23="Analogue Electronic",2,1))))))</f>
        <v>0.90560431232131766</v>
      </c>
      <c r="N23" s="28" cm="1">
        <f t="array" ref="N23">1-EXP(-((($C23+(N$6-$K$6))/(INDEX('Weibull Data'!$G$4:$I$5,2,IF($D23="Electromechanical",3,IF($D23="Analogue Electronic",2,1)))))^(INDEX('Weibull Data'!$G$4:$I$5,1,IF($D23="Electromechanical",3,IF($D23="Analogue Electronic",2,1))))))</f>
        <v>0.92333145372827552</v>
      </c>
      <c r="O23" s="28" cm="1">
        <f t="array" ref="O23">1-EXP(-((($C23+(O$6-$K$6))/(INDEX('Weibull Data'!$G$4:$I$5,2,IF($D23="Electromechanical",3,IF($D23="Analogue Electronic",2,1)))))^(INDEX('Weibull Data'!$G$4:$I$5,1,IF($D23="Electromechanical",3,IF($D23="Analogue Electronic",2,1))))))</f>
        <v>0.93824434257875233</v>
      </c>
      <c r="P23" s="28" cm="1">
        <f t="array" ref="P23">1-EXP(-((($C23+(P$6-$K$6))/(INDEX('Weibull Data'!$G$4:$I$5,2,IF($D23="Electromechanical",3,IF($D23="Analogue Electronic",2,1)))))^(INDEX('Weibull Data'!$G$4:$I$5,1,IF($D23="Electromechanical",3,IF($D23="Analogue Electronic",2,1))))))</f>
        <v>0.95066603349759415</v>
      </c>
      <c r="Q23" s="28" cm="1">
        <f t="array" ref="Q23">1-EXP(-((($C23+(Q$6-$K$6))/(INDEX('Weibull Data'!$G$4:$I$5,2,IF($D23="Electromechanical",3,IF($D23="Analogue Electronic",2,1)))))^(INDEX('Weibull Data'!$G$4:$I$5,1,IF($D23="Electromechanical",3,IF($D23="Analogue Electronic",2,1))))))</f>
        <v>0.9609123361359202</v>
      </c>
      <c r="R23" s="28" cm="1">
        <f t="array" ref="R23">1-EXP(-((($C23+(R$6-$K$6))/(INDEX('Weibull Data'!$G$4:$I$5,2,IF($D23="Electromechanical",3,IF($D23="Analogue Electronic",2,1)))))^(INDEX('Weibull Data'!$G$4:$I$5,1,IF($D23="Electromechanical",3,IF($D23="Analogue Electronic",2,1))))))</f>
        <v>0.9692834956006412</v>
      </c>
      <c r="S23" s="28" cm="1">
        <f t="array" ref="S23">1-EXP(-((($C23+(S$6-$K$6))/(INDEX('Weibull Data'!$G$4:$I$5,2,IF($D23="Electromechanical",3,IF($D23="Analogue Electronic",2,1)))))^(INDEX('Weibull Data'!$G$4:$I$5,1,IF($D23="Electromechanical",3,IF($D23="Analogue Electronic",2,1))))))</f>
        <v>0.97605826158872577</v>
      </c>
      <c r="T23" s="28" cm="1">
        <f t="array" ref="T23">1-EXP(-((($C23+(T$6-$K$6))/(INDEX('Weibull Data'!$G$4:$I$5,2,IF($D23="Electromechanical",3,IF($D23="Analogue Electronic",2,1)))))^(INDEX('Weibull Data'!$G$4:$I$5,1,IF($D23="Electromechanical",3,IF($D23="Analogue Electronic",2,1))))))</f>
        <v>0.98149009154383993</v>
      </c>
      <c r="U23" s="28" cm="1">
        <f t="array" ref="U23">1-EXP(-((($C23+(U$6-$K$6))/(INDEX('Weibull Data'!$G$4:$I$5,2,IF($D23="Electromechanical",3,IF($D23="Analogue Electronic",2,1)))))^(INDEX('Weibull Data'!$G$4:$I$5,1,IF($D23="Electromechanical",3,IF($D23="Analogue Electronic",2,1))))))</f>
        <v>0.98580517816098001</v>
      </c>
      <c r="V23" s="28" cm="1">
        <f t="array" ref="V23">1-EXP(-((($C23+(V$6-$K$6))/(INDEX('Weibull Data'!$G$4:$I$5,2,IF($D23="Electromechanical",3,IF($D23="Analogue Electronic",2,1)))))^(INDEX('Weibull Data'!$G$4:$I$5,1,IF($D23="Electromechanical",3,IF($D23="Analogue Electronic",2,1))))))</f>
        <v>0.98920196745051259</v>
      </c>
      <c r="W23" s="28" cm="1">
        <f t="array" ref="W23">1-EXP(-((($C23+(W$6-$K$6))/(INDEX('Weibull Data'!$G$4:$I$5,2,IF($D23="Electromechanical",3,IF($D23="Analogue Electronic",2,1)))))^(INDEX('Weibull Data'!$G$4:$I$5,1,IF($D23="Electromechanical",3,IF($D23="Analogue Electronic",2,1))))))</f>
        <v>0.9918518347997064</v>
      </c>
      <c r="X23" s="28" cm="1">
        <f t="array" ref="X23">1-EXP(-((($C23+(X$6-$K$6))/(INDEX('Weibull Data'!$G$4:$I$5,2,IF($D23="Electromechanical",3,IF($D23="Analogue Electronic",2,1)))))^(INDEX('Weibull Data'!$G$4:$I$5,1,IF($D23="Electromechanical",3,IF($D23="Analogue Electronic",2,1))))))</f>
        <v>0.99390060694833393</v>
      </c>
      <c r="Y23" s="28" cm="1">
        <f t="array" ref="Y23">1-EXP(-((($C23+(Y$6-$K$6))/(INDEX('Weibull Data'!$G$4:$I$5,2,IF($D23="Electromechanical",3,IF($D23="Analogue Electronic",2,1)))))^(INDEX('Weibull Data'!$G$4:$I$5,1,IF($D23="Electromechanical",3,IF($D23="Analogue Electronic",2,1))))))</f>
        <v>0.99547065150310166</v>
      </c>
      <c r="Z23" s="28" cm="1">
        <f t="array" ref="Z23">1-EXP(-((($C23+(Z$6-$K$6))/(INDEX('Weibull Data'!$G$4:$I$5,2,IF($D23="Electromechanical",3,IF($D23="Analogue Electronic",2,1)))))^(INDEX('Weibull Data'!$G$4:$I$5,1,IF($D23="Electromechanical",3,IF($D23="Analogue Electronic",2,1))))))</f>
        <v>0.99666329706072876</v>
      </c>
      <c r="AA23" s="28" cm="1">
        <f t="array" ref="AA23">1-EXP(-((($C23+(AA$6-$K$6))/(INDEX('Weibull Data'!$G$4:$I$5,2,IF($D23="Electromechanical",3,IF($D23="Analogue Electronic",2,1)))))^(INDEX('Weibull Data'!$G$4:$I$5,1,IF($D23="Electromechanical",3,IF($D23="Analogue Electronic",2,1))))))</f>
        <v>0.99756139152953172</v>
      </c>
      <c r="AB23" s="28" cm="1">
        <f t="array" ref="AB23">1-EXP(-((($C23+(AB$6-$K$6))/(INDEX('Weibull Data'!$G$4:$I$5,2,IF($D23="Electromechanical",3,IF($D23="Analogue Electronic",2,1)))))^(INDEX('Weibull Data'!$G$4:$I$5,1,IF($D23="Electromechanical",3,IF($D23="Analogue Electronic",2,1))))))</f>
        <v>0.99823185015702132</v>
      </c>
      <c r="AC23" s="28" cm="1">
        <f t="array" ref="AC23">1-EXP(-((($C23+(AC$6-$K$6))/(INDEX('Weibull Data'!$G$4:$I$5,2,IF($D23="Electromechanical",3,IF($D23="Analogue Electronic",2,1)))))^(INDEX('Weibull Data'!$G$4:$I$5,1,IF($D23="Electromechanical",3,IF($D23="Analogue Electronic",2,1))))))</f>
        <v>0.99872808542304536</v>
      </c>
      <c r="AD23" s="28" cm="1">
        <f t="array" ref="AD23">1-EXP(-((($C23+(AD$6-$K$6))/(INDEX('Weibull Data'!$G$4:$I$5,2,IF($D23="Electromechanical",3,IF($D23="Analogue Electronic",2,1)))))^(INDEX('Weibull Data'!$G$4:$I$5,1,IF($D23="Electromechanical",3,IF($D23="Analogue Electronic",2,1))))))</f>
        <v>0.99909224663115492</v>
      </c>
      <c r="AE23" s="28" cm="1">
        <f t="array" ref="AE23">1-EXP(-((($C23+(AE$6-$K$6))/(INDEX('Weibull Data'!$G$4:$I$5,2,IF($D23="Electromechanical",3,IF($D23="Analogue Electronic",2,1)))))^(INDEX('Weibull Data'!$G$4:$I$5,1,IF($D23="Electromechanical",3,IF($D23="Analogue Electronic",2,1))))))</f>
        <v>0.99935722683486494</v>
      </c>
      <c r="AF23" s="28" cm="1">
        <f t="array" ref="AF23">1-EXP(-((($C23+(AF$6-$K$6))/(INDEX('Weibull Data'!$G$4:$I$5,2,IF($D23="Electromechanical",3,IF($D23="Analogue Electronic",2,1)))))^(INDEX('Weibull Data'!$G$4:$I$5,1,IF($D23="Electromechanical",3,IF($D23="Analogue Electronic",2,1))))))</f>
        <v>0.99954841844219522</v>
      </c>
      <c r="AG23" s="28" cm="1">
        <f t="array" ref="AG23">1-EXP(-((($C23+(AG$6-$K$6))/(INDEX('Weibull Data'!$G$4:$I$5,2,IF($D23="Electromechanical",3,IF($D23="Analogue Electronic",2,1)))))^(INDEX('Weibull Data'!$G$4:$I$5,1,IF($D23="Electromechanical",3,IF($D23="Analogue Electronic",2,1))))))</f>
        <v>0.99968521671453781</v>
      </c>
      <c r="AH23" s="28" cm="1">
        <f t="array" ref="AH23">1-EXP(-((($C23+(AH$6-$K$6))/(INDEX('Weibull Data'!$G$4:$I$5,2,IF($D23="Electromechanical",3,IF($D23="Analogue Electronic",2,1)))))^(INDEX('Weibull Data'!$G$4:$I$5,1,IF($D23="Electromechanical",3,IF($D23="Analogue Electronic",2,1))))))</f>
        <v>0.99978228300665373</v>
      </c>
      <c r="AI23" s="28" cm="1">
        <f t="array" ref="AI23">1-EXP(-((($C23+(AI$6-$K$6))/(INDEX('Weibull Data'!$G$4:$I$5,2,IF($D23="Electromechanical",3,IF($D23="Analogue Electronic",2,1)))))^(INDEX('Weibull Data'!$G$4:$I$5,1,IF($D23="Electromechanical",3,IF($D23="Analogue Electronic",2,1))))))</f>
        <v>0.99985058776245339</v>
      </c>
      <c r="AJ23" s="34">
        <f t="shared" si="1"/>
        <v>0.33297779563953894</v>
      </c>
      <c r="AK23" s="34">
        <f t="shared" si="2"/>
        <v>0.3441786624467697</v>
      </c>
      <c r="AL23" s="34">
        <f t="shared" si="3"/>
        <v>0.3538973966446094</v>
      </c>
      <c r="AM23" s="34">
        <f t="shared" si="4"/>
        <v>0.36224172492852708</v>
      </c>
      <c r="AN23" s="34">
        <f t="shared" si="5"/>
        <v>0.36933258149131021</v>
      </c>
      <c r="AO23" s="34">
        <f t="shared" si="6"/>
        <v>0.37529773703150093</v>
      </c>
      <c r="AP23" s="34">
        <f t="shared" si="7"/>
        <v>0.38026641339903766</v>
      </c>
      <c r="AQ23" s="34">
        <f t="shared" si="8"/>
        <v>0.38436493445436809</v>
      </c>
      <c r="AR23" s="34">
        <f t="shared" si="9"/>
        <v>0.38771339824025652</v>
      </c>
      <c r="AS23" s="34">
        <f t="shared" si="10"/>
        <v>0.39042330463549035</v>
      </c>
      <c r="AT23" s="34">
        <f t="shared" si="11"/>
        <v>0.392596036617536</v>
      </c>
      <c r="AU23" s="34">
        <f t="shared" si="12"/>
        <v>0.394322071264392</v>
      </c>
      <c r="AV23" s="34">
        <f t="shared" si="13"/>
        <v>0.39568078698020503</v>
      </c>
      <c r="AW23" s="34">
        <f t="shared" si="14"/>
        <v>0.39674073391988257</v>
      </c>
      <c r="AX23" s="34">
        <f t="shared" si="15"/>
        <v>0.39756024277933361</v>
      </c>
      <c r="AY23" s="34">
        <f t="shared" si="16"/>
        <v>0.39818826060124068</v>
      </c>
      <c r="AZ23" s="34">
        <f t="shared" si="17"/>
        <v>0.39866531882429151</v>
      </c>
      <c r="BA23" s="34">
        <f t="shared" si="18"/>
        <v>0.39902455661181269</v>
      </c>
      <c r="BB23" s="34">
        <f t="shared" si="19"/>
        <v>0.39929274006280857</v>
      </c>
      <c r="BC23" s="34">
        <f t="shared" si="20"/>
        <v>0.39949123416921817</v>
      </c>
      <c r="BD23" s="34">
        <f t="shared" si="21"/>
        <v>0.39963689865246199</v>
      </c>
      <c r="BE23" s="34">
        <f t="shared" si="22"/>
        <v>0.39974289073394598</v>
      </c>
      <c r="BF23" s="34">
        <f t="shared" si="23"/>
        <v>0.39981936737687812</v>
      </c>
      <c r="BG23" s="34">
        <f t="shared" si="24"/>
        <v>0.39987408668581514</v>
      </c>
      <c r="BH23" s="34">
        <f t="shared" si="25"/>
        <v>0.39991291320266154</v>
      </c>
      <c r="BI23" s="34">
        <f t="shared" si="26"/>
        <v>0.39994023510498139</v>
      </c>
      <c r="BJ23" s="45"/>
    </row>
    <row r="24" spans="1:62" x14ac:dyDescent="0.3">
      <c r="A24" s="29">
        <v>18</v>
      </c>
      <c r="B24" s="29" t="s">
        <v>41</v>
      </c>
      <c r="C24" s="29">
        <v>20</v>
      </c>
      <c r="D24" s="29" t="s">
        <v>4</v>
      </c>
      <c r="E24" s="29" t="s">
        <v>29</v>
      </c>
      <c r="F24" s="46">
        <v>1</v>
      </c>
      <c r="G24" s="47">
        <f t="shared" si="0"/>
        <v>1.5</v>
      </c>
      <c r="H24" s="46">
        <v>0.4</v>
      </c>
      <c r="I24" s="46">
        <v>1</v>
      </c>
      <c r="J24" s="28" cm="1">
        <f t="array" ref="J24">1-EXP(-((($C24+(J$6-$K$6))/(INDEX('Weibull Data'!$G$4:$I$5,2,IF($D24="Electromechanical",3,IF($D24="Analogue Electronic",2,1)))))^(INDEX('Weibull Data'!$G$4:$I$5,1,IF($D24="Electromechanical",3,IF($D24="Analogue Electronic",2,1))))))</f>
        <v>0.83244448909884727</v>
      </c>
      <c r="K24" s="28" cm="1">
        <f t="array" ref="K24">1-EXP(-((($C24+(K$6-$K$6))/(INDEX('Weibull Data'!$G$4:$I$5,2,IF($D24="Electromechanical",3,IF($D24="Analogue Electronic",2,1)))))^(INDEX('Weibull Data'!$G$4:$I$5,1,IF($D24="Electromechanical",3,IF($D24="Analogue Electronic",2,1))))))</f>
        <v>0.86044665611692417</v>
      </c>
      <c r="L24" s="28" cm="1">
        <f t="array" ref="L24">1-EXP(-((($C24+(L$6-$K$6))/(INDEX('Weibull Data'!$G$4:$I$5,2,IF($D24="Electromechanical",3,IF($D24="Analogue Electronic",2,1)))))^(INDEX('Weibull Data'!$G$4:$I$5,1,IF($D24="Electromechanical",3,IF($D24="Analogue Electronic",2,1))))))</f>
        <v>0.88474349161152344</v>
      </c>
      <c r="M24" s="28" cm="1">
        <f t="array" ref="M24">1-EXP(-((($C24+(M$6-$K$6))/(INDEX('Weibull Data'!$G$4:$I$5,2,IF($D24="Electromechanical",3,IF($D24="Analogue Electronic",2,1)))))^(INDEX('Weibull Data'!$G$4:$I$5,1,IF($D24="Electromechanical",3,IF($D24="Analogue Electronic",2,1))))))</f>
        <v>0.90560431232131766</v>
      </c>
      <c r="N24" s="28" cm="1">
        <f t="array" ref="N24">1-EXP(-((($C24+(N$6-$K$6))/(INDEX('Weibull Data'!$G$4:$I$5,2,IF($D24="Electromechanical",3,IF($D24="Analogue Electronic",2,1)))))^(INDEX('Weibull Data'!$G$4:$I$5,1,IF($D24="Electromechanical",3,IF($D24="Analogue Electronic",2,1))))))</f>
        <v>0.92333145372827552</v>
      </c>
      <c r="O24" s="28" cm="1">
        <f t="array" ref="O24">1-EXP(-((($C24+(O$6-$K$6))/(INDEX('Weibull Data'!$G$4:$I$5,2,IF($D24="Electromechanical",3,IF($D24="Analogue Electronic",2,1)))))^(INDEX('Weibull Data'!$G$4:$I$5,1,IF($D24="Electromechanical",3,IF($D24="Analogue Electronic",2,1))))))</f>
        <v>0.93824434257875233</v>
      </c>
      <c r="P24" s="28" cm="1">
        <f t="array" ref="P24">1-EXP(-((($C24+(P$6-$K$6))/(INDEX('Weibull Data'!$G$4:$I$5,2,IF($D24="Electromechanical",3,IF($D24="Analogue Electronic",2,1)))))^(INDEX('Weibull Data'!$G$4:$I$5,1,IF($D24="Electromechanical",3,IF($D24="Analogue Electronic",2,1))))))</f>
        <v>0.95066603349759415</v>
      </c>
      <c r="Q24" s="28" cm="1">
        <f t="array" ref="Q24">1-EXP(-((($C24+(Q$6-$K$6))/(INDEX('Weibull Data'!$G$4:$I$5,2,IF($D24="Electromechanical",3,IF($D24="Analogue Electronic",2,1)))))^(INDEX('Weibull Data'!$G$4:$I$5,1,IF($D24="Electromechanical",3,IF($D24="Analogue Electronic",2,1))))))</f>
        <v>0.9609123361359202</v>
      </c>
      <c r="R24" s="28" cm="1">
        <f t="array" ref="R24">1-EXP(-((($C24+(R$6-$K$6))/(INDEX('Weibull Data'!$G$4:$I$5,2,IF($D24="Electromechanical",3,IF($D24="Analogue Electronic",2,1)))))^(INDEX('Weibull Data'!$G$4:$I$5,1,IF($D24="Electromechanical",3,IF($D24="Analogue Electronic",2,1))))))</f>
        <v>0.9692834956006412</v>
      </c>
      <c r="S24" s="28" cm="1">
        <f t="array" ref="S24">1-EXP(-((($C24+(S$6-$K$6))/(INDEX('Weibull Data'!$G$4:$I$5,2,IF($D24="Electromechanical",3,IF($D24="Analogue Electronic",2,1)))))^(INDEX('Weibull Data'!$G$4:$I$5,1,IF($D24="Electromechanical",3,IF($D24="Analogue Electronic",2,1))))))</f>
        <v>0.97605826158872577</v>
      </c>
      <c r="T24" s="28" cm="1">
        <f t="array" ref="T24">1-EXP(-((($C24+(T$6-$K$6))/(INDEX('Weibull Data'!$G$4:$I$5,2,IF($D24="Electromechanical",3,IF($D24="Analogue Electronic",2,1)))))^(INDEX('Weibull Data'!$G$4:$I$5,1,IF($D24="Electromechanical",3,IF($D24="Analogue Electronic",2,1))))))</f>
        <v>0.98149009154383993</v>
      </c>
      <c r="U24" s="28" cm="1">
        <f t="array" ref="U24">1-EXP(-((($C24+(U$6-$K$6))/(INDEX('Weibull Data'!$G$4:$I$5,2,IF($D24="Electromechanical",3,IF($D24="Analogue Electronic",2,1)))))^(INDEX('Weibull Data'!$G$4:$I$5,1,IF($D24="Electromechanical",3,IF($D24="Analogue Electronic",2,1))))))</f>
        <v>0.98580517816098001</v>
      </c>
      <c r="V24" s="28" cm="1">
        <f t="array" ref="V24">1-EXP(-((($C24+(V$6-$K$6))/(INDEX('Weibull Data'!$G$4:$I$5,2,IF($D24="Electromechanical",3,IF($D24="Analogue Electronic",2,1)))))^(INDEX('Weibull Data'!$G$4:$I$5,1,IF($D24="Electromechanical",3,IF($D24="Analogue Electronic",2,1))))))</f>
        <v>0.98920196745051259</v>
      </c>
      <c r="W24" s="28" cm="1">
        <f t="array" ref="W24">1-EXP(-((($C24+(W$6-$K$6))/(INDEX('Weibull Data'!$G$4:$I$5,2,IF($D24="Electromechanical",3,IF($D24="Analogue Electronic",2,1)))))^(INDEX('Weibull Data'!$G$4:$I$5,1,IF($D24="Electromechanical",3,IF($D24="Analogue Electronic",2,1))))))</f>
        <v>0.9918518347997064</v>
      </c>
      <c r="X24" s="28" cm="1">
        <f t="array" ref="X24">1-EXP(-((($C24+(X$6-$K$6))/(INDEX('Weibull Data'!$G$4:$I$5,2,IF($D24="Electromechanical",3,IF($D24="Analogue Electronic",2,1)))))^(INDEX('Weibull Data'!$G$4:$I$5,1,IF($D24="Electromechanical",3,IF($D24="Analogue Electronic",2,1))))))</f>
        <v>0.99390060694833393</v>
      </c>
      <c r="Y24" s="28" cm="1">
        <f t="array" ref="Y24">1-EXP(-((($C24+(Y$6-$K$6))/(INDEX('Weibull Data'!$G$4:$I$5,2,IF($D24="Electromechanical",3,IF($D24="Analogue Electronic",2,1)))))^(INDEX('Weibull Data'!$G$4:$I$5,1,IF($D24="Electromechanical",3,IF($D24="Analogue Electronic",2,1))))))</f>
        <v>0.99547065150310166</v>
      </c>
      <c r="Z24" s="28" cm="1">
        <f t="array" ref="Z24">1-EXP(-((($C24+(Z$6-$K$6))/(INDEX('Weibull Data'!$G$4:$I$5,2,IF($D24="Electromechanical",3,IF($D24="Analogue Electronic",2,1)))))^(INDEX('Weibull Data'!$G$4:$I$5,1,IF($D24="Electromechanical",3,IF($D24="Analogue Electronic",2,1))))))</f>
        <v>0.99666329706072876</v>
      </c>
      <c r="AA24" s="28" cm="1">
        <f t="array" ref="AA24">1-EXP(-((($C24+(AA$6-$K$6))/(INDEX('Weibull Data'!$G$4:$I$5,2,IF($D24="Electromechanical",3,IF($D24="Analogue Electronic",2,1)))))^(INDEX('Weibull Data'!$G$4:$I$5,1,IF($D24="Electromechanical",3,IF($D24="Analogue Electronic",2,1))))))</f>
        <v>0.99756139152953172</v>
      </c>
      <c r="AB24" s="28" cm="1">
        <f t="array" ref="AB24">1-EXP(-((($C24+(AB$6-$K$6))/(INDEX('Weibull Data'!$G$4:$I$5,2,IF($D24="Electromechanical",3,IF($D24="Analogue Electronic",2,1)))))^(INDEX('Weibull Data'!$G$4:$I$5,1,IF($D24="Electromechanical",3,IF($D24="Analogue Electronic",2,1))))))</f>
        <v>0.99823185015702132</v>
      </c>
      <c r="AC24" s="28" cm="1">
        <f t="array" ref="AC24">1-EXP(-((($C24+(AC$6-$K$6))/(INDEX('Weibull Data'!$G$4:$I$5,2,IF($D24="Electromechanical",3,IF($D24="Analogue Electronic",2,1)))))^(INDEX('Weibull Data'!$G$4:$I$5,1,IF($D24="Electromechanical",3,IF($D24="Analogue Electronic",2,1))))))</f>
        <v>0.99872808542304536</v>
      </c>
      <c r="AD24" s="28" cm="1">
        <f t="array" ref="AD24">1-EXP(-((($C24+(AD$6-$K$6))/(INDEX('Weibull Data'!$G$4:$I$5,2,IF($D24="Electromechanical",3,IF($D24="Analogue Electronic",2,1)))))^(INDEX('Weibull Data'!$G$4:$I$5,1,IF($D24="Electromechanical",3,IF($D24="Analogue Electronic",2,1))))))</f>
        <v>0.99909224663115492</v>
      </c>
      <c r="AE24" s="28" cm="1">
        <f t="array" ref="AE24">1-EXP(-((($C24+(AE$6-$K$6))/(INDEX('Weibull Data'!$G$4:$I$5,2,IF($D24="Electromechanical",3,IF($D24="Analogue Electronic",2,1)))))^(INDEX('Weibull Data'!$G$4:$I$5,1,IF($D24="Electromechanical",3,IF($D24="Analogue Electronic",2,1))))))</f>
        <v>0.99935722683486494</v>
      </c>
      <c r="AF24" s="28" cm="1">
        <f t="array" ref="AF24">1-EXP(-((($C24+(AF$6-$K$6))/(INDEX('Weibull Data'!$G$4:$I$5,2,IF($D24="Electromechanical",3,IF($D24="Analogue Electronic",2,1)))))^(INDEX('Weibull Data'!$G$4:$I$5,1,IF($D24="Electromechanical",3,IF($D24="Analogue Electronic",2,1))))))</f>
        <v>0.99954841844219522</v>
      </c>
      <c r="AG24" s="28" cm="1">
        <f t="array" ref="AG24">1-EXP(-((($C24+(AG$6-$K$6))/(INDEX('Weibull Data'!$G$4:$I$5,2,IF($D24="Electromechanical",3,IF($D24="Analogue Electronic",2,1)))))^(INDEX('Weibull Data'!$G$4:$I$5,1,IF($D24="Electromechanical",3,IF($D24="Analogue Electronic",2,1))))))</f>
        <v>0.99968521671453781</v>
      </c>
      <c r="AH24" s="28" cm="1">
        <f t="array" ref="AH24">1-EXP(-((($C24+(AH$6-$K$6))/(INDEX('Weibull Data'!$G$4:$I$5,2,IF($D24="Electromechanical",3,IF($D24="Analogue Electronic",2,1)))))^(INDEX('Weibull Data'!$G$4:$I$5,1,IF($D24="Electromechanical",3,IF($D24="Analogue Electronic",2,1))))))</f>
        <v>0.99978228300665373</v>
      </c>
      <c r="AI24" s="28" cm="1">
        <f t="array" ref="AI24">1-EXP(-((($C24+(AI$6-$K$6))/(INDEX('Weibull Data'!$G$4:$I$5,2,IF($D24="Electromechanical",3,IF($D24="Analogue Electronic",2,1)))))^(INDEX('Weibull Data'!$G$4:$I$5,1,IF($D24="Electromechanical",3,IF($D24="Analogue Electronic",2,1))))))</f>
        <v>0.99985058776245339</v>
      </c>
      <c r="AJ24" s="34">
        <f t="shared" si="1"/>
        <v>0.33297779563953894</v>
      </c>
      <c r="AK24" s="34">
        <f t="shared" si="2"/>
        <v>0.3441786624467697</v>
      </c>
      <c r="AL24" s="34">
        <f t="shared" si="3"/>
        <v>0.3538973966446094</v>
      </c>
      <c r="AM24" s="34">
        <f t="shared" si="4"/>
        <v>0.36224172492852708</v>
      </c>
      <c r="AN24" s="34">
        <f t="shared" si="5"/>
        <v>0.36933258149131021</v>
      </c>
      <c r="AO24" s="34">
        <f t="shared" si="6"/>
        <v>0.37529773703150093</v>
      </c>
      <c r="AP24" s="34">
        <f t="shared" si="7"/>
        <v>0.38026641339903766</v>
      </c>
      <c r="AQ24" s="34">
        <f t="shared" si="8"/>
        <v>0.38436493445436809</v>
      </c>
      <c r="AR24" s="34">
        <f t="shared" si="9"/>
        <v>0.38771339824025652</v>
      </c>
      <c r="AS24" s="34">
        <f t="shared" si="10"/>
        <v>0.39042330463549035</v>
      </c>
      <c r="AT24" s="34">
        <f t="shared" si="11"/>
        <v>0.392596036617536</v>
      </c>
      <c r="AU24" s="34">
        <f t="shared" si="12"/>
        <v>0.394322071264392</v>
      </c>
      <c r="AV24" s="34">
        <f t="shared" si="13"/>
        <v>0.39568078698020503</v>
      </c>
      <c r="AW24" s="34">
        <f t="shared" si="14"/>
        <v>0.39674073391988257</v>
      </c>
      <c r="AX24" s="34">
        <f t="shared" si="15"/>
        <v>0.39756024277933361</v>
      </c>
      <c r="AY24" s="34">
        <f t="shared" si="16"/>
        <v>0.39818826060124068</v>
      </c>
      <c r="AZ24" s="34">
        <f t="shared" si="17"/>
        <v>0.39866531882429151</v>
      </c>
      <c r="BA24" s="34">
        <f t="shared" si="18"/>
        <v>0.39902455661181269</v>
      </c>
      <c r="BB24" s="34">
        <f t="shared" si="19"/>
        <v>0.39929274006280857</v>
      </c>
      <c r="BC24" s="34">
        <f t="shared" si="20"/>
        <v>0.39949123416921817</v>
      </c>
      <c r="BD24" s="34">
        <f t="shared" si="21"/>
        <v>0.39963689865246199</v>
      </c>
      <c r="BE24" s="34">
        <f t="shared" si="22"/>
        <v>0.39974289073394598</v>
      </c>
      <c r="BF24" s="34">
        <f t="shared" si="23"/>
        <v>0.39981936737687812</v>
      </c>
      <c r="BG24" s="34">
        <f t="shared" si="24"/>
        <v>0.39987408668581514</v>
      </c>
      <c r="BH24" s="34">
        <f t="shared" si="25"/>
        <v>0.39991291320266154</v>
      </c>
      <c r="BI24" s="34">
        <f t="shared" si="26"/>
        <v>0.39994023510498139</v>
      </c>
      <c r="BJ24" s="45"/>
    </row>
    <row r="25" spans="1:62" x14ac:dyDescent="0.3">
      <c r="A25" s="29">
        <v>19</v>
      </c>
      <c r="B25" s="29" t="s">
        <v>42</v>
      </c>
      <c r="C25" s="29">
        <v>20</v>
      </c>
      <c r="D25" s="29" t="s">
        <v>4</v>
      </c>
      <c r="E25" s="29" t="s">
        <v>29</v>
      </c>
      <c r="F25" s="46">
        <v>1</v>
      </c>
      <c r="G25" s="47">
        <f t="shared" si="0"/>
        <v>1.5</v>
      </c>
      <c r="H25" s="51">
        <v>0.4</v>
      </c>
      <c r="I25" s="46">
        <v>1</v>
      </c>
      <c r="J25" s="28" cm="1">
        <f t="array" ref="J25">1-EXP(-((($C25+(J$6-$K$6))/(INDEX('Weibull Data'!$G$4:$I$5,2,IF($D25="Electromechanical",3,IF($D25="Analogue Electronic",2,1)))))^(INDEX('Weibull Data'!$G$4:$I$5,1,IF($D25="Electromechanical",3,IF($D25="Analogue Electronic",2,1))))))</f>
        <v>0.83244448909884727</v>
      </c>
      <c r="K25" s="28" cm="1">
        <f t="array" ref="K25">1-EXP(-((($C25+(K$6-$K$6))/(INDEX('Weibull Data'!$G$4:$I$5,2,IF($D25="Electromechanical",3,IF($D25="Analogue Electronic",2,1)))))^(INDEX('Weibull Data'!$G$4:$I$5,1,IF($D25="Electromechanical",3,IF($D25="Analogue Electronic",2,1))))))</f>
        <v>0.86044665611692417</v>
      </c>
      <c r="L25" s="28" cm="1">
        <f t="array" ref="L25">1-EXP(-((($C25+(L$6-$K$6))/(INDEX('Weibull Data'!$G$4:$I$5,2,IF($D25="Electromechanical",3,IF($D25="Analogue Electronic",2,1)))))^(INDEX('Weibull Data'!$G$4:$I$5,1,IF($D25="Electromechanical",3,IF($D25="Analogue Electronic",2,1))))))</f>
        <v>0.88474349161152344</v>
      </c>
      <c r="M25" s="28" cm="1">
        <f t="array" ref="M25">1-EXP(-((($C25+(M$6-$K$6))/(INDEX('Weibull Data'!$G$4:$I$5,2,IF($D25="Electromechanical",3,IF($D25="Analogue Electronic",2,1)))))^(INDEX('Weibull Data'!$G$4:$I$5,1,IF($D25="Electromechanical",3,IF($D25="Analogue Electronic",2,1))))))</f>
        <v>0.90560431232131766</v>
      </c>
      <c r="N25" s="28" cm="1">
        <f t="array" ref="N25">1-EXP(-((($C25+(N$6-$K$6))/(INDEX('Weibull Data'!$G$4:$I$5,2,IF($D25="Electromechanical",3,IF($D25="Analogue Electronic",2,1)))))^(INDEX('Weibull Data'!$G$4:$I$5,1,IF($D25="Electromechanical",3,IF($D25="Analogue Electronic",2,1))))))</f>
        <v>0.92333145372827552</v>
      </c>
      <c r="O25" s="28" cm="1">
        <f t="array" ref="O25">1-EXP(-((($C25+(O$6-$K$6))/(INDEX('Weibull Data'!$G$4:$I$5,2,IF($D25="Electromechanical",3,IF($D25="Analogue Electronic",2,1)))))^(INDEX('Weibull Data'!$G$4:$I$5,1,IF($D25="Electromechanical",3,IF($D25="Analogue Electronic",2,1))))))</f>
        <v>0.93824434257875233</v>
      </c>
      <c r="P25" s="28" cm="1">
        <f t="array" ref="P25">1-EXP(-((($C25+(P$6-$K$6))/(INDEX('Weibull Data'!$G$4:$I$5,2,IF($D25="Electromechanical",3,IF($D25="Analogue Electronic",2,1)))))^(INDEX('Weibull Data'!$G$4:$I$5,1,IF($D25="Electromechanical",3,IF($D25="Analogue Electronic",2,1))))))</f>
        <v>0.95066603349759415</v>
      </c>
      <c r="Q25" s="28" cm="1">
        <f t="array" ref="Q25">1-EXP(-((($C25+(Q$6-$K$6))/(INDEX('Weibull Data'!$G$4:$I$5,2,IF($D25="Electromechanical",3,IF($D25="Analogue Electronic",2,1)))))^(INDEX('Weibull Data'!$G$4:$I$5,1,IF($D25="Electromechanical",3,IF($D25="Analogue Electronic",2,1))))))</f>
        <v>0.9609123361359202</v>
      </c>
      <c r="R25" s="28" cm="1">
        <f t="array" ref="R25">1-EXP(-((($C25+(R$6-$K$6))/(INDEX('Weibull Data'!$G$4:$I$5,2,IF($D25="Electromechanical",3,IF($D25="Analogue Electronic",2,1)))))^(INDEX('Weibull Data'!$G$4:$I$5,1,IF($D25="Electromechanical",3,IF($D25="Analogue Electronic",2,1))))))</f>
        <v>0.9692834956006412</v>
      </c>
      <c r="S25" s="28" cm="1">
        <f t="array" ref="S25">1-EXP(-((($C25+(S$6-$K$6))/(INDEX('Weibull Data'!$G$4:$I$5,2,IF($D25="Electromechanical",3,IF($D25="Analogue Electronic",2,1)))))^(INDEX('Weibull Data'!$G$4:$I$5,1,IF($D25="Electromechanical",3,IF($D25="Analogue Electronic",2,1))))))</f>
        <v>0.97605826158872577</v>
      </c>
      <c r="T25" s="28" cm="1">
        <f t="array" ref="T25">1-EXP(-((($C25+(T$6-$K$6))/(INDEX('Weibull Data'!$G$4:$I$5,2,IF($D25="Electromechanical",3,IF($D25="Analogue Electronic",2,1)))))^(INDEX('Weibull Data'!$G$4:$I$5,1,IF($D25="Electromechanical",3,IF($D25="Analogue Electronic",2,1))))))</f>
        <v>0.98149009154383993</v>
      </c>
      <c r="U25" s="28" cm="1">
        <f t="array" ref="U25">1-EXP(-((($C25+(U$6-$K$6))/(INDEX('Weibull Data'!$G$4:$I$5,2,IF($D25="Electromechanical",3,IF($D25="Analogue Electronic",2,1)))))^(INDEX('Weibull Data'!$G$4:$I$5,1,IF($D25="Electromechanical",3,IF($D25="Analogue Electronic",2,1))))))</f>
        <v>0.98580517816098001</v>
      </c>
      <c r="V25" s="28" cm="1">
        <f t="array" ref="V25">1-EXP(-((($C25+(V$6-$K$6))/(INDEX('Weibull Data'!$G$4:$I$5,2,IF($D25="Electromechanical",3,IF($D25="Analogue Electronic",2,1)))))^(INDEX('Weibull Data'!$G$4:$I$5,1,IF($D25="Electromechanical",3,IF($D25="Analogue Electronic",2,1))))))</f>
        <v>0.98920196745051259</v>
      </c>
      <c r="W25" s="28" cm="1">
        <f t="array" ref="W25">1-EXP(-((($C25+(W$6-$K$6))/(INDEX('Weibull Data'!$G$4:$I$5,2,IF($D25="Electromechanical",3,IF($D25="Analogue Electronic",2,1)))))^(INDEX('Weibull Data'!$G$4:$I$5,1,IF($D25="Electromechanical",3,IF($D25="Analogue Electronic",2,1))))))</f>
        <v>0.9918518347997064</v>
      </c>
      <c r="X25" s="28" cm="1">
        <f t="array" ref="X25">1-EXP(-((($C25+(X$6-$K$6))/(INDEX('Weibull Data'!$G$4:$I$5,2,IF($D25="Electromechanical",3,IF($D25="Analogue Electronic",2,1)))))^(INDEX('Weibull Data'!$G$4:$I$5,1,IF($D25="Electromechanical",3,IF($D25="Analogue Electronic",2,1))))))</f>
        <v>0.99390060694833393</v>
      </c>
      <c r="Y25" s="28" cm="1">
        <f t="array" ref="Y25">1-EXP(-((($C25+(Y$6-$K$6))/(INDEX('Weibull Data'!$G$4:$I$5,2,IF($D25="Electromechanical",3,IF($D25="Analogue Electronic",2,1)))))^(INDEX('Weibull Data'!$G$4:$I$5,1,IF($D25="Electromechanical",3,IF($D25="Analogue Electronic",2,1))))))</f>
        <v>0.99547065150310166</v>
      </c>
      <c r="Z25" s="28" cm="1">
        <f t="array" ref="Z25">1-EXP(-((($C25+(Z$6-$K$6))/(INDEX('Weibull Data'!$G$4:$I$5,2,IF($D25="Electromechanical",3,IF($D25="Analogue Electronic",2,1)))))^(INDEX('Weibull Data'!$G$4:$I$5,1,IF($D25="Electromechanical",3,IF($D25="Analogue Electronic",2,1))))))</f>
        <v>0.99666329706072876</v>
      </c>
      <c r="AA25" s="28" cm="1">
        <f t="array" ref="AA25">1-EXP(-((($C25+(AA$6-$K$6))/(INDEX('Weibull Data'!$G$4:$I$5,2,IF($D25="Electromechanical",3,IF($D25="Analogue Electronic",2,1)))))^(INDEX('Weibull Data'!$G$4:$I$5,1,IF($D25="Electromechanical",3,IF($D25="Analogue Electronic",2,1))))))</f>
        <v>0.99756139152953172</v>
      </c>
      <c r="AB25" s="28" cm="1">
        <f t="array" ref="AB25">1-EXP(-((($C25+(AB$6-$K$6))/(INDEX('Weibull Data'!$G$4:$I$5,2,IF($D25="Electromechanical",3,IF($D25="Analogue Electronic",2,1)))))^(INDEX('Weibull Data'!$G$4:$I$5,1,IF($D25="Electromechanical",3,IF($D25="Analogue Electronic",2,1))))))</f>
        <v>0.99823185015702132</v>
      </c>
      <c r="AC25" s="28" cm="1">
        <f t="array" ref="AC25">1-EXP(-((($C25+(AC$6-$K$6))/(INDEX('Weibull Data'!$G$4:$I$5,2,IF($D25="Electromechanical",3,IF($D25="Analogue Electronic",2,1)))))^(INDEX('Weibull Data'!$G$4:$I$5,1,IF($D25="Electromechanical",3,IF($D25="Analogue Electronic",2,1))))))</f>
        <v>0.99872808542304536</v>
      </c>
      <c r="AD25" s="28" cm="1">
        <f t="array" ref="AD25">1-EXP(-((($C25+(AD$6-$K$6))/(INDEX('Weibull Data'!$G$4:$I$5,2,IF($D25="Electromechanical",3,IF($D25="Analogue Electronic",2,1)))))^(INDEX('Weibull Data'!$G$4:$I$5,1,IF($D25="Electromechanical",3,IF($D25="Analogue Electronic",2,1))))))</f>
        <v>0.99909224663115492</v>
      </c>
      <c r="AE25" s="28" cm="1">
        <f t="array" ref="AE25">1-EXP(-((($C25+(AE$6-$K$6))/(INDEX('Weibull Data'!$G$4:$I$5,2,IF($D25="Electromechanical",3,IF($D25="Analogue Electronic",2,1)))))^(INDEX('Weibull Data'!$G$4:$I$5,1,IF($D25="Electromechanical",3,IF($D25="Analogue Electronic",2,1))))))</f>
        <v>0.99935722683486494</v>
      </c>
      <c r="AF25" s="28" cm="1">
        <f t="array" ref="AF25">1-EXP(-((($C25+(AF$6-$K$6))/(INDEX('Weibull Data'!$G$4:$I$5,2,IF($D25="Electromechanical",3,IF($D25="Analogue Electronic",2,1)))))^(INDEX('Weibull Data'!$G$4:$I$5,1,IF($D25="Electromechanical",3,IF($D25="Analogue Electronic",2,1))))))</f>
        <v>0.99954841844219522</v>
      </c>
      <c r="AG25" s="28" cm="1">
        <f t="array" ref="AG25">1-EXP(-((($C25+(AG$6-$K$6))/(INDEX('Weibull Data'!$G$4:$I$5,2,IF($D25="Electromechanical",3,IF($D25="Analogue Electronic",2,1)))))^(INDEX('Weibull Data'!$G$4:$I$5,1,IF($D25="Electromechanical",3,IF($D25="Analogue Electronic",2,1))))))</f>
        <v>0.99968521671453781</v>
      </c>
      <c r="AH25" s="28" cm="1">
        <f t="array" ref="AH25">1-EXP(-((($C25+(AH$6-$K$6))/(INDEX('Weibull Data'!$G$4:$I$5,2,IF($D25="Electromechanical",3,IF($D25="Analogue Electronic",2,1)))))^(INDEX('Weibull Data'!$G$4:$I$5,1,IF($D25="Electromechanical",3,IF($D25="Analogue Electronic",2,1))))))</f>
        <v>0.99978228300665373</v>
      </c>
      <c r="AI25" s="28" cm="1">
        <f t="array" ref="AI25">1-EXP(-((($C25+(AI$6-$K$6))/(INDEX('Weibull Data'!$G$4:$I$5,2,IF($D25="Electromechanical",3,IF($D25="Analogue Electronic",2,1)))))^(INDEX('Weibull Data'!$G$4:$I$5,1,IF($D25="Electromechanical",3,IF($D25="Analogue Electronic",2,1))))))</f>
        <v>0.99985058776245339</v>
      </c>
      <c r="AJ25" s="34">
        <f t="shared" si="1"/>
        <v>0.33297779563953894</v>
      </c>
      <c r="AK25" s="34">
        <f t="shared" si="2"/>
        <v>0.3441786624467697</v>
      </c>
      <c r="AL25" s="34">
        <f t="shared" si="3"/>
        <v>0.3538973966446094</v>
      </c>
      <c r="AM25" s="34">
        <f t="shared" si="4"/>
        <v>0.36224172492852708</v>
      </c>
      <c r="AN25" s="34">
        <f t="shared" si="5"/>
        <v>0.36933258149131021</v>
      </c>
      <c r="AO25" s="34">
        <f t="shared" si="6"/>
        <v>0.37529773703150093</v>
      </c>
      <c r="AP25" s="34">
        <f t="shared" si="7"/>
        <v>0.38026641339903766</v>
      </c>
      <c r="AQ25" s="34">
        <f t="shared" si="8"/>
        <v>0.38436493445436809</v>
      </c>
      <c r="AR25" s="34">
        <f t="shared" si="9"/>
        <v>0.38771339824025652</v>
      </c>
      <c r="AS25" s="34">
        <f t="shared" si="10"/>
        <v>0.39042330463549035</v>
      </c>
      <c r="AT25" s="34">
        <f t="shared" si="11"/>
        <v>0.392596036617536</v>
      </c>
      <c r="AU25" s="34">
        <f t="shared" si="12"/>
        <v>0.394322071264392</v>
      </c>
      <c r="AV25" s="34">
        <f t="shared" si="13"/>
        <v>0.39568078698020503</v>
      </c>
      <c r="AW25" s="34">
        <f t="shared" si="14"/>
        <v>0.39674073391988257</v>
      </c>
      <c r="AX25" s="34">
        <f t="shared" si="15"/>
        <v>0.39756024277933361</v>
      </c>
      <c r="AY25" s="34">
        <f t="shared" si="16"/>
        <v>0.39818826060124068</v>
      </c>
      <c r="AZ25" s="34">
        <f t="shared" si="17"/>
        <v>0.39866531882429151</v>
      </c>
      <c r="BA25" s="34">
        <f t="shared" si="18"/>
        <v>0.39902455661181269</v>
      </c>
      <c r="BB25" s="34">
        <f t="shared" si="19"/>
        <v>0.39929274006280857</v>
      </c>
      <c r="BC25" s="34">
        <f t="shared" si="20"/>
        <v>0.39949123416921817</v>
      </c>
      <c r="BD25" s="34">
        <f t="shared" si="21"/>
        <v>0.39963689865246199</v>
      </c>
      <c r="BE25" s="34">
        <f t="shared" si="22"/>
        <v>0.39974289073394598</v>
      </c>
      <c r="BF25" s="34">
        <f t="shared" si="23"/>
        <v>0.39981936737687812</v>
      </c>
      <c r="BG25" s="34">
        <f t="shared" si="24"/>
        <v>0.39987408668581514</v>
      </c>
      <c r="BH25" s="34">
        <f t="shared" si="25"/>
        <v>0.39991291320266154</v>
      </c>
      <c r="BI25" s="34">
        <f t="shared" si="26"/>
        <v>0.39994023510498139</v>
      </c>
      <c r="BJ25" s="45"/>
    </row>
    <row r="26" spans="1:62" x14ac:dyDescent="0.3">
      <c r="A26" s="29">
        <v>20</v>
      </c>
      <c r="B26" s="29" t="s">
        <v>43</v>
      </c>
      <c r="C26" s="29">
        <v>22</v>
      </c>
      <c r="D26" s="29" t="s">
        <v>4</v>
      </c>
      <c r="E26" s="29" t="s">
        <v>34</v>
      </c>
      <c r="F26" s="46">
        <v>1</v>
      </c>
      <c r="G26" s="47">
        <f t="shared" si="0"/>
        <v>1.5</v>
      </c>
      <c r="H26" s="51">
        <v>0.6</v>
      </c>
      <c r="I26" s="46">
        <v>1</v>
      </c>
      <c r="J26" s="28" cm="1">
        <f t="array" ref="J26">1-EXP(-((($C26+(J$6-$K$6))/(INDEX('Weibull Data'!$G$4:$I$5,2,IF($D26="Electromechanical",3,IF($D26="Analogue Electronic",2,1)))))^(INDEX('Weibull Data'!$G$4:$I$5,1,IF($D26="Electromechanical",3,IF($D26="Analogue Electronic",2,1))))))</f>
        <v>0.88474349161152344</v>
      </c>
      <c r="K26" s="28" cm="1">
        <f t="array" ref="K26">1-EXP(-((($C26+(K$6-$K$6))/(INDEX('Weibull Data'!$G$4:$I$5,2,IF($D26="Electromechanical",3,IF($D26="Analogue Electronic",2,1)))))^(INDEX('Weibull Data'!$G$4:$I$5,1,IF($D26="Electromechanical",3,IF($D26="Analogue Electronic",2,1))))))</f>
        <v>0.90560431232131766</v>
      </c>
      <c r="L26" s="28" cm="1">
        <f t="array" ref="L26">1-EXP(-((($C26+(L$6-$K$6))/(INDEX('Weibull Data'!$G$4:$I$5,2,IF($D26="Electromechanical",3,IF($D26="Analogue Electronic",2,1)))))^(INDEX('Weibull Data'!$G$4:$I$5,1,IF($D26="Electromechanical",3,IF($D26="Analogue Electronic",2,1))))))</f>
        <v>0.92333145372827552</v>
      </c>
      <c r="M26" s="28" cm="1">
        <f t="array" ref="M26">1-EXP(-((($C26+(M$6-$K$6))/(INDEX('Weibull Data'!$G$4:$I$5,2,IF($D26="Electromechanical",3,IF($D26="Analogue Electronic",2,1)))))^(INDEX('Weibull Data'!$G$4:$I$5,1,IF($D26="Electromechanical",3,IF($D26="Analogue Electronic",2,1))))))</f>
        <v>0.93824434257875233</v>
      </c>
      <c r="N26" s="28" cm="1">
        <f t="array" ref="N26">1-EXP(-((($C26+(N$6-$K$6))/(INDEX('Weibull Data'!$G$4:$I$5,2,IF($D26="Electromechanical",3,IF($D26="Analogue Electronic",2,1)))))^(INDEX('Weibull Data'!$G$4:$I$5,1,IF($D26="Electromechanical",3,IF($D26="Analogue Electronic",2,1))))))</f>
        <v>0.95066603349759415</v>
      </c>
      <c r="O26" s="28" cm="1">
        <f t="array" ref="O26">1-EXP(-((($C26+(O$6-$K$6))/(INDEX('Weibull Data'!$G$4:$I$5,2,IF($D26="Electromechanical",3,IF($D26="Analogue Electronic",2,1)))))^(INDEX('Weibull Data'!$G$4:$I$5,1,IF($D26="Electromechanical",3,IF($D26="Analogue Electronic",2,1))))))</f>
        <v>0.9609123361359202</v>
      </c>
      <c r="P26" s="28" cm="1">
        <f t="array" ref="P26">1-EXP(-((($C26+(P$6-$K$6))/(INDEX('Weibull Data'!$G$4:$I$5,2,IF($D26="Electromechanical",3,IF($D26="Analogue Electronic",2,1)))))^(INDEX('Weibull Data'!$G$4:$I$5,1,IF($D26="Electromechanical",3,IF($D26="Analogue Electronic",2,1))))))</f>
        <v>0.9692834956006412</v>
      </c>
      <c r="Q26" s="28" cm="1">
        <f t="array" ref="Q26">1-EXP(-((($C26+(Q$6-$K$6))/(INDEX('Weibull Data'!$G$4:$I$5,2,IF($D26="Electromechanical",3,IF($D26="Analogue Electronic",2,1)))))^(INDEX('Weibull Data'!$G$4:$I$5,1,IF($D26="Electromechanical",3,IF($D26="Analogue Electronic",2,1))))))</f>
        <v>0.97605826158872577</v>
      </c>
      <c r="R26" s="28" cm="1">
        <f t="array" ref="R26">1-EXP(-((($C26+(R$6-$K$6))/(INDEX('Weibull Data'!$G$4:$I$5,2,IF($D26="Electromechanical",3,IF($D26="Analogue Electronic",2,1)))))^(INDEX('Weibull Data'!$G$4:$I$5,1,IF($D26="Electromechanical",3,IF($D26="Analogue Electronic",2,1))))))</f>
        <v>0.98149009154383993</v>
      </c>
      <c r="S26" s="28" cm="1">
        <f t="array" ref="S26">1-EXP(-((($C26+(S$6-$K$6))/(INDEX('Weibull Data'!$G$4:$I$5,2,IF($D26="Electromechanical",3,IF($D26="Analogue Electronic",2,1)))))^(INDEX('Weibull Data'!$G$4:$I$5,1,IF($D26="Electromechanical",3,IF($D26="Analogue Electronic",2,1))))))</f>
        <v>0.98580517816098001</v>
      </c>
      <c r="T26" s="28" cm="1">
        <f t="array" ref="T26">1-EXP(-((($C26+(T$6-$K$6))/(INDEX('Weibull Data'!$G$4:$I$5,2,IF($D26="Electromechanical",3,IF($D26="Analogue Electronic",2,1)))))^(INDEX('Weibull Data'!$G$4:$I$5,1,IF($D26="Electromechanical",3,IF($D26="Analogue Electronic",2,1))))))</f>
        <v>0.98920196745051259</v>
      </c>
      <c r="U26" s="28" cm="1">
        <f t="array" ref="U26">1-EXP(-((($C26+(U$6-$K$6))/(INDEX('Weibull Data'!$G$4:$I$5,2,IF($D26="Electromechanical",3,IF($D26="Analogue Electronic",2,1)))))^(INDEX('Weibull Data'!$G$4:$I$5,1,IF($D26="Electromechanical",3,IF($D26="Analogue Electronic",2,1))))))</f>
        <v>0.9918518347997064</v>
      </c>
      <c r="V26" s="28" cm="1">
        <f t="array" ref="V26">1-EXP(-((($C26+(V$6-$K$6))/(INDEX('Weibull Data'!$G$4:$I$5,2,IF($D26="Electromechanical",3,IF($D26="Analogue Electronic",2,1)))))^(INDEX('Weibull Data'!$G$4:$I$5,1,IF($D26="Electromechanical",3,IF($D26="Analogue Electronic",2,1))))))</f>
        <v>0.99390060694833393</v>
      </c>
      <c r="W26" s="28" cm="1">
        <f t="array" ref="W26">1-EXP(-((($C26+(W$6-$K$6))/(INDEX('Weibull Data'!$G$4:$I$5,2,IF($D26="Electromechanical",3,IF($D26="Analogue Electronic",2,1)))))^(INDEX('Weibull Data'!$G$4:$I$5,1,IF($D26="Electromechanical",3,IF($D26="Analogue Electronic",2,1))))))</f>
        <v>0.99547065150310166</v>
      </c>
      <c r="X26" s="28" cm="1">
        <f t="array" ref="X26">1-EXP(-((($C26+(X$6-$K$6))/(INDEX('Weibull Data'!$G$4:$I$5,2,IF($D26="Electromechanical",3,IF($D26="Analogue Electronic",2,1)))))^(INDEX('Weibull Data'!$G$4:$I$5,1,IF($D26="Electromechanical",3,IF($D26="Analogue Electronic",2,1))))))</f>
        <v>0.99666329706072876</v>
      </c>
      <c r="Y26" s="28" cm="1">
        <f t="array" ref="Y26">1-EXP(-((($C26+(Y$6-$K$6))/(INDEX('Weibull Data'!$G$4:$I$5,2,IF($D26="Electromechanical",3,IF($D26="Analogue Electronic",2,1)))))^(INDEX('Weibull Data'!$G$4:$I$5,1,IF($D26="Electromechanical",3,IF($D26="Analogue Electronic",2,1))))))</f>
        <v>0.99756139152953172</v>
      </c>
      <c r="Z26" s="28" cm="1">
        <f t="array" ref="Z26">1-EXP(-((($C26+(Z$6-$K$6))/(INDEX('Weibull Data'!$G$4:$I$5,2,IF($D26="Electromechanical",3,IF($D26="Analogue Electronic",2,1)))))^(INDEX('Weibull Data'!$G$4:$I$5,1,IF($D26="Electromechanical",3,IF($D26="Analogue Electronic",2,1))))))</f>
        <v>0.99823185015702132</v>
      </c>
      <c r="AA26" s="28" cm="1">
        <f t="array" ref="AA26">1-EXP(-((($C26+(AA$6-$K$6))/(INDEX('Weibull Data'!$G$4:$I$5,2,IF($D26="Electromechanical",3,IF($D26="Analogue Electronic",2,1)))))^(INDEX('Weibull Data'!$G$4:$I$5,1,IF($D26="Electromechanical",3,IF($D26="Analogue Electronic",2,1))))))</f>
        <v>0.99872808542304536</v>
      </c>
      <c r="AB26" s="28" cm="1">
        <f t="array" ref="AB26">1-EXP(-((($C26+(AB$6-$K$6))/(INDEX('Weibull Data'!$G$4:$I$5,2,IF($D26="Electromechanical",3,IF($D26="Analogue Electronic",2,1)))))^(INDEX('Weibull Data'!$G$4:$I$5,1,IF($D26="Electromechanical",3,IF($D26="Analogue Electronic",2,1))))))</f>
        <v>0.99909224663115492</v>
      </c>
      <c r="AC26" s="28" cm="1">
        <f t="array" ref="AC26">1-EXP(-((($C26+(AC$6-$K$6))/(INDEX('Weibull Data'!$G$4:$I$5,2,IF($D26="Electromechanical",3,IF($D26="Analogue Electronic",2,1)))))^(INDEX('Weibull Data'!$G$4:$I$5,1,IF($D26="Electromechanical",3,IF($D26="Analogue Electronic",2,1))))))</f>
        <v>0.99935722683486494</v>
      </c>
      <c r="AD26" s="28" cm="1">
        <f t="array" ref="AD26">1-EXP(-((($C26+(AD$6-$K$6))/(INDEX('Weibull Data'!$G$4:$I$5,2,IF($D26="Electromechanical",3,IF($D26="Analogue Electronic",2,1)))))^(INDEX('Weibull Data'!$G$4:$I$5,1,IF($D26="Electromechanical",3,IF($D26="Analogue Electronic",2,1))))))</f>
        <v>0.99954841844219522</v>
      </c>
      <c r="AE26" s="28" cm="1">
        <f t="array" ref="AE26">1-EXP(-((($C26+(AE$6-$K$6))/(INDEX('Weibull Data'!$G$4:$I$5,2,IF($D26="Electromechanical",3,IF($D26="Analogue Electronic",2,1)))))^(INDEX('Weibull Data'!$G$4:$I$5,1,IF($D26="Electromechanical",3,IF($D26="Analogue Electronic",2,1))))))</f>
        <v>0.99968521671453781</v>
      </c>
      <c r="AF26" s="28" cm="1">
        <f t="array" ref="AF26">1-EXP(-((($C26+(AF$6-$K$6))/(INDEX('Weibull Data'!$G$4:$I$5,2,IF($D26="Electromechanical",3,IF($D26="Analogue Electronic",2,1)))))^(INDEX('Weibull Data'!$G$4:$I$5,1,IF($D26="Electromechanical",3,IF($D26="Analogue Electronic",2,1))))))</f>
        <v>0.99978228300665373</v>
      </c>
      <c r="AG26" s="28" cm="1">
        <f t="array" ref="AG26">1-EXP(-((($C26+(AG$6-$K$6))/(INDEX('Weibull Data'!$G$4:$I$5,2,IF($D26="Electromechanical",3,IF($D26="Analogue Electronic",2,1)))))^(INDEX('Weibull Data'!$G$4:$I$5,1,IF($D26="Electromechanical",3,IF($D26="Analogue Electronic",2,1))))))</f>
        <v>0.99985058776245339</v>
      </c>
      <c r="AH26" s="28" cm="1">
        <f t="array" ref="AH26">1-EXP(-((($C26+(AH$6-$K$6))/(INDEX('Weibull Data'!$G$4:$I$5,2,IF($D26="Electromechanical",3,IF($D26="Analogue Electronic",2,1)))))^(INDEX('Weibull Data'!$G$4:$I$5,1,IF($D26="Electromechanical",3,IF($D26="Analogue Electronic",2,1))))))</f>
        <v>0.99989825783697761</v>
      </c>
      <c r="AI26" s="28" cm="1">
        <f t="array" ref="AI26">1-EXP(-((($C26+(AI$6-$K$6))/(INDEX('Weibull Data'!$G$4:$I$5,2,IF($D26="Electromechanical",3,IF($D26="Analogue Electronic",2,1)))))^(INDEX('Weibull Data'!$G$4:$I$5,1,IF($D26="Electromechanical",3,IF($D26="Analogue Electronic",2,1))))))</f>
        <v>0.99993125449536324</v>
      </c>
      <c r="AJ26" s="34">
        <f t="shared" si="1"/>
        <v>0.53084609496691404</v>
      </c>
      <c r="AK26" s="34">
        <f t="shared" si="2"/>
        <v>0.54336258739279053</v>
      </c>
      <c r="AL26" s="34">
        <f t="shared" si="3"/>
        <v>0.55399887223696531</v>
      </c>
      <c r="AM26" s="34">
        <f t="shared" si="4"/>
        <v>0.5629466055472514</v>
      </c>
      <c r="AN26" s="34">
        <f t="shared" si="5"/>
        <v>0.57039962009855649</v>
      </c>
      <c r="AO26" s="34">
        <f t="shared" si="6"/>
        <v>0.57654740168155205</v>
      </c>
      <c r="AP26" s="34">
        <f t="shared" si="7"/>
        <v>0.58157009736038467</v>
      </c>
      <c r="AQ26" s="34">
        <f t="shared" si="8"/>
        <v>0.58563495695323542</v>
      </c>
      <c r="AR26" s="34">
        <f t="shared" si="9"/>
        <v>0.58889405492630398</v>
      </c>
      <c r="AS26" s="34">
        <f t="shared" si="10"/>
        <v>0.59148310689658801</v>
      </c>
      <c r="AT26" s="34">
        <f t="shared" si="11"/>
        <v>0.59352118047030755</v>
      </c>
      <c r="AU26" s="34">
        <f t="shared" si="12"/>
        <v>0.59511110087982377</v>
      </c>
      <c r="AV26" s="34">
        <f t="shared" si="13"/>
        <v>0.59634036416900038</v>
      </c>
      <c r="AW26" s="34">
        <f t="shared" si="14"/>
        <v>0.59728239090186097</v>
      </c>
      <c r="AX26" s="34">
        <f t="shared" si="15"/>
        <v>0.59799797823643719</v>
      </c>
      <c r="AY26" s="34">
        <f t="shared" si="16"/>
        <v>0.59853683491771903</v>
      </c>
      <c r="AZ26" s="34">
        <f t="shared" si="17"/>
        <v>0.59893911009421275</v>
      </c>
      <c r="BA26" s="34">
        <f t="shared" si="18"/>
        <v>0.5992368512538272</v>
      </c>
      <c r="BB26" s="34">
        <f t="shared" si="19"/>
        <v>0.59945534797869293</v>
      </c>
      <c r="BC26" s="34">
        <f t="shared" si="20"/>
        <v>0.59961433610091897</v>
      </c>
      <c r="BD26" s="34">
        <f t="shared" si="21"/>
        <v>0.59972905106531715</v>
      </c>
      <c r="BE26" s="34">
        <f t="shared" si="22"/>
        <v>0.59981113002872266</v>
      </c>
      <c r="BF26" s="34">
        <f t="shared" si="23"/>
        <v>0.59986936980399219</v>
      </c>
      <c r="BG26" s="34">
        <f t="shared" si="24"/>
        <v>0.59991035265747206</v>
      </c>
      <c r="BH26" s="34">
        <f t="shared" si="25"/>
        <v>0.5999389547021865</v>
      </c>
      <c r="BI26" s="34">
        <f t="shared" si="26"/>
        <v>0.59995875269721788</v>
      </c>
      <c r="BJ26" s="45"/>
    </row>
    <row r="27" spans="1:62" x14ac:dyDescent="0.3">
      <c r="A27" s="29">
        <v>21</v>
      </c>
      <c r="B27" s="29" t="s">
        <v>44</v>
      </c>
      <c r="C27" s="29">
        <v>20</v>
      </c>
      <c r="D27" s="29" t="s">
        <v>4</v>
      </c>
      <c r="E27" s="29" t="s">
        <v>34</v>
      </c>
      <c r="F27" s="46">
        <v>1</v>
      </c>
      <c r="G27" s="47">
        <f t="shared" si="0"/>
        <v>1.5</v>
      </c>
      <c r="H27" s="51">
        <v>0.8</v>
      </c>
      <c r="I27" s="46">
        <v>1</v>
      </c>
      <c r="J27" s="28" cm="1">
        <f t="array" ref="J27">1-EXP(-((($C27+(J$6-$K$6))/(INDEX('Weibull Data'!$G$4:$I$5,2,IF($D27="Electromechanical",3,IF($D27="Analogue Electronic",2,1)))))^(INDEX('Weibull Data'!$G$4:$I$5,1,IF($D27="Electromechanical",3,IF($D27="Analogue Electronic",2,1))))))</f>
        <v>0.83244448909884727</v>
      </c>
      <c r="K27" s="28" cm="1">
        <f t="array" ref="K27">1-EXP(-((($C27+(K$6-$K$6))/(INDEX('Weibull Data'!$G$4:$I$5,2,IF($D27="Electromechanical",3,IF($D27="Analogue Electronic",2,1)))))^(INDEX('Weibull Data'!$G$4:$I$5,1,IF($D27="Electromechanical",3,IF($D27="Analogue Electronic",2,1))))))</f>
        <v>0.86044665611692417</v>
      </c>
      <c r="L27" s="28" cm="1">
        <f t="array" ref="L27">1-EXP(-((($C27+(L$6-$K$6))/(INDEX('Weibull Data'!$G$4:$I$5,2,IF($D27="Electromechanical",3,IF($D27="Analogue Electronic",2,1)))))^(INDEX('Weibull Data'!$G$4:$I$5,1,IF($D27="Electromechanical",3,IF($D27="Analogue Electronic",2,1))))))</f>
        <v>0.88474349161152344</v>
      </c>
      <c r="M27" s="28" cm="1">
        <f t="array" ref="M27">1-EXP(-((($C27+(M$6-$K$6))/(INDEX('Weibull Data'!$G$4:$I$5,2,IF($D27="Electromechanical",3,IF($D27="Analogue Electronic",2,1)))))^(INDEX('Weibull Data'!$G$4:$I$5,1,IF($D27="Electromechanical",3,IF($D27="Analogue Electronic",2,1))))))</f>
        <v>0.90560431232131766</v>
      </c>
      <c r="N27" s="28" cm="1">
        <f t="array" ref="N27">1-EXP(-((($C27+(N$6-$K$6))/(INDEX('Weibull Data'!$G$4:$I$5,2,IF($D27="Electromechanical",3,IF($D27="Analogue Electronic",2,1)))))^(INDEX('Weibull Data'!$G$4:$I$5,1,IF($D27="Electromechanical",3,IF($D27="Analogue Electronic",2,1))))))</f>
        <v>0.92333145372827552</v>
      </c>
      <c r="O27" s="28" cm="1">
        <f t="array" ref="O27">1-EXP(-((($C27+(O$6-$K$6))/(INDEX('Weibull Data'!$G$4:$I$5,2,IF($D27="Electromechanical",3,IF($D27="Analogue Electronic",2,1)))))^(INDEX('Weibull Data'!$G$4:$I$5,1,IF($D27="Electromechanical",3,IF($D27="Analogue Electronic",2,1))))))</f>
        <v>0.93824434257875233</v>
      </c>
      <c r="P27" s="28" cm="1">
        <f t="array" ref="P27">1-EXP(-((($C27+(P$6-$K$6))/(INDEX('Weibull Data'!$G$4:$I$5,2,IF($D27="Electromechanical",3,IF($D27="Analogue Electronic",2,1)))))^(INDEX('Weibull Data'!$G$4:$I$5,1,IF($D27="Electromechanical",3,IF($D27="Analogue Electronic",2,1))))))</f>
        <v>0.95066603349759415</v>
      </c>
      <c r="Q27" s="28" cm="1">
        <f t="array" ref="Q27">1-EXP(-((($C27+(Q$6-$K$6))/(INDEX('Weibull Data'!$G$4:$I$5,2,IF($D27="Electromechanical",3,IF($D27="Analogue Electronic",2,1)))))^(INDEX('Weibull Data'!$G$4:$I$5,1,IF($D27="Electromechanical",3,IF($D27="Analogue Electronic",2,1))))))</f>
        <v>0.9609123361359202</v>
      </c>
      <c r="R27" s="28" cm="1">
        <f t="array" ref="R27">1-EXP(-((($C27+(R$6-$K$6))/(INDEX('Weibull Data'!$G$4:$I$5,2,IF($D27="Electromechanical",3,IF($D27="Analogue Electronic",2,1)))))^(INDEX('Weibull Data'!$G$4:$I$5,1,IF($D27="Electromechanical",3,IF($D27="Analogue Electronic",2,1))))))</f>
        <v>0.9692834956006412</v>
      </c>
      <c r="S27" s="28" cm="1">
        <f t="array" ref="S27">1-EXP(-((($C27+(S$6-$K$6))/(INDEX('Weibull Data'!$G$4:$I$5,2,IF($D27="Electromechanical",3,IF($D27="Analogue Electronic",2,1)))))^(INDEX('Weibull Data'!$G$4:$I$5,1,IF($D27="Electromechanical",3,IF($D27="Analogue Electronic",2,1))))))</f>
        <v>0.97605826158872577</v>
      </c>
      <c r="T27" s="28" cm="1">
        <f t="array" ref="T27">1-EXP(-((($C27+(T$6-$K$6))/(INDEX('Weibull Data'!$G$4:$I$5,2,IF($D27="Electromechanical",3,IF($D27="Analogue Electronic",2,1)))))^(INDEX('Weibull Data'!$G$4:$I$5,1,IF($D27="Electromechanical",3,IF($D27="Analogue Electronic",2,1))))))</f>
        <v>0.98149009154383993</v>
      </c>
      <c r="U27" s="28" cm="1">
        <f t="array" ref="U27">1-EXP(-((($C27+(U$6-$K$6))/(INDEX('Weibull Data'!$G$4:$I$5,2,IF($D27="Electromechanical",3,IF($D27="Analogue Electronic",2,1)))))^(INDEX('Weibull Data'!$G$4:$I$5,1,IF($D27="Electromechanical",3,IF($D27="Analogue Electronic",2,1))))))</f>
        <v>0.98580517816098001</v>
      </c>
      <c r="V27" s="28" cm="1">
        <f t="array" ref="V27">1-EXP(-((($C27+(V$6-$K$6))/(INDEX('Weibull Data'!$G$4:$I$5,2,IF($D27="Electromechanical",3,IF($D27="Analogue Electronic",2,1)))))^(INDEX('Weibull Data'!$G$4:$I$5,1,IF($D27="Electromechanical",3,IF($D27="Analogue Electronic",2,1))))))</f>
        <v>0.98920196745051259</v>
      </c>
      <c r="W27" s="28" cm="1">
        <f t="array" ref="W27">1-EXP(-((($C27+(W$6-$K$6))/(INDEX('Weibull Data'!$G$4:$I$5,2,IF($D27="Electromechanical",3,IF($D27="Analogue Electronic",2,1)))))^(INDEX('Weibull Data'!$G$4:$I$5,1,IF($D27="Electromechanical",3,IF($D27="Analogue Electronic",2,1))))))</f>
        <v>0.9918518347997064</v>
      </c>
      <c r="X27" s="28" cm="1">
        <f t="array" ref="X27">1-EXP(-((($C27+(X$6-$K$6))/(INDEX('Weibull Data'!$G$4:$I$5,2,IF($D27="Electromechanical",3,IF($D27="Analogue Electronic",2,1)))))^(INDEX('Weibull Data'!$G$4:$I$5,1,IF($D27="Electromechanical",3,IF($D27="Analogue Electronic",2,1))))))</f>
        <v>0.99390060694833393</v>
      </c>
      <c r="Y27" s="28" cm="1">
        <f t="array" ref="Y27">1-EXP(-((($C27+(Y$6-$K$6))/(INDEX('Weibull Data'!$G$4:$I$5,2,IF($D27="Electromechanical",3,IF($D27="Analogue Electronic",2,1)))))^(INDEX('Weibull Data'!$G$4:$I$5,1,IF($D27="Electromechanical",3,IF($D27="Analogue Electronic",2,1))))))</f>
        <v>0.99547065150310166</v>
      </c>
      <c r="Z27" s="28" cm="1">
        <f t="array" ref="Z27">1-EXP(-((($C27+(Z$6-$K$6))/(INDEX('Weibull Data'!$G$4:$I$5,2,IF($D27="Electromechanical",3,IF($D27="Analogue Electronic",2,1)))))^(INDEX('Weibull Data'!$G$4:$I$5,1,IF($D27="Electromechanical",3,IF($D27="Analogue Electronic",2,1))))))</f>
        <v>0.99666329706072876</v>
      </c>
      <c r="AA27" s="28" cm="1">
        <f t="array" ref="AA27">1-EXP(-((($C27+(AA$6-$K$6))/(INDEX('Weibull Data'!$G$4:$I$5,2,IF($D27="Electromechanical",3,IF($D27="Analogue Electronic",2,1)))))^(INDEX('Weibull Data'!$G$4:$I$5,1,IF($D27="Electromechanical",3,IF($D27="Analogue Electronic",2,1))))))</f>
        <v>0.99756139152953172</v>
      </c>
      <c r="AB27" s="28" cm="1">
        <f t="array" ref="AB27">1-EXP(-((($C27+(AB$6-$K$6))/(INDEX('Weibull Data'!$G$4:$I$5,2,IF($D27="Electromechanical",3,IF($D27="Analogue Electronic",2,1)))))^(INDEX('Weibull Data'!$G$4:$I$5,1,IF($D27="Electromechanical",3,IF($D27="Analogue Electronic",2,1))))))</f>
        <v>0.99823185015702132</v>
      </c>
      <c r="AC27" s="28" cm="1">
        <f t="array" ref="AC27">1-EXP(-((($C27+(AC$6-$K$6))/(INDEX('Weibull Data'!$G$4:$I$5,2,IF($D27="Electromechanical",3,IF($D27="Analogue Electronic",2,1)))))^(INDEX('Weibull Data'!$G$4:$I$5,1,IF($D27="Electromechanical",3,IF($D27="Analogue Electronic",2,1))))))</f>
        <v>0.99872808542304536</v>
      </c>
      <c r="AD27" s="28" cm="1">
        <f t="array" ref="AD27">1-EXP(-((($C27+(AD$6-$K$6))/(INDEX('Weibull Data'!$G$4:$I$5,2,IF($D27="Electromechanical",3,IF($D27="Analogue Electronic",2,1)))))^(INDEX('Weibull Data'!$G$4:$I$5,1,IF($D27="Electromechanical",3,IF($D27="Analogue Electronic",2,1))))))</f>
        <v>0.99909224663115492</v>
      </c>
      <c r="AE27" s="28" cm="1">
        <f t="array" ref="AE27">1-EXP(-((($C27+(AE$6-$K$6))/(INDEX('Weibull Data'!$G$4:$I$5,2,IF($D27="Electromechanical",3,IF($D27="Analogue Electronic",2,1)))))^(INDEX('Weibull Data'!$G$4:$I$5,1,IF($D27="Electromechanical",3,IF($D27="Analogue Electronic",2,1))))))</f>
        <v>0.99935722683486494</v>
      </c>
      <c r="AF27" s="28" cm="1">
        <f t="array" ref="AF27">1-EXP(-((($C27+(AF$6-$K$6))/(INDEX('Weibull Data'!$G$4:$I$5,2,IF($D27="Electromechanical",3,IF($D27="Analogue Electronic",2,1)))))^(INDEX('Weibull Data'!$G$4:$I$5,1,IF($D27="Electromechanical",3,IF($D27="Analogue Electronic",2,1))))))</f>
        <v>0.99954841844219522</v>
      </c>
      <c r="AG27" s="28" cm="1">
        <f t="array" ref="AG27">1-EXP(-((($C27+(AG$6-$K$6))/(INDEX('Weibull Data'!$G$4:$I$5,2,IF($D27="Electromechanical",3,IF($D27="Analogue Electronic",2,1)))))^(INDEX('Weibull Data'!$G$4:$I$5,1,IF($D27="Electromechanical",3,IF($D27="Analogue Electronic",2,1))))))</f>
        <v>0.99968521671453781</v>
      </c>
      <c r="AH27" s="28" cm="1">
        <f t="array" ref="AH27">1-EXP(-((($C27+(AH$6-$K$6))/(INDEX('Weibull Data'!$G$4:$I$5,2,IF($D27="Electromechanical",3,IF($D27="Analogue Electronic",2,1)))))^(INDEX('Weibull Data'!$G$4:$I$5,1,IF($D27="Electromechanical",3,IF($D27="Analogue Electronic",2,1))))))</f>
        <v>0.99978228300665373</v>
      </c>
      <c r="AI27" s="28" cm="1">
        <f t="array" ref="AI27">1-EXP(-((($C27+(AI$6-$K$6))/(INDEX('Weibull Data'!$G$4:$I$5,2,IF($D27="Electromechanical",3,IF($D27="Analogue Electronic",2,1)))))^(INDEX('Weibull Data'!$G$4:$I$5,1,IF($D27="Electromechanical",3,IF($D27="Analogue Electronic",2,1))))))</f>
        <v>0.99985058776245339</v>
      </c>
      <c r="AJ27" s="34">
        <f t="shared" si="1"/>
        <v>0.66595559127907789</v>
      </c>
      <c r="AK27" s="34">
        <f t="shared" si="2"/>
        <v>0.6883573248935394</v>
      </c>
      <c r="AL27" s="34">
        <f t="shared" si="3"/>
        <v>0.70779479328921879</v>
      </c>
      <c r="AM27" s="34">
        <f t="shared" si="4"/>
        <v>0.72448344985705415</v>
      </c>
      <c r="AN27" s="34">
        <f t="shared" si="5"/>
        <v>0.73866516298262042</v>
      </c>
      <c r="AO27" s="34">
        <f t="shared" si="6"/>
        <v>0.75059547406300187</v>
      </c>
      <c r="AP27" s="34">
        <f t="shared" si="7"/>
        <v>0.76053282679807532</v>
      </c>
      <c r="AQ27" s="34">
        <f t="shared" si="8"/>
        <v>0.76872986890873618</v>
      </c>
      <c r="AR27" s="34">
        <f t="shared" si="9"/>
        <v>0.77542679648051305</v>
      </c>
      <c r="AS27" s="34">
        <f t="shared" si="10"/>
        <v>0.78084660927098071</v>
      </c>
      <c r="AT27" s="34">
        <f t="shared" si="11"/>
        <v>0.78519207323507201</v>
      </c>
      <c r="AU27" s="34">
        <f t="shared" si="12"/>
        <v>0.78864414252878401</v>
      </c>
      <c r="AV27" s="34">
        <f t="shared" si="13"/>
        <v>0.79136157396041007</v>
      </c>
      <c r="AW27" s="34">
        <f t="shared" si="14"/>
        <v>0.79348146783976514</v>
      </c>
      <c r="AX27" s="34">
        <f t="shared" si="15"/>
        <v>0.79512048555866721</v>
      </c>
      <c r="AY27" s="34">
        <f t="shared" si="16"/>
        <v>0.79637652120248137</v>
      </c>
      <c r="AZ27" s="34">
        <f t="shared" si="17"/>
        <v>0.79733063764858303</v>
      </c>
      <c r="BA27" s="34">
        <f t="shared" si="18"/>
        <v>0.79804911322362537</v>
      </c>
      <c r="BB27" s="34">
        <f t="shared" si="19"/>
        <v>0.79858548012561714</v>
      </c>
      <c r="BC27" s="34">
        <f t="shared" si="20"/>
        <v>0.79898246833843634</v>
      </c>
      <c r="BD27" s="34">
        <f t="shared" si="21"/>
        <v>0.79927379730492398</v>
      </c>
      <c r="BE27" s="34">
        <f t="shared" si="22"/>
        <v>0.79948578146789195</v>
      </c>
      <c r="BF27" s="34">
        <f t="shared" si="23"/>
        <v>0.79963873475375624</v>
      </c>
      <c r="BG27" s="34">
        <f t="shared" si="24"/>
        <v>0.79974817337163029</v>
      </c>
      <c r="BH27" s="34">
        <f t="shared" si="25"/>
        <v>0.79982582640532307</v>
      </c>
      <c r="BI27" s="34">
        <f t="shared" si="26"/>
        <v>0.79988047020996278</v>
      </c>
      <c r="BJ27" s="45"/>
    </row>
    <row r="28" spans="1:62" x14ac:dyDescent="0.3">
      <c r="A28" s="29">
        <v>22</v>
      </c>
      <c r="B28" s="29" t="s">
        <v>45</v>
      </c>
      <c r="C28" s="29">
        <v>15</v>
      </c>
      <c r="D28" s="29" t="s">
        <v>4</v>
      </c>
      <c r="E28" s="29" t="s">
        <v>34</v>
      </c>
      <c r="F28" s="46">
        <v>1</v>
      </c>
      <c r="G28" s="47">
        <f t="shared" si="0"/>
        <v>1.5</v>
      </c>
      <c r="H28" s="51">
        <v>0.6</v>
      </c>
      <c r="I28" s="46">
        <v>1</v>
      </c>
      <c r="J28" s="28" cm="1">
        <f t="array" ref="J28">1-EXP(-((($C28+(J$6-$K$6))/(INDEX('Weibull Data'!$G$4:$I$5,2,IF($D28="Electromechanical",3,IF($D28="Analogue Electronic",2,1)))))^(INDEX('Weibull Data'!$G$4:$I$5,1,IF($D28="Electromechanical",3,IF($D28="Analogue Electronic",2,1))))))</f>
        <v>0.63212055882855767</v>
      </c>
      <c r="K28" s="28" cm="1">
        <f t="array" ref="K28">1-EXP(-((($C28+(K$6-$K$6))/(INDEX('Weibull Data'!$G$4:$I$5,2,IF($D28="Electromechanical",3,IF($D28="Analogue Electronic",2,1)))))^(INDEX('Weibull Data'!$G$4:$I$5,1,IF($D28="Electromechanical",3,IF($D28="Analogue Electronic",2,1))))))</f>
        <v>0.68020219505025148</v>
      </c>
      <c r="L28" s="28" cm="1">
        <f t="array" ref="L28">1-EXP(-((($C28+(L$6-$K$6))/(INDEX('Weibull Data'!$G$4:$I$5,2,IF($D28="Electromechanical",3,IF($D28="Analogue Electronic",2,1)))))^(INDEX('Weibull Data'!$G$4:$I$5,1,IF($D28="Electromechanical",3,IF($D28="Analogue Electronic",2,1))))))</f>
        <v>0.72439801637693069</v>
      </c>
      <c r="M28" s="28" cm="1">
        <f t="array" ref="M28">1-EXP(-((($C28+(M$6-$K$6))/(INDEX('Weibull Data'!$G$4:$I$5,2,IF($D28="Electromechanical",3,IF($D28="Analogue Electronic",2,1)))))^(INDEX('Weibull Data'!$G$4:$I$5,1,IF($D28="Electromechanical",3,IF($D28="Analogue Electronic",2,1))))))</f>
        <v>0.76452200649227586</v>
      </c>
      <c r="N28" s="28" cm="1">
        <f t="array" ref="N28">1-EXP(-((($C28+(N$6-$K$6))/(INDEX('Weibull Data'!$G$4:$I$5,2,IF($D28="Electromechanical",3,IF($D28="Analogue Electronic",2,1)))))^(INDEX('Weibull Data'!$G$4:$I$5,1,IF($D28="Electromechanical",3,IF($D28="Analogue Electronic",2,1))))))</f>
        <v>0.80051876217337081</v>
      </c>
      <c r="O28" s="28" cm="1">
        <f t="array" ref="O28">1-EXP(-((($C28+(O$6-$K$6))/(INDEX('Weibull Data'!$G$4:$I$5,2,IF($D28="Electromechanical",3,IF($D28="Analogue Electronic",2,1)))))^(INDEX('Weibull Data'!$G$4:$I$5,1,IF($D28="Electromechanical",3,IF($D28="Analogue Electronic",2,1))))))</f>
        <v>0.83244448909884727</v>
      </c>
      <c r="P28" s="28" cm="1">
        <f t="array" ref="P28">1-EXP(-((($C28+(P$6-$K$6))/(INDEX('Weibull Data'!$G$4:$I$5,2,IF($D28="Electromechanical",3,IF($D28="Analogue Electronic",2,1)))))^(INDEX('Weibull Data'!$G$4:$I$5,1,IF($D28="Electromechanical",3,IF($D28="Analogue Electronic",2,1))))))</f>
        <v>0.86044665611692417</v>
      </c>
      <c r="Q28" s="28" cm="1">
        <f t="array" ref="Q28">1-EXP(-((($C28+(Q$6-$K$6))/(INDEX('Weibull Data'!$G$4:$I$5,2,IF($D28="Electromechanical",3,IF($D28="Analogue Electronic",2,1)))))^(INDEX('Weibull Data'!$G$4:$I$5,1,IF($D28="Electromechanical",3,IF($D28="Analogue Electronic",2,1))))))</f>
        <v>0.88474349161152344</v>
      </c>
      <c r="R28" s="28" cm="1">
        <f t="array" ref="R28">1-EXP(-((($C28+(R$6-$K$6))/(INDEX('Weibull Data'!$G$4:$I$5,2,IF($D28="Electromechanical",3,IF($D28="Analogue Electronic",2,1)))))^(INDEX('Weibull Data'!$G$4:$I$5,1,IF($D28="Electromechanical",3,IF($D28="Analogue Electronic",2,1))))))</f>
        <v>0.90560431232131766</v>
      </c>
      <c r="S28" s="28" cm="1">
        <f t="array" ref="S28">1-EXP(-((($C28+(S$6-$K$6))/(INDEX('Weibull Data'!$G$4:$I$5,2,IF($D28="Electromechanical",3,IF($D28="Analogue Electronic",2,1)))))^(INDEX('Weibull Data'!$G$4:$I$5,1,IF($D28="Electromechanical",3,IF($D28="Analogue Electronic",2,1))))))</f>
        <v>0.92333145372827552</v>
      </c>
      <c r="T28" s="28" cm="1">
        <f t="array" ref="T28">1-EXP(-((($C28+(T$6-$K$6))/(INDEX('Weibull Data'!$G$4:$I$5,2,IF($D28="Electromechanical",3,IF($D28="Analogue Electronic",2,1)))))^(INDEX('Weibull Data'!$G$4:$I$5,1,IF($D28="Electromechanical",3,IF($D28="Analogue Electronic",2,1))))))</f>
        <v>0.93824434257875233</v>
      </c>
      <c r="U28" s="28" cm="1">
        <f t="array" ref="U28">1-EXP(-((($C28+(U$6-$K$6))/(INDEX('Weibull Data'!$G$4:$I$5,2,IF($D28="Electromechanical",3,IF($D28="Analogue Electronic",2,1)))))^(INDEX('Weibull Data'!$G$4:$I$5,1,IF($D28="Electromechanical",3,IF($D28="Analogue Electronic",2,1))))))</f>
        <v>0.95066603349759415</v>
      </c>
      <c r="V28" s="28" cm="1">
        <f t="array" ref="V28">1-EXP(-((($C28+(V$6-$K$6))/(INDEX('Weibull Data'!$G$4:$I$5,2,IF($D28="Electromechanical",3,IF($D28="Analogue Electronic",2,1)))))^(INDEX('Weibull Data'!$G$4:$I$5,1,IF($D28="Electromechanical",3,IF($D28="Analogue Electronic",2,1))))))</f>
        <v>0.9609123361359202</v>
      </c>
      <c r="W28" s="28" cm="1">
        <f t="array" ref="W28">1-EXP(-((($C28+(W$6-$K$6))/(INDEX('Weibull Data'!$G$4:$I$5,2,IF($D28="Electromechanical",3,IF($D28="Analogue Electronic",2,1)))))^(INDEX('Weibull Data'!$G$4:$I$5,1,IF($D28="Electromechanical",3,IF($D28="Analogue Electronic",2,1))))))</f>
        <v>0.9692834956006412</v>
      </c>
      <c r="X28" s="28" cm="1">
        <f t="array" ref="X28">1-EXP(-((($C28+(X$6-$K$6))/(INDEX('Weibull Data'!$G$4:$I$5,2,IF($D28="Electromechanical",3,IF($D28="Analogue Electronic",2,1)))))^(INDEX('Weibull Data'!$G$4:$I$5,1,IF($D28="Electromechanical",3,IF($D28="Analogue Electronic",2,1))))))</f>
        <v>0.97605826158872577</v>
      </c>
      <c r="Y28" s="28" cm="1">
        <f t="array" ref="Y28">1-EXP(-((($C28+(Y$6-$K$6))/(INDEX('Weibull Data'!$G$4:$I$5,2,IF($D28="Electromechanical",3,IF($D28="Analogue Electronic",2,1)))))^(INDEX('Weibull Data'!$G$4:$I$5,1,IF($D28="Electromechanical",3,IF($D28="Analogue Electronic",2,1))))))</f>
        <v>0.98149009154383993</v>
      </c>
      <c r="Z28" s="28" cm="1">
        <f t="array" ref="Z28">1-EXP(-((($C28+(Z$6-$K$6))/(INDEX('Weibull Data'!$G$4:$I$5,2,IF($D28="Electromechanical",3,IF($D28="Analogue Electronic",2,1)))))^(INDEX('Weibull Data'!$G$4:$I$5,1,IF($D28="Electromechanical",3,IF($D28="Analogue Electronic",2,1))))))</f>
        <v>0.98580517816098001</v>
      </c>
      <c r="AA28" s="28" cm="1">
        <f t="array" ref="AA28">1-EXP(-((($C28+(AA$6-$K$6))/(INDEX('Weibull Data'!$G$4:$I$5,2,IF($D28="Electromechanical",3,IF($D28="Analogue Electronic",2,1)))))^(INDEX('Weibull Data'!$G$4:$I$5,1,IF($D28="Electromechanical",3,IF($D28="Analogue Electronic",2,1))))))</f>
        <v>0.98920196745051259</v>
      </c>
      <c r="AB28" s="28" cm="1">
        <f t="array" ref="AB28">1-EXP(-((($C28+(AB$6-$K$6))/(INDEX('Weibull Data'!$G$4:$I$5,2,IF($D28="Electromechanical",3,IF($D28="Analogue Electronic",2,1)))))^(INDEX('Weibull Data'!$G$4:$I$5,1,IF($D28="Electromechanical",3,IF($D28="Analogue Electronic",2,1))))))</f>
        <v>0.9918518347997064</v>
      </c>
      <c r="AC28" s="28" cm="1">
        <f t="array" ref="AC28">1-EXP(-((($C28+(AC$6-$K$6))/(INDEX('Weibull Data'!$G$4:$I$5,2,IF($D28="Electromechanical",3,IF($D28="Analogue Electronic",2,1)))))^(INDEX('Weibull Data'!$G$4:$I$5,1,IF($D28="Electromechanical",3,IF($D28="Analogue Electronic",2,1))))))</f>
        <v>0.99390060694833393</v>
      </c>
      <c r="AD28" s="28" cm="1">
        <f t="array" ref="AD28">1-EXP(-((($C28+(AD$6-$K$6))/(INDEX('Weibull Data'!$G$4:$I$5,2,IF($D28="Electromechanical",3,IF($D28="Analogue Electronic",2,1)))))^(INDEX('Weibull Data'!$G$4:$I$5,1,IF($D28="Electromechanical",3,IF($D28="Analogue Electronic",2,1))))))</f>
        <v>0.99547065150310166</v>
      </c>
      <c r="AE28" s="28" cm="1">
        <f t="array" ref="AE28">1-EXP(-((($C28+(AE$6-$K$6))/(INDEX('Weibull Data'!$G$4:$I$5,2,IF($D28="Electromechanical",3,IF($D28="Analogue Electronic",2,1)))))^(INDEX('Weibull Data'!$G$4:$I$5,1,IF($D28="Electromechanical",3,IF($D28="Analogue Electronic",2,1))))))</f>
        <v>0.99666329706072876</v>
      </c>
      <c r="AF28" s="28" cm="1">
        <f t="array" ref="AF28">1-EXP(-((($C28+(AF$6-$K$6))/(INDEX('Weibull Data'!$G$4:$I$5,2,IF($D28="Electromechanical",3,IF($D28="Analogue Electronic",2,1)))))^(INDEX('Weibull Data'!$G$4:$I$5,1,IF($D28="Electromechanical",3,IF($D28="Analogue Electronic",2,1))))))</f>
        <v>0.99756139152953172</v>
      </c>
      <c r="AG28" s="28" cm="1">
        <f t="array" ref="AG28">1-EXP(-((($C28+(AG$6-$K$6))/(INDEX('Weibull Data'!$G$4:$I$5,2,IF($D28="Electromechanical",3,IF($D28="Analogue Electronic",2,1)))))^(INDEX('Weibull Data'!$G$4:$I$5,1,IF($D28="Electromechanical",3,IF($D28="Analogue Electronic",2,1))))))</f>
        <v>0.99823185015702132</v>
      </c>
      <c r="AH28" s="28" cm="1">
        <f t="array" ref="AH28">1-EXP(-((($C28+(AH$6-$K$6))/(INDEX('Weibull Data'!$G$4:$I$5,2,IF($D28="Electromechanical",3,IF($D28="Analogue Electronic",2,1)))))^(INDEX('Weibull Data'!$G$4:$I$5,1,IF($D28="Electromechanical",3,IF($D28="Analogue Electronic",2,1))))))</f>
        <v>0.99872808542304536</v>
      </c>
      <c r="AI28" s="28" cm="1">
        <f t="array" ref="AI28">1-EXP(-((($C28+(AI$6-$K$6))/(INDEX('Weibull Data'!$G$4:$I$5,2,IF($D28="Electromechanical",3,IF($D28="Analogue Electronic",2,1)))))^(INDEX('Weibull Data'!$G$4:$I$5,1,IF($D28="Electromechanical",3,IF($D28="Analogue Electronic",2,1))))))</f>
        <v>0.99909224663115492</v>
      </c>
      <c r="AJ28" s="34">
        <f t="shared" si="1"/>
        <v>0.37927233529713461</v>
      </c>
      <c r="AK28" s="34">
        <f t="shared" si="2"/>
        <v>0.40812131703015087</v>
      </c>
      <c r="AL28" s="34">
        <f t="shared" si="3"/>
        <v>0.43463880982615838</v>
      </c>
      <c r="AM28" s="34">
        <f t="shared" si="4"/>
        <v>0.45871320389536552</v>
      </c>
      <c r="AN28" s="34">
        <f t="shared" si="5"/>
        <v>0.48031125730402247</v>
      </c>
      <c r="AO28" s="34">
        <f t="shared" si="6"/>
        <v>0.49946669345930833</v>
      </c>
      <c r="AP28" s="34">
        <f t="shared" si="7"/>
        <v>0.51626799367015452</v>
      </c>
      <c r="AQ28" s="34">
        <f t="shared" si="8"/>
        <v>0.53084609496691404</v>
      </c>
      <c r="AR28" s="34">
        <f t="shared" si="9"/>
        <v>0.54336258739279053</v>
      </c>
      <c r="AS28" s="34">
        <f t="shared" si="10"/>
        <v>0.55399887223696531</v>
      </c>
      <c r="AT28" s="34">
        <f t="shared" si="11"/>
        <v>0.5629466055472514</v>
      </c>
      <c r="AU28" s="34">
        <f t="shared" si="12"/>
        <v>0.57039962009855649</v>
      </c>
      <c r="AV28" s="34">
        <f t="shared" si="13"/>
        <v>0.57654740168155205</v>
      </c>
      <c r="AW28" s="34">
        <f t="shared" si="14"/>
        <v>0.58157009736038467</v>
      </c>
      <c r="AX28" s="34">
        <f t="shared" si="15"/>
        <v>0.58563495695323542</v>
      </c>
      <c r="AY28" s="34">
        <f t="shared" si="16"/>
        <v>0.58889405492630398</v>
      </c>
      <c r="AZ28" s="34">
        <f t="shared" si="17"/>
        <v>0.59148310689658801</v>
      </c>
      <c r="BA28" s="34">
        <f t="shared" si="18"/>
        <v>0.59352118047030755</v>
      </c>
      <c r="BB28" s="34">
        <f t="shared" si="19"/>
        <v>0.59511110087982377</v>
      </c>
      <c r="BC28" s="34">
        <f t="shared" si="20"/>
        <v>0.59634036416900038</v>
      </c>
      <c r="BD28" s="34">
        <f t="shared" si="21"/>
        <v>0.59728239090186097</v>
      </c>
      <c r="BE28" s="34">
        <f t="shared" si="22"/>
        <v>0.59799797823643719</v>
      </c>
      <c r="BF28" s="34">
        <f t="shared" si="23"/>
        <v>0.59853683491771903</v>
      </c>
      <c r="BG28" s="34">
        <f t="shared" si="24"/>
        <v>0.59893911009421275</v>
      </c>
      <c r="BH28" s="34">
        <f t="shared" si="25"/>
        <v>0.5992368512538272</v>
      </c>
      <c r="BI28" s="34">
        <f t="shared" si="26"/>
        <v>0.59945534797869293</v>
      </c>
      <c r="BJ28" s="45"/>
    </row>
    <row r="29" spans="1:62" x14ac:dyDescent="0.3">
      <c r="A29" s="29">
        <v>23</v>
      </c>
      <c r="B29" s="29" t="s">
        <v>46</v>
      </c>
      <c r="C29" s="29">
        <v>40</v>
      </c>
      <c r="D29" s="29" t="s">
        <v>20</v>
      </c>
      <c r="E29" s="29" t="s">
        <v>24</v>
      </c>
      <c r="F29" s="46">
        <v>1</v>
      </c>
      <c r="G29" s="47">
        <f t="shared" si="0"/>
        <v>1.5</v>
      </c>
      <c r="H29" s="51">
        <v>0.1</v>
      </c>
      <c r="I29" s="46">
        <v>1</v>
      </c>
      <c r="J29" s="28" cm="1">
        <f t="array" ref="J29">1-EXP(-((($C29+(J$6-$K$6))/(INDEX('Weibull Data'!$G$4:$I$5,2,IF($D29="Electromechanical",3,IF($D29="Analogue Electronic",2,1)))))^(INDEX('Weibull Data'!$G$4:$I$5,1,IF($D29="Electromechanical",3,IF($D29="Analogue Electronic",2,1))))))</f>
        <v>0.3252408369937706</v>
      </c>
      <c r="K29" s="28" cm="1">
        <f t="array" ref="K29">1-EXP(-((($C29+(K$6-$K$6))/(INDEX('Weibull Data'!$G$4:$I$5,2,IF($D29="Electromechanical",3,IF($D29="Analogue Electronic",2,1)))))^(INDEX('Weibull Data'!$G$4:$I$5,1,IF($D29="Electromechanical",3,IF($D29="Analogue Electronic",2,1))))))</f>
        <v>0.36012913757796672</v>
      </c>
      <c r="L29" s="28" cm="1">
        <f t="array" ref="L29">1-EXP(-((($C29+(L$6-$K$6))/(INDEX('Weibull Data'!$G$4:$I$5,2,IF($D29="Electromechanical",3,IF($D29="Analogue Electronic",2,1)))))^(INDEX('Weibull Data'!$G$4:$I$5,1,IF($D29="Electromechanical",3,IF($D29="Analogue Electronic",2,1))))))</f>
        <v>0.39659170722418713</v>
      </c>
      <c r="M29" s="28" cm="1">
        <f t="array" ref="M29">1-EXP(-((($C29+(M$6-$K$6))/(INDEX('Weibull Data'!$G$4:$I$5,2,IF($D29="Electromechanical",3,IF($D29="Analogue Electronic",2,1)))))^(INDEX('Weibull Data'!$G$4:$I$5,1,IF($D29="Electromechanical",3,IF($D29="Analogue Electronic",2,1))))))</f>
        <v>0.4343872100049847</v>
      </c>
      <c r="N29" s="28" cm="1">
        <f t="array" ref="N29">1-EXP(-((($C29+(N$6-$K$6))/(INDEX('Weibull Data'!$G$4:$I$5,2,IF($D29="Electromechanical",3,IF($D29="Analogue Electronic",2,1)))))^(INDEX('Weibull Data'!$G$4:$I$5,1,IF($D29="Electromechanical",3,IF($D29="Analogue Electronic",2,1))))))</f>
        <v>0.47323068530568868</v>
      </c>
      <c r="O29" s="28" cm="1">
        <f t="array" ref="O29">1-EXP(-((($C29+(O$6-$K$6))/(INDEX('Weibull Data'!$G$4:$I$5,2,IF($D29="Electromechanical",3,IF($D29="Analogue Electronic",2,1)))))^(INDEX('Weibull Data'!$G$4:$I$5,1,IF($D29="Electromechanical",3,IF($D29="Analogue Electronic",2,1))))))</f>
        <v>0.51279721149473556</v>
      </c>
      <c r="P29" s="28" cm="1">
        <f t="array" ref="P29">1-EXP(-((($C29+(P$6-$K$6))/(INDEX('Weibull Data'!$G$4:$I$5,2,IF($D29="Electromechanical",3,IF($D29="Analogue Electronic",2,1)))))^(INDEX('Weibull Data'!$G$4:$I$5,1,IF($D29="Electromechanical",3,IF($D29="Analogue Electronic",2,1))))))</f>
        <v>0.55272761002988302</v>
      </c>
      <c r="Q29" s="28" cm="1">
        <f t="array" ref="Q29">1-EXP(-((($C29+(Q$6-$K$6))/(INDEX('Weibull Data'!$G$4:$I$5,2,IF($D29="Electromechanical",3,IF($D29="Analogue Electronic",2,1)))))^(INDEX('Weibull Data'!$G$4:$I$5,1,IF($D29="Electromechanical",3,IF($D29="Analogue Electronic",2,1))))))</f>
        <v>0.59263620968235942</v>
      </c>
      <c r="R29" s="28" cm="1">
        <f t="array" ref="R29">1-EXP(-((($C29+(R$6-$K$6))/(INDEX('Weibull Data'!$G$4:$I$5,2,IF($D29="Electromechanical",3,IF($D29="Analogue Electronic",2,1)))))^(INDEX('Weibull Data'!$G$4:$I$5,1,IF($D29="Electromechanical",3,IF($D29="Analogue Electronic",2,1))))))</f>
        <v>0.63212055882855767</v>
      </c>
      <c r="S29" s="28" cm="1">
        <f t="array" ref="S29">1-EXP(-((($C29+(S$6-$K$6))/(INDEX('Weibull Data'!$G$4:$I$5,2,IF($D29="Electromechanical",3,IF($D29="Analogue Electronic",2,1)))))^(INDEX('Weibull Data'!$G$4:$I$5,1,IF($D29="Electromechanical",3,IF($D29="Analogue Electronic",2,1))))))</f>
        <v>0.67077282361517565</v>
      </c>
      <c r="T29" s="28" cm="1">
        <f t="array" ref="T29">1-EXP(-((($C29+(T$6-$K$6))/(INDEX('Weibull Data'!$G$4:$I$5,2,IF($D29="Electromechanical",3,IF($D29="Analogue Electronic",2,1)))))^(INDEX('Weibull Data'!$G$4:$I$5,1,IF($D29="Electromechanical",3,IF($D29="Analogue Electronic",2,1))))))</f>
        <v>0.70819245156963029</v>
      </c>
      <c r="U29" s="28" cm="1">
        <f t="array" ref="U29">1-EXP(-((($C29+(U$6-$K$6))/(INDEX('Weibull Data'!$G$4:$I$5,2,IF($D29="Electromechanical",3,IF($D29="Analogue Electronic",2,1)))))^(INDEX('Weibull Data'!$G$4:$I$5,1,IF($D29="Electromechanical",3,IF($D29="Analogue Electronic",2,1))))))</f>
        <v>0.74399952784643986</v>
      </c>
      <c r="V29" s="28" cm="1">
        <f t="array" ref="V29">1-EXP(-((($C29+(V$6-$K$6))/(INDEX('Weibull Data'!$G$4:$I$5,2,IF($D29="Electromechanical",3,IF($D29="Analogue Electronic",2,1)))))^(INDEX('Weibull Data'!$G$4:$I$5,1,IF($D29="Electromechanical",3,IF($D29="Analogue Electronic",2,1))))))</f>
        <v>0.77784812149843774</v>
      </c>
      <c r="W29" s="28" cm="1">
        <f t="array" ref="W29">1-EXP(-((($C29+(W$6-$K$6))/(INDEX('Weibull Data'!$G$4:$I$5,2,IF($D29="Electromechanical",3,IF($D29="Analogue Electronic",2,1)))))^(INDEX('Weibull Data'!$G$4:$I$5,1,IF($D29="Electromechanical",3,IF($D29="Analogue Electronic",2,1))))))</f>
        <v>0.80943882991737959</v>
      </c>
      <c r="X29" s="28" cm="1">
        <f t="array" ref="X29">1-EXP(-((($C29+(X$6-$K$6))/(INDEX('Weibull Data'!$G$4:$I$5,2,IF($D29="Electromechanical",3,IF($D29="Analogue Electronic",2,1)))))^(INDEX('Weibull Data'!$G$4:$I$5,1,IF($D29="Electromechanical",3,IF($D29="Analogue Electronic",2,1))))))</f>
        <v>0.83852969794742793</v>
      </c>
      <c r="Y29" s="28" cm="1">
        <f t="array" ref="Y29">1-EXP(-((($C29+(Y$6-$K$6))/(INDEX('Weibull Data'!$G$4:$I$5,2,IF($D29="Electromechanical",3,IF($D29="Analogue Electronic",2,1)))))^(INDEX('Weibull Data'!$G$4:$I$5,1,IF($D29="Electromechanical",3,IF($D29="Analogue Electronic",2,1))))))</f>
        <v>0.86494472759423635</v>
      </c>
      <c r="Z29" s="28" cm="1">
        <f t="array" ref="Z29">1-EXP(-((($C29+(Z$6-$K$6))/(INDEX('Weibull Data'!$G$4:$I$5,2,IF($D29="Electromechanical",3,IF($D29="Analogue Electronic",2,1)))))^(INDEX('Weibull Data'!$G$4:$I$5,1,IF($D29="Electromechanical",3,IF($D29="Analogue Electronic",2,1))))))</f>
        <v>0.88857931181382077</v>
      </c>
      <c r="AA29" s="28" cm="1">
        <f t="array" ref="AA29">1-EXP(-((($C29+(AA$6-$K$6))/(INDEX('Weibull Data'!$G$4:$I$5,2,IF($D29="Electromechanical",3,IF($D29="Analogue Electronic",2,1)))))^(INDEX('Weibull Data'!$G$4:$I$5,1,IF($D29="Electromechanical",3,IF($D29="Analogue Electronic",2,1))))))</f>
        <v>0.90940211983793762</v>
      </c>
      <c r="AB29" s="28" cm="1">
        <f t="array" ref="AB29">1-EXP(-((($C29+(AB$6-$K$6))/(INDEX('Weibull Data'!$G$4:$I$5,2,IF($D29="Electromechanical",3,IF($D29="Analogue Electronic",2,1)))))^(INDEX('Weibull Data'!$G$4:$I$5,1,IF($D29="Electromechanical",3,IF($D29="Analogue Electronic",2,1))))))</f>
        <v>0.92745321980053608</v>
      </c>
      <c r="AC29" s="28" cm="1">
        <f t="array" ref="AC29">1-EXP(-((($C29+(AC$6-$K$6))/(INDEX('Weibull Data'!$G$4:$I$5,2,IF($D29="Electromechanical",3,IF($D29="Analogue Electronic",2,1)))))^(INDEX('Weibull Data'!$G$4:$I$5,1,IF($D29="Electromechanical",3,IF($D29="Analogue Electronic",2,1))))))</f>
        <v>0.94283852455826089</v>
      </c>
      <c r="AD29" s="28" cm="1">
        <f t="array" ref="AD29">1-EXP(-((($C29+(AD$6-$K$6))/(INDEX('Weibull Data'!$G$4:$I$5,2,IF($D29="Electromechanical",3,IF($D29="Analogue Electronic",2,1)))))^(INDEX('Weibull Data'!$G$4:$I$5,1,IF($D29="Electromechanical",3,IF($D29="Analogue Electronic",2,1))))))</f>
        <v>0.95572095730392526</v>
      </c>
      <c r="AE29" s="28" cm="1">
        <f t="array" ref="AE29">1-EXP(-((($C29+(AE$6-$K$6))/(INDEX('Weibull Data'!$G$4:$I$5,2,IF($D29="Electromechanical",3,IF($D29="Analogue Electronic",2,1)))))^(INDEX('Weibull Data'!$G$4:$I$5,1,IF($D29="Electromechanical",3,IF($D29="Analogue Electronic",2,1))))))</f>
        <v>0.96630901846991402</v>
      </c>
      <c r="AF29" s="28" cm="1">
        <f t="array" ref="AF29">1-EXP(-((($C29+(AF$6-$K$6))/(INDEX('Weibull Data'!$G$4:$I$5,2,IF($D29="Electromechanical",3,IF($D29="Analogue Electronic",2,1)))))^(INDEX('Weibull Data'!$G$4:$I$5,1,IF($D29="Electromechanical",3,IF($D29="Analogue Electronic",2,1))))))</f>
        <v>0.97484365810926843</v>
      </c>
      <c r="AG29" s="28" cm="1">
        <f t="array" ref="AG29">1-EXP(-((($C29+(AG$6-$K$6))/(INDEX('Weibull Data'!$G$4:$I$5,2,IF($D29="Electromechanical",3,IF($D29="Analogue Electronic",2,1)))))^(INDEX('Weibull Data'!$G$4:$I$5,1,IF($D29="Electromechanical",3,IF($D29="Analogue Electronic",2,1))))))</f>
        <v>0.98158448792837716</v>
      </c>
      <c r="AH29" s="28" cm="1">
        <f t="array" ref="AH29">1-EXP(-((($C29+(AH$6-$K$6))/(INDEX('Weibull Data'!$G$4:$I$5,2,IF($D29="Electromechanical",3,IF($D29="Analogue Electronic",2,1)))))^(INDEX('Weibull Data'!$G$4:$I$5,1,IF($D29="Electromechanical",3,IF($D29="Analogue Electronic",2,1))))))</f>
        <v>0.98679638544274995</v>
      </c>
      <c r="AI29" s="28" cm="1">
        <f t="array" ref="AI29">1-EXP(-((($C29+(AI$6-$K$6))/(INDEX('Weibull Data'!$G$4:$I$5,2,IF($D29="Electromechanical",3,IF($D29="Analogue Electronic",2,1)))))^(INDEX('Weibull Data'!$G$4:$I$5,1,IF($D29="Electromechanical",3,IF($D29="Analogue Electronic",2,1))))))</f>
        <v>0.9907374459481767</v>
      </c>
      <c r="AJ29" s="34">
        <f t="shared" si="1"/>
        <v>3.2524083699377059E-2</v>
      </c>
      <c r="AK29" s="34">
        <f t="shared" si="2"/>
        <v>3.6012913757796673E-2</v>
      </c>
      <c r="AL29" s="34">
        <f t="shared" si="3"/>
        <v>3.9659170722418716E-2</v>
      </c>
      <c r="AM29" s="34">
        <f t="shared" si="4"/>
        <v>4.3438721000498476E-2</v>
      </c>
      <c r="AN29" s="34">
        <f t="shared" si="5"/>
        <v>4.7323068530568869E-2</v>
      </c>
      <c r="AO29" s="34">
        <f t="shared" si="6"/>
        <v>5.1279721149473559E-2</v>
      </c>
      <c r="AP29" s="34">
        <f t="shared" si="7"/>
        <v>5.5272761002988308E-2</v>
      </c>
      <c r="AQ29" s="34">
        <f t="shared" si="8"/>
        <v>5.9263620968235946E-2</v>
      </c>
      <c r="AR29" s="34">
        <f t="shared" si="9"/>
        <v>6.3212055882855764E-2</v>
      </c>
      <c r="AS29" s="34">
        <f t="shared" si="10"/>
        <v>6.7077282361517568E-2</v>
      </c>
      <c r="AT29" s="34">
        <f t="shared" si="11"/>
        <v>7.0819245156963029E-2</v>
      </c>
      <c r="AU29" s="34">
        <f t="shared" si="12"/>
        <v>7.4399952784643994E-2</v>
      </c>
      <c r="AV29" s="34">
        <f t="shared" si="13"/>
        <v>7.7784812149843785E-2</v>
      </c>
      <c r="AW29" s="34">
        <f t="shared" si="14"/>
        <v>8.0943882991737964E-2</v>
      </c>
      <c r="AX29" s="34">
        <f t="shared" si="15"/>
        <v>8.3852969794742799E-2</v>
      </c>
      <c r="AY29" s="34">
        <f t="shared" si="16"/>
        <v>8.6494472759423638E-2</v>
      </c>
      <c r="AZ29" s="34">
        <f t="shared" si="17"/>
        <v>8.8857931181382077E-2</v>
      </c>
      <c r="BA29" s="34">
        <f t="shared" si="18"/>
        <v>9.0940211983793762E-2</v>
      </c>
      <c r="BB29" s="34">
        <f t="shared" si="19"/>
        <v>9.2745321980053613E-2</v>
      </c>
      <c r="BC29" s="34">
        <f t="shared" si="20"/>
        <v>9.42838524558261E-2</v>
      </c>
      <c r="BD29" s="34">
        <f t="shared" si="21"/>
        <v>9.5572095730392534E-2</v>
      </c>
      <c r="BE29" s="34">
        <f t="shared" si="22"/>
        <v>9.6630901846991413E-2</v>
      </c>
      <c r="BF29" s="34">
        <f t="shared" si="23"/>
        <v>9.7484365810926843E-2</v>
      </c>
      <c r="BG29" s="34">
        <f t="shared" si="24"/>
        <v>9.8158448792837721E-2</v>
      </c>
      <c r="BH29" s="34">
        <f t="shared" si="25"/>
        <v>9.8679638544275E-2</v>
      </c>
      <c r="BI29" s="34">
        <f t="shared" si="26"/>
        <v>9.9073744594817673E-2</v>
      </c>
      <c r="BJ29" s="45"/>
    </row>
    <row r="30" spans="1:62" x14ac:dyDescent="0.3">
      <c r="A30" s="29">
        <v>24</v>
      </c>
      <c r="B30" s="29" t="s">
        <v>47</v>
      </c>
      <c r="C30" s="29">
        <v>20</v>
      </c>
      <c r="D30" s="29" t="s">
        <v>4</v>
      </c>
      <c r="E30" s="29" t="s">
        <v>24</v>
      </c>
      <c r="F30" s="46">
        <v>1</v>
      </c>
      <c r="G30" s="47">
        <f t="shared" si="0"/>
        <v>1.5</v>
      </c>
      <c r="H30" s="51">
        <v>0.1</v>
      </c>
      <c r="I30" s="46">
        <v>1</v>
      </c>
      <c r="J30" s="28" cm="1">
        <f t="array" ref="J30">1-EXP(-((($C30+(J$6-$K$6))/(INDEX('Weibull Data'!$G$4:$I$5,2,IF($D30="Electromechanical",3,IF($D30="Analogue Electronic",2,1)))))^(INDEX('Weibull Data'!$G$4:$I$5,1,IF($D30="Electromechanical",3,IF($D30="Analogue Electronic",2,1))))))</f>
        <v>0.83244448909884727</v>
      </c>
      <c r="K30" s="28" cm="1">
        <f t="array" ref="K30">1-EXP(-((($C30+(K$6-$K$6))/(INDEX('Weibull Data'!$G$4:$I$5,2,IF($D30="Electromechanical",3,IF($D30="Analogue Electronic",2,1)))))^(INDEX('Weibull Data'!$G$4:$I$5,1,IF($D30="Electromechanical",3,IF($D30="Analogue Electronic",2,1))))))</f>
        <v>0.86044665611692417</v>
      </c>
      <c r="L30" s="28" cm="1">
        <f t="array" ref="L30">1-EXP(-((($C30+(L$6-$K$6))/(INDEX('Weibull Data'!$G$4:$I$5,2,IF($D30="Electromechanical",3,IF($D30="Analogue Electronic",2,1)))))^(INDEX('Weibull Data'!$G$4:$I$5,1,IF($D30="Electromechanical",3,IF($D30="Analogue Electronic",2,1))))))</f>
        <v>0.88474349161152344</v>
      </c>
      <c r="M30" s="28" cm="1">
        <f t="array" ref="M30">1-EXP(-((($C30+(M$6-$K$6))/(INDEX('Weibull Data'!$G$4:$I$5,2,IF($D30="Electromechanical",3,IF($D30="Analogue Electronic",2,1)))))^(INDEX('Weibull Data'!$G$4:$I$5,1,IF($D30="Electromechanical",3,IF($D30="Analogue Electronic",2,1))))))</f>
        <v>0.90560431232131766</v>
      </c>
      <c r="N30" s="28" cm="1">
        <f t="array" ref="N30">1-EXP(-((($C30+(N$6-$K$6))/(INDEX('Weibull Data'!$G$4:$I$5,2,IF($D30="Electromechanical",3,IF($D30="Analogue Electronic",2,1)))))^(INDEX('Weibull Data'!$G$4:$I$5,1,IF($D30="Electromechanical",3,IF($D30="Analogue Electronic",2,1))))))</f>
        <v>0.92333145372827552</v>
      </c>
      <c r="O30" s="28" cm="1">
        <f t="array" ref="O30">1-EXP(-((($C30+(O$6-$K$6))/(INDEX('Weibull Data'!$G$4:$I$5,2,IF($D30="Electromechanical",3,IF($D30="Analogue Electronic",2,1)))))^(INDEX('Weibull Data'!$G$4:$I$5,1,IF($D30="Electromechanical",3,IF($D30="Analogue Electronic",2,1))))))</f>
        <v>0.93824434257875233</v>
      </c>
      <c r="P30" s="28" cm="1">
        <f t="array" ref="P30">1-EXP(-((($C30+(P$6-$K$6))/(INDEX('Weibull Data'!$G$4:$I$5,2,IF($D30="Electromechanical",3,IF($D30="Analogue Electronic",2,1)))))^(INDEX('Weibull Data'!$G$4:$I$5,1,IF($D30="Electromechanical",3,IF($D30="Analogue Electronic",2,1))))))</f>
        <v>0.95066603349759415</v>
      </c>
      <c r="Q30" s="28" cm="1">
        <f t="array" ref="Q30">1-EXP(-((($C30+(Q$6-$K$6))/(INDEX('Weibull Data'!$G$4:$I$5,2,IF($D30="Electromechanical",3,IF($D30="Analogue Electronic",2,1)))))^(INDEX('Weibull Data'!$G$4:$I$5,1,IF($D30="Electromechanical",3,IF($D30="Analogue Electronic",2,1))))))</f>
        <v>0.9609123361359202</v>
      </c>
      <c r="R30" s="28" cm="1">
        <f t="array" ref="R30">1-EXP(-((($C30+(R$6-$K$6))/(INDEX('Weibull Data'!$G$4:$I$5,2,IF($D30="Electromechanical",3,IF($D30="Analogue Electronic",2,1)))))^(INDEX('Weibull Data'!$G$4:$I$5,1,IF($D30="Electromechanical",3,IF($D30="Analogue Electronic",2,1))))))</f>
        <v>0.9692834956006412</v>
      </c>
      <c r="S30" s="28" cm="1">
        <f t="array" ref="S30">1-EXP(-((($C30+(S$6-$K$6))/(INDEX('Weibull Data'!$G$4:$I$5,2,IF($D30="Electromechanical",3,IF($D30="Analogue Electronic",2,1)))))^(INDEX('Weibull Data'!$G$4:$I$5,1,IF($D30="Electromechanical",3,IF($D30="Analogue Electronic",2,1))))))</f>
        <v>0.97605826158872577</v>
      </c>
      <c r="T30" s="28" cm="1">
        <f t="array" ref="T30">1-EXP(-((($C30+(T$6-$K$6))/(INDEX('Weibull Data'!$G$4:$I$5,2,IF($D30="Electromechanical",3,IF($D30="Analogue Electronic",2,1)))))^(INDEX('Weibull Data'!$G$4:$I$5,1,IF($D30="Electromechanical",3,IF($D30="Analogue Electronic",2,1))))))</f>
        <v>0.98149009154383993</v>
      </c>
      <c r="U30" s="28" cm="1">
        <f t="array" ref="U30">1-EXP(-((($C30+(U$6-$K$6))/(INDEX('Weibull Data'!$G$4:$I$5,2,IF($D30="Electromechanical",3,IF($D30="Analogue Electronic",2,1)))))^(INDEX('Weibull Data'!$G$4:$I$5,1,IF($D30="Electromechanical",3,IF($D30="Analogue Electronic",2,1))))))</f>
        <v>0.98580517816098001</v>
      </c>
      <c r="V30" s="28" cm="1">
        <f t="array" ref="V30">1-EXP(-((($C30+(V$6-$K$6))/(INDEX('Weibull Data'!$G$4:$I$5,2,IF($D30="Electromechanical",3,IF($D30="Analogue Electronic",2,1)))))^(INDEX('Weibull Data'!$G$4:$I$5,1,IF($D30="Electromechanical",3,IF($D30="Analogue Electronic",2,1))))))</f>
        <v>0.98920196745051259</v>
      </c>
      <c r="W30" s="28" cm="1">
        <f t="array" ref="W30">1-EXP(-((($C30+(W$6-$K$6))/(INDEX('Weibull Data'!$G$4:$I$5,2,IF($D30="Electromechanical",3,IF($D30="Analogue Electronic",2,1)))))^(INDEX('Weibull Data'!$G$4:$I$5,1,IF($D30="Electromechanical",3,IF($D30="Analogue Electronic",2,1))))))</f>
        <v>0.9918518347997064</v>
      </c>
      <c r="X30" s="28" cm="1">
        <f t="array" ref="X30">1-EXP(-((($C30+(X$6-$K$6))/(INDEX('Weibull Data'!$G$4:$I$5,2,IF($D30="Electromechanical",3,IF($D30="Analogue Electronic",2,1)))))^(INDEX('Weibull Data'!$G$4:$I$5,1,IF($D30="Electromechanical",3,IF($D30="Analogue Electronic",2,1))))))</f>
        <v>0.99390060694833393</v>
      </c>
      <c r="Y30" s="28" cm="1">
        <f t="array" ref="Y30">1-EXP(-((($C30+(Y$6-$K$6))/(INDEX('Weibull Data'!$G$4:$I$5,2,IF($D30="Electromechanical",3,IF($D30="Analogue Electronic",2,1)))))^(INDEX('Weibull Data'!$G$4:$I$5,1,IF($D30="Electromechanical",3,IF($D30="Analogue Electronic",2,1))))))</f>
        <v>0.99547065150310166</v>
      </c>
      <c r="Z30" s="28" cm="1">
        <f t="array" ref="Z30">1-EXP(-((($C30+(Z$6-$K$6))/(INDEX('Weibull Data'!$G$4:$I$5,2,IF($D30="Electromechanical",3,IF($D30="Analogue Electronic",2,1)))))^(INDEX('Weibull Data'!$G$4:$I$5,1,IF($D30="Electromechanical",3,IF($D30="Analogue Electronic",2,1))))))</f>
        <v>0.99666329706072876</v>
      </c>
      <c r="AA30" s="28" cm="1">
        <f t="array" ref="AA30">1-EXP(-((($C30+(AA$6-$K$6))/(INDEX('Weibull Data'!$G$4:$I$5,2,IF($D30="Electromechanical",3,IF($D30="Analogue Electronic",2,1)))))^(INDEX('Weibull Data'!$G$4:$I$5,1,IF($D30="Electromechanical",3,IF($D30="Analogue Electronic",2,1))))))</f>
        <v>0.99756139152953172</v>
      </c>
      <c r="AB30" s="28" cm="1">
        <f t="array" ref="AB30">1-EXP(-((($C30+(AB$6-$K$6))/(INDEX('Weibull Data'!$G$4:$I$5,2,IF($D30="Electromechanical",3,IF($D30="Analogue Electronic",2,1)))))^(INDEX('Weibull Data'!$G$4:$I$5,1,IF($D30="Electromechanical",3,IF($D30="Analogue Electronic",2,1))))))</f>
        <v>0.99823185015702132</v>
      </c>
      <c r="AC30" s="28" cm="1">
        <f t="array" ref="AC30">1-EXP(-((($C30+(AC$6-$K$6))/(INDEX('Weibull Data'!$G$4:$I$5,2,IF($D30="Electromechanical",3,IF($D30="Analogue Electronic",2,1)))))^(INDEX('Weibull Data'!$G$4:$I$5,1,IF($D30="Electromechanical",3,IF($D30="Analogue Electronic",2,1))))))</f>
        <v>0.99872808542304536</v>
      </c>
      <c r="AD30" s="28" cm="1">
        <f t="array" ref="AD30">1-EXP(-((($C30+(AD$6-$K$6))/(INDEX('Weibull Data'!$G$4:$I$5,2,IF($D30="Electromechanical",3,IF($D30="Analogue Electronic",2,1)))))^(INDEX('Weibull Data'!$G$4:$I$5,1,IF($D30="Electromechanical",3,IF($D30="Analogue Electronic",2,1))))))</f>
        <v>0.99909224663115492</v>
      </c>
      <c r="AE30" s="28" cm="1">
        <f t="array" ref="AE30">1-EXP(-((($C30+(AE$6-$K$6))/(INDEX('Weibull Data'!$G$4:$I$5,2,IF($D30="Electromechanical",3,IF($D30="Analogue Electronic",2,1)))))^(INDEX('Weibull Data'!$G$4:$I$5,1,IF($D30="Electromechanical",3,IF($D30="Analogue Electronic",2,1))))))</f>
        <v>0.99935722683486494</v>
      </c>
      <c r="AF30" s="28" cm="1">
        <f t="array" ref="AF30">1-EXP(-((($C30+(AF$6-$K$6))/(INDEX('Weibull Data'!$G$4:$I$5,2,IF($D30="Electromechanical",3,IF($D30="Analogue Electronic",2,1)))))^(INDEX('Weibull Data'!$G$4:$I$5,1,IF($D30="Electromechanical",3,IF($D30="Analogue Electronic",2,1))))))</f>
        <v>0.99954841844219522</v>
      </c>
      <c r="AG30" s="28" cm="1">
        <f t="array" ref="AG30">1-EXP(-((($C30+(AG$6-$K$6))/(INDEX('Weibull Data'!$G$4:$I$5,2,IF($D30="Electromechanical",3,IF($D30="Analogue Electronic",2,1)))))^(INDEX('Weibull Data'!$G$4:$I$5,1,IF($D30="Electromechanical",3,IF($D30="Analogue Electronic",2,1))))))</f>
        <v>0.99968521671453781</v>
      </c>
      <c r="AH30" s="28" cm="1">
        <f t="array" ref="AH30">1-EXP(-((($C30+(AH$6-$K$6))/(INDEX('Weibull Data'!$G$4:$I$5,2,IF($D30="Electromechanical",3,IF($D30="Analogue Electronic",2,1)))))^(INDEX('Weibull Data'!$G$4:$I$5,1,IF($D30="Electromechanical",3,IF($D30="Analogue Electronic",2,1))))))</f>
        <v>0.99978228300665373</v>
      </c>
      <c r="AI30" s="28" cm="1">
        <f t="array" ref="AI30">1-EXP(-((($C30+(AI$6-$K$6))/(INDEX('Weibull Data'!$G$4:$I$5,2,IF($D30="Electromechanical",3,IF($D30="Analogue Electronic",2,1)))))^(INDEX('Weibull Data'!$G$4:$I$5,1,IF($D30="Electromechanical",3,IF($D30="Analogue Electronic",2,1))))))</f>
        <v>0.99985058776245339</v>
      </c>
      <c r="AJ30" s="34">
        <f t="shared" si="1"/>
        <v>8.3244448909884736E-2</v>
      </c>
      <c r="AK30" s="34">
        <f t="shared" si="2"/>
        <v>8.6044665611692425E-2</v>
      </c>
      <c r="AL30" s="34">
        <f t="shared" si="3"/>
        <v>8.8474349161152349E-2</v>
      </c>
      <c r="AM30" s="34">
        <f t="shared" si="4"/>
        <v>9.0560431232131769E-2</v>
      </c>
      <c r="AN30" s="34">
        <f t="shared" si="5"/>
        <v>9.2333145372827552E-2</v>
      </c>
      <c r="AO30" s="34">
        <f t="shared" si="6"/>
        <v>9.3824434257875233E-2</v>
      </c>
      <c r="AP30" s="34">
        <f t="shared" si="7"/>
        <v>9.5066603349759415E-2</v>
      </c>
      <c r="AQ30" s="34">
        <f t="shared" si="8"/>
        <v>9.6091233613592023E-2</v>
      </c>
      <c r="AR30" s="34">
        <f t="shared" si="9"/>
        <v>9.6928349560064131E-2</v>
      </c>
      <c r="AS30" s="34">
        <f t="shared" si="10"/>
        <v>9.7605826158872588E-2</v>
      </c>
      <c r="AT30" s="34">
        <f t="shared" si="11"/>
        <v>9.8149009154384001E-2</v>
      </c>
      <c r="AU30" s="34">
        <f t="shared" si="12"/>
        <v>9.8580517816098001E-2</v>
      </c>
      <c r="AV30" s="34">
        <f t="shared" si="13"/>
        <v>9.8920196745051259E-2</v>
      </c>
      <c r="AW30" s="34">
        <f t="shared" si="14"/>
        <v>9.9185183479970643E-2</v>
      </c>
      <c r="AX30" s="34">
        <f t="shared" si="15"/>
        <v>9.9390060694833401E-2</v>
      </c>
      <c r="AY30" s="34">
        <f t="shared" si="16"/>
        <v>9.9547065150310171E-2</v>
      </c>
      <c r="AZ30" s="34">
        <f t="shared" si="17"/>
        <v>9.9666329706072879E-2</v>
      </c>
      <c r="BA30" s="34">
        <f t="shared" si="18"/>
        <v>9.9756139152953172E-2</v>
      </c>
      <c r="BB30" s="34">
        <f t="shared" si="19"/>
        <v>9.9823185015702143E-2</v>
      </c>
      <c r="BC30" s="34">
        <f t="shared" si="20"/>
        <v>9.9872808542304542E-2</v>
      </c>
      <c r="BD30" s="34">
        <f t="shared" si="21"/>
        <v>9.9909224663115498E-2</v>
      </c>
      <c r="BE30" s="34">
        <f t="shared" si="22"/>
        <v>9.9935722683486494E-2</v>
      </c>
      <c r="BF30" s="34">
        <f t="shared" si="23"/>
        <v>9.995484184421953E-2</v>
      </c>
      <c r="BG30" s="34">
        <f t="shared" si="24"/>
        <v>9.9968521671453786E-2</v>
      </c>
      <c r="BH30" s="34">
        <f t="shared" si="25"/>
        <v>9.9978228300665384E-2</v>
      </c>
      <c r="BI30" s="34">
        <f t="shared" si="26"/>
        <v>9.9985058776245347E-2</v>
      </c>
      <c r="BJ30" s="45"/>
    </row>
    <row r="31" spans="1:62" x14ac:dyDescent="0.3">
      <c r="A31" s="29">
        <v>25</v>
      </c>
      <c r="B31" s="29" t="s">
        <v>48</v>
      </c>
      <c r="C31" s="29">
        <v>20</v>
      </c>
      <c r="D31" s="29" t="s">
        <v>4</v>
      </c>
      <c r="E31" s="29" t="s">
        <v>29</v>
      </c>
      <c r="F31" s="46">
        <v>1</v>
      </c>
      <c r="G31" s="47">
        <f t="shared" si="0"/>
        <v>1.5</v>
      </c>
      <c r="H31" s="51">
        <v>0.1</v>
      </c>
      <c r="I31" s="46">
        <v>1</v>
      </c>
      <c r="J31" s="28" cm="1">
        <f t="array" ref="J31">1-EXP(-((($C31+(J$6-$K$6))/(INDEX('Weibull Data'!$G$4:$I$5,2,IF($D31="Electromechanical",3,IF($D31="Analogue Electronic",2,1)))))^(INDEX('Weibull Data'!$G$4:$I$5,1,IF($D31="Electromechanical",3,IF($D31="Analogue Electronic",2,1))))))</f>
        <v>0.83244448909884727</v>
      </c>
      <c r="K31" s="28" cm="1">
        <f t="array" ref="K31">1-EXP(-((($C31+(K$6-$K$6))/(INDEX('Weibull Data'!$G$4:$I$5,2,IF($D31="Electromechanical",3,IF($D31="Analogue Electronic",2,1)))))^(INDEX('Weibull Data'!$G$4:$I$5,1,IF($D31="Electromechanical",3,IF($D31="Analogue Electronic",2,1))))))</f>
        <v>0.86044665611692417</v>
      </c>
      <c r="L31" s="28" cm="1">
        <f t="array" ref="L31">1-EXP(-((($C31+(L$6-$K$6))/(INDEX('Weibull Data'!$G$4:$I$5,2,IF($D31="Electromechanical",3,IF($D31="Analogue Electronic",2,1)))))^(INDEX('Weibull Data'!$G$4:$I$5,1,IF($D31="Electromechanical",3,IF($D31="Analogue Electronic",2,1))))))</f>
        <v>0.88474349161152344</v>
      </c>
      <c r="M31" s="28" cm="1">
        <f t="array" ref="M31">1-EXP(-((($C31+(M$6-$K$6))/(INDEX('Weibull Data'!$G$4:$I$5,2,IF($D31="Electromechanical",3,IF($D31="Analogue Electronic",2,1)))))^(INDEX('Weibull Data'!$G$4:$I$5,1,IF($D31="Electromechanical",3,IF($D31="Analogue Electronic",2,1))))))</f>
        <v>0.90560431232131766</v>
      </c>
      <c r="N31" s="28" cm="1">
        <f t="array" ref="N31">1-EXP(-((($C31+(N$6-$K$6))/(INDEX('Weibull Data'!$G$4:$I$5,2,IF($D31="Electromechanical",3,IF($D31="Analogue Electronic",2,1)))))^(INDEX('Weibull Data'!$G$4:$I$5,1,IF($D31="Electromechanical",3,IF($D31="Analogue Electronic",2,1))))))</f>
        <v>0.92333145372827552</v>
      </c>
      <c r="O31" s="28" cm="1">
        <f t="array" ref="O31">1-EXP(-((($C31+(O$6-$K$6))/(INDEX('Weibull Data'!$G$4:$I$5,2,IF($D31="Electromechanical",3,IF($D31="Analogue Electronic",2,1)))))^(INDEX('Weibull Data'!$G$4:$I$5,1,IF($D31="Electromechanical",3,IF($D31="Analogue Electronic",2,1))))))</f>
        <v>0.93824434257875233</v>
      </c>
      <c r="P31" s="28" cm="1">
        <f t="array" ref="P31">1-EXP(-((($C31+(P$6-$K$6))/(INDEX('Weibull Data'!$G$4:$I$5,2,IF($D31="Electromechanical",3,IF($D31="Analogue Electronic",2,1)))))^(INDEX('Weibull Data'!$G$4:$I$5,1,IF($D31="Electromechanical",3,IF($D31="Analogue Electronic",2,1))))))</f>
        <v>0.95066603349759415</v>
      </c>
      <c r="Q31" s="28" cm="1">
        <f t="array" ref="Q31">1-EXP(-((($C31+(Q$6-$K$6))/(INDEX('Weibull Data'!$G$4:$I$5,2,IF($D31="Electromechanical",3,IF($D31="Analogue Electronic",2,1)))))^(INDEX('Weibull Data'!$G$4:$I$5,1,IF($D31="Electromechanical",3,IF($D31="Analogue Electronic",2,1))))))</f>
        <v>0.9609123361359202</v>
      </c>
      <c r="R31" s="28" cm="1">
        <f t="array" ref="R31">1-EXP(-((($C31+(R$6-$K$6))/(INDEX('Weibull Data'!$G$4:$I$5,2,IF($D31="Electromechanical",3,IF($D31="Analogue Electronic",2,1)))))^(INDEX('Weibull Data'!$G$4:$I$5,1,IF($D31="Electromechanical",3,IF($D31="Analogue Electronic",2,1))))))</f>
        <v>0.9692834956006412</v>
      </c>
      <c r="S31" s="28" cm="1">
        <f t="array" ref="S31">1-EXP(-((($C31+(S$6-$K$6))/(INDEX('Weibull Data'!$G$4:$I$5,2,IF($D31="Electromechanical",3,IF($D31="Analogue Electronic",2,1)))))^(INDEX('Weibull Data'!$G$4:$I$5,1,IF($D31="Electromechanical",3,IF($D31="Analogue Electronic",2,1))))))</f>
        <v>0.97605826158872577</v>
      </c>
      <c r="T31" s="28" cm="1">
        <f t="array" ref="T31">1-EXP(-((($C31+(T$6-$K$6))/(INDEX('Weibull Data'!$G$4:$I$5,2,IF($D31="Electromechanical",3,IF($D31="Analogue Electronic",2,1)))))^(INDEX('Weibull Data'!$G$4:$I$5,1,IF($D31="Electromechanical",3,IF($D31="Analogue Electronic",2,1))))))</f>
        <v>0.98149009154383993</v>
      </c>
      <c r="U31" s="28" cm="1">
        <f t="array" ref="U31">1-EXP(-((($C31+(U$6-$K$6))/(INDEX('Weibull Data'!$G$4:$I$5,2,IF($D31="Electromechanical",3,IF($D31="Analogue Electronic",2,1)))))^(INDEX('Weibull Data'!$G$4:$I$5,1,IF($D31="Electromechanical",3,IF($D31="Analogue Electronic",2,1))))))</f>
        <v>0.98580517816098001</v>
      </c>
      <c r="V31" s="28" cm="1">
        <f t="array" ref="V31">1-EXP(-((($C31+(V$6-$K$6))/(INDEX('Weibull Data'!$G$4:$I$5,2,IF($D31="Electromechanical",3,IF($D31="Analogue Electronic",2,1)))))^(INDEX('Weibull Data'!$G$4:$I$5,1,IF($D31="Electromechanical",3,IF($D31="Analogue Electronic",2,1))))))</f>
        <v>0.98920196745051259</v>
      </c>
      <c r="W31" s="28" cm="1">
        <f t="array" ref="W31">1-EXP(-((($C31+(W$6-$K$6))/(INDEX('Weibull Data'!$G$4:$I$5,2,IF($D31="Electromechanical",3,IF($D31="Analogue Electronic",2,1)))))^(INDEX('Weibull Data'!$G$4:$I$5,1,IF($D31="Electromechanical",3,IF($D31="Analogue Electronic",2,1))))))</f>
        <v>0.9918518347997064</v>
      </c>
      <c r="X31" s="28" cm="1">
        <f t="array" ref="X31">1-EXP(-((($C31+(X$6-$K$6))/(INDEX('Weibull Data'!$G$4:$I$5,2,IF($D31="Electromechanical",3,IF($D31="Analogue Electronic",2,1)))))^(INDEX('Weibull Data'!$G$4:$I$5,1,IF($D31="Electromechanical",3,IF($D31="Analogue Electronic",2,1))))))</f>
        <v>0.99390060694833393</v>
      </c>
      <c r="Y31" s="28" cm="1">
        <f t="array" ref="Y31">1-EXP(-((($C31+(Y$6-$K$6))/(INDEX('Weibull Data'!$G$4:$I$5,2,IF($D31="Electromechanical",3,IF($D31="Analogue Electronic",2,1)))))^(INDEX('Weibull Data'!$G$4:$I$5,1,IF($D31="Electromechanical",3,IF($D31="Analogue Electronic",2,1))))))</f>
        <v>0.99547065150310166</v>
      </c>
      <c r="Z31" s="28" cm="1">
        <f t="array" ref="Z31">1-EXP(-((($C31+(Z$6-$K$6))/(INDEX('Weibull Data'!$G$4:$I$5,2,IF($D31="Electromechanical",3,IF($D31="Analogue Electronic",2,1)))))^(INDEX('Weibull Data'!$G$4:$I$5,1,IF($D31="Electromechanical",3,IF($D31="Analogue Electronic",2,1))))))</f>
        <v>0.99666329706072876</v>
      </c>
      <c r="AA31" s="28" cm="1">
        <f t="array" ref="AA31">1-EXP(-((($C31+(AA$6-$K$6))/(INDEX('Weibull Data'!$G$4:$I$5,2,IF($D31="Electromechanical",3,IF($D31="Analogue Electronic",2,1)))))^(INDEX('Weibull Data'!$G$4:$I$5,1,IF($D31="Electromechanical",3,IF($D31="Analogue Electronic",2,1))))))</f>
        <v>0.99756139152953172</v>
      </c>
      <c r="AB31" s="28" cm="1">
        <f t="array" ref="AB31">1-EXP(-((($C31+(AB$6-$K$6))/(INDEX('Weibull Data'!$G$4:$I$5,2,IF($D31="Electromechanical",3,IF($D31="Analogue Electronic",2,1)))))^(INDEX('Weibull Data'!$G$4:$I$5,1,IF($D31="Electromechanical",3,IF($D31="Analogue Electronic",2,1))))))</f>
        <v>0.99823185015702132</v>
      </c>
      <c r="AC31" s="28" cm="1">
        <f t="array" ref="AC31">1-EXP(-((($C31+(AC$6-$K$6))/(INDEX('Weibull Data'!$G$4:$I$5,2,IF($D31="Electromechanical",3,IF($D31="Analogue Electronic",2,1)))))^(INDEX('Weibull Data'!$G$4:$I$5,1,IF($D31="Electromechanical",3,IF($D31="Analogue Electronic",2,1))))))</f>
        <v>0.99872808542304536</v>
      </c>
      <c r="AD31" s="28" cm="1">
        <f t="array" ref="AD31">1-EXP(-((($C31+(AD$6-$K$6))/(INDEX('Weibull Data'!$G$4:$I$5,2,IF($D31="Electromechanical",3,IF($D31="Analogue Electronic",2,1)))))^(INDEX('Weibull Data'!$G$4:$I$5,1,IF($D31="Electromechanical",3,IF($D31="Analogue Electronic",2,1))))))</f>
        <v>0.99909224663115492</v>
      </c>
      <c r="AE31" s="28" cm="1">
        <f t="array" ref="AE31">1-EXP(-((($C31+(AE$6-$K$6))/(INDEX('Weibull Data'!$G$4:$I$5,2,IF($D31="Electromechanical",3,IF($D31="Analogue Electronic",2,1)))))^(INDEX('Weibull Data'!$G$4:$I$5,1,IF($D31="Electromechanical",3,IF($D31="Analogue Electronic",2,1))))))</f>
        <v>0.99935722683486494</v>
      </c>
      <c r="AF31" s="28" cm="1">
        <f t="array" ref="AF31">1-EXP(-((($C31+(AF$6-$K$6))/(INDEX('Weibull Data'!$G$4:$I$5,2,IF($D31="Electromechanical",3,IF($D31="Analogue Electronic",2,1)))))^(INDEX('Weibull Data'!$G$4:$I$5,1,IF($D31="Electromechanical",3,IF($D31="Analogue Electronic",2,1))))))</f>
        <v>0.99954841844219522</v>
      </c>
      <c r="AG31" s="28" cm="1">
        <f t="array" ref="AG31">1-EXP(-((($C31+(AG$6-$K$6))/(INDEX('Weibull Data'!$G$4:$I$5,2,IF($D31="Electromechanical",3,IF($D31="Analogue Electronic",2,1)))))^(INDEX('Weibull Data'!$G$4:$I$5,1,IF($D31="Electromechanical",3,IF($D31="Analogue Electronic",2,1))))))</f>
        <v>0.99968521671453781</v>
      </c>
      <c r="AH31" s="28" cm="1">
        <f t="array" ref="AH31">1-EXP(-((($C31+(AH$6-$K$6))/(INDEX('Weibull Data'!$G$4:$I$5,2,IF($D31="Electromechanical",3,IF($D31="Analogue Electronic",2,1)))))^(INDEX('Weibull Data'!$G$4:$I$5,1,IF($D31="Electromechanical",3,IF($D31="Analogue Electronic",2,1))))))</f>
        <v>0.99978228300665373</v>
      </c>
      <c r="AI31" s="28" cm="1">
        <f t="array" ref="AI31">1-EXP(-((($C31+(AI$6-$K$6))/(INDEX('Weibull Data'!$G$4:$I$5,2,IF($D31="Electromechanical",3,IF($D31="Analogue Electronic",2,1)))))^(INDEX('Weibull Data'!$G$4:$I$5,1,IF($D31="Electromechanical",3,IF($D31="Analogue Electronic",2,1))))))</f>
        <v>0.99985058776245339</v>
      </c>
      <c r="AJ31" s="34">
        <f t="shared" si="1"/>
        <v>8.3244448909884736E-2</v>
      </c>
      <c r="AK31" s="34">
        <f t="shared" si="2"/>
        <v>8.6044665611692425E-2</v>
      </c>
      <c r="AL31" s="34">
        <f t="shared" si="3"/>
        <v>8.8474349161152349E-2</v>
      </c>
      <c r="AM31" s="34">
        <f t="shared" si="4"/>
        <v>9.0560431232131769E-2</v>
      </c>
      <c r="AN31" s="34">
        <f t="shared" si="5"/>
        <v>9.2333145372827552E-2</v>
      </c>
      <c r="AO31" s="34">
        <f t="shared" si="6"/>
        <v>9.3824434257875233E-2</v>
      </c>
      <c r="AP31" s="34">
        <f t="shared" si="7"/>
        <v>9.5066603349759415E-2</v>
      </c>
      <c r="AQ31" s="34">
        <f t="shared" si="8"/>
        <v>9.6091233613592023E-2</v>
      </c>
      <c r="AR31" s="34">
        <f t="shared" si="9"/>
        <v>9.6928349560064131E-2</v>
      </c>
      <c r="AS31" s="34">
        <f t="shared" si="10"/>
        <v>9.7605826158872588E-2</v>
      </c>
      <c r="AT31" s="34">
        <f t="shared" si="11"/>
        <v>9.8149009154384001E-2</v>
      </c>
      <c r="AU31" s="34">
        <f t="shared" si="12"/>
        <v>9.8580517816098001E-2</v>
      </c>
      <c r="AV31" s="34">
        <f t="shared" si="13"/>
        <v>9.8920196745051259E-2</v>
      </c>
      <c r="AW31" s="34">
        <f t="shared" si="14"/>
        <v>9.9185183479970643E-2</v>
      </c>
      <c r="AX31" s="34">
        <f t="shared" si="15"/>
        <v>9.9390060694833401E-2</v>
      </c>
      <c r="AY31" s="34">
        <f t="shared" si="16"/>
        <v>9.9547065150310171E-2</v>
      </c>
      <c r="AZ31" s="34">
        <f t="shared" si="17"/>
        <v>9.9666329706072879E-2</v>
      </c>
      <c r="BA31" s="34">
        <f t="shared" si="18"/>
        <v>9.9756139152953172E-2</v>
      </c>
      <c r="BB31" s="34">
        <f t="shared" si="19"/>
        <v>9.9823185015702143E-2</v>
      </c>
      <c r="BC31" s="34">
        <f t="shared" si="20"/>
        <v>9.9872808542304542E-2</v>
      </c>
      <c r="BD31" s="34">
        <f t="shared" si="21"/>
        <v>9.9909224663115498E-2</v>
      </c>
      <c r="BE31" s="34">
        <f t="shared" si="22"/>
        <v>9.9935722683486494E-2</v>
      </c>
      <c r="BF31" s="34">
        <f t="shared" si="23"/>
        <v>9.995484184421953E-2</v>
      </c>
      <c r="BG31" s="34">
        <f t="shared" si="24"/>
        <v>9.9968521671453786E-2</v>
      </c>
      <c r="BH31" s="34">
        <f t="shared" si="25"/>
        <v>9.9978228300665384E-2</v>
      </c>
      <c r="BI31" s="34">
        <f t="shared" si="26"/>
        <v>9.9985058776245347E-2</v>
      </c>
      <c r="BJ31" s="45"/>
    </row>
    <row r="32" spans="1:62" x14ac:dyDescent="0.3">
      <c r="A32" s="29">
        <v>26</v>
      </c>
      <c r="B32" s="29" t="s">
        <v>49</v>
      </c>
      <c r="C32" s="29">
        <v>20</v>
      </c>
      <c r="D32" s="29" t="s">
        <v>4</v>
      </c>
      <c r="E32" s="29" t="s">
        <v>29</v>
      </c>
      <c r="F32" s="46">
        <v>1</v>
      </c>
      <c r="G32" s="47">
        <f t="shared" si="0"/>
        <v>1.5</v>
      </c>
      <c r="H32" s="51">
        <v>0.1</v>
      </c>
      <c r="I32" s="46">
        <v>1</v>
      </c>
      <c r="J32" s="28" cm="1">
        <f t="array" ref="J32">1-EXP(-((($C32+(J$6-$K$6))/(INDEX('Weibull Data'!$G$4:$I$5,2,IF($D32="Electromechanical",3,IF($D32="Analogue Electronic",2,1)))))^(INDEX('Weibull Data'!$G$4:$I$5,1,IF($D32="Electromechanical",3,IF($D32="Analogue Electronic",2,1))))))</f>
        <v>0.83244448909884727</v>
      </c>
      <c r="K32" s="28" cm="1">
        <f t="array" ref="K32">1-EXP(-((($C32+(K$6-$K$6))/(INDEX('Weibull Data'!$G$4:$I$5,2,IF($D32="Electromechanical",3,IF($D32="Analogue Electronic",2,1)))))^(INDEX('Weibull Data'!$G$4:$I$5,1,IF($D32="Electromechanical",3,IF($D32="Analogue Electronic",2,1))))))</f>
        <v>0.86044665611692417</v>
      </c>
      <c r="L32" s="28" cm="1">
        <f t="array" ref="L32">1-EXP(-((($C32+(L$6-$K$6))/(INDEX('Weibull Data'!$G$4:$I$5,2,IF($D32="Electromechanical",3,IF($D32="Analogue Electronic",2,1)))))^(INDEX('Weibull Data'!$G$4:$I$5,1,IF($D32="Electromechanical",3,IF($D32="Analogue Electronic",2,1))))))</f>
        <v>0.88474349161152344</v>
      </c>
      <c r="M32" s="28" cm="1">
        <f t="array" ref="M32">1-EXP(-((($C32+(M$6-$K$6))/(INDEX('Weibull Data'!$G$4:$I$5,2,IF($D32="Electromechanical",3,IF($D32="Analogue Electronic",2,1)))))^(INDEX('Weibull Data'!$G$4:$I$5,1,IF($D32="Electromechanical",3,IF($D32="Analogue Electronic",2,1))))))</f>
        <v>0.90560431232131766</v>
      </c>
      <c r="N32" s="28" cm="1">
        <f t="array" ref="N32">1-EXP(-((($C32+(N$6-$K$6))/(INDEX('Weibull Data'!$G$4:$I$5,2,IF($D32="Electromechanical",3,IF($D32="Analogue Electronic",2,1)))))^(INDEX('Weibull Data'!$G$4:$I$5,1,IF($D32="Electromechanical",3,IF($D32="Analogue Electronic",2,1))))))</f>
        <v>0.92333145372827552</v>
      </c>
      <c r="O32" s="28" cm="1">
        <f t="array" ref="O32">1-EXP(-((($C32+(O$6-$K$6))/(INDEX('Weibull Data'!$G$4:$I$5,2,IF($D32="Electromechanical",3,IF($D32="Analogue Electronic",2,1)))))^(INDEX('Weibull Data'!$G$4:$I$5,1,IF($D32="Electromechanical",3,IF($D32="Analogue Electronic",2,1))))))</f>
        <v>0.93824434257875233</v>
      </c>
      <c r="P32" s="28" cm="1">
        <f t="array" ref="P32">1-EXP(-((($C32+(P$6-$K$6))/(INDEX('Weibull Data'!$G$4:$I$5,2,IF($D32="Electromechanical",3,IF($D32="Analogue Electronic",2,1)))))^(INDEX('Weibull Data'!$G$4:$I$5,1,IF($D32="Electromechanical",3,IF($D32="Analogue Electronic",2,1))))))</f>
        <v>0.95066603349759415</v>
      </c>
      <c r="Q32" s="28" cm="1">
        <f t="array" ref="Q32">1-EXP(-((($C32+(Q$6-$K$6))/(INDEX('Weibull Data'!$G$4:$I$5,2,IF($D32="Electromechanical",3,IF($D32="Analogue Electronic",2,1)))))^(INDEX('Weibull Data'!$G$4:$I$5,1,IF($D32="Electromechanical",3,IF($D32="Analogue Electronic",2,1))))))</f>
        <v>0.9609123361359202</v>
      </c>
      <c r="R32" s="28" cm="1">
        <f t="array" ref="R32">1-EXP(-((($C32+(R$6-$K$6))/(INDEX('Weibull Data'!$G$4:$I$5,2,IF($D32="Electromechanical",3,IF($D32="Analogue Electronic",2,1)))))^(INDEX('Weibull Data'!$G$4:$I$5,1,IF($D32="Electromechanical",3,IF($D32="Analogue Electronic",2,1))))))</f>
        <v>0.9692834956006412</v>
      </c>
      <c r="S32" s="28" cm="1">
        <f t="array" ref="S32">1-EXP(-((($C32+(S$6-$K$6))/(INDEX('Weibull Data'!$G$4:$I$5,2,IF($D32="Electromechanical",3,IF($D32="Analogue Electronic",2,1)))))^(INDEX('Weibull Data'!$G$4:$I$5,1,IF($D32="Electromechanical",3,IF($D32="Analogue Electronic",2,1))))))</f>
        <v>0.97605826158872577</v>
      </c>
      <c r="T32" s="28" cm="1">
        <f t="array" ref="T32">1-EXP(-((($C32+(T$6-$K$6))/(INDEX('Weibull Data'!$G$4:$I$5,2,IF($D32="Electromechanical",3,IF($D32="Analogue Electronic",2,1)))))^(INDEX('Weibull Data'!$G$4:$I$5,1,IF($D32="Electromechanical",3,IF($D32="Analogue Electronic",2,1))))))</f>
        <v>0.98149009154383993</v>
      </c>
      <c r="U32" s="28" cm="1">
        <f t="array" ref="U32">1-EXP(-((($C32+(U$6-$K$6))/(INDEX('Weibull Data'!$G$4:$I$5,2,IF($D32="Electromechanical",3,IF($D32="Analogue Electronic",2,1)))))^(INDEX('Weibull Data'!$G$4:$I$5,1,IF($D32="Electromechanical",3,IF($D32="Analogue Electronic",2,1))))))</f>
        <v>0.98580517816098001</v>
      </c>
      <c r="V32" s="28" cm="1">
        <f t="array" ref="V32">1-EXP(-((($C32+(V$6-$K$6))/(INDEX('Weibull Data'!$G$4:$I$5,2,IF($D32="Electromechanical",3,IF($D32="Analogue Electronic",2,1)))))^(INDEX('Weibull Data'!$G$4:$I$5,1,IF($D32="Electromechanical",3,IF($D32="Analogue Electronic",2,1))))))</f>
        <v>0.98920196745051259</v>
      </c>
      <c r="W32" s="28" cm="1">
        <f t="array" ref="W32">1-EXP(-((($C32+(W$6-$K$6))/(INDEX('Weibull Data'!$G$4:$I$5,2,IF($D32="Electromechanical",3,IF($D32="Analogue Electronic",2,1)))))^(INDEX('Weibull Data'!$G$4:$I$5,1,IF($D32="Electromechanical",3,IF($D32="Analogue Electronic",2,1))))))</f>
        <v>0.9918518347997064</v>
      </c>
      <c r="X32" s="28" cm="1">
        <f t="array" ref="X32">1-EXP(-((($C32+(X$6-$K$6))/(INDEX('Weibull Data'!$G$4:$I$5,2,IF($D32="Electromechanical",3,IF($D32="Analogue Electronic",2,1)))))^(INDEX('Weibull Data'!$G$4:$I$5,1,IF($D32="Electromechanical",3,IF($D32="Analogue Electronic",2,1))))))</f>
        <v>0.99390060694833393</v>
      </c>
      <c r="Y32" s="28" cm="1">
        <f t="array" ref="Y32">1-EXP(-((($C32+(Y$6-$K$6))/(INDEX('Weibull Data'!$G$4:$I$5,2,IF($D32="Electromechanical",3,IF($D32="Analogue Electronic",2,1)))))^(INDEX('Weibull Data'!$G$4:$I$5,1,IF($D32="Electromechanical",3,IF($D32="Analogue Electronic",2,1))))))</f>
        <v>0.99547065150310166</v>
      </c>
      <c r="Z32" s="28" cm="1">
        <f t="array" ref="Z32">1-EXP(-((($C32+(Z$6-$K$6))/(INDEX('Weibull Data'!$G$4:$I$5,2,IF($D32="Electromechanical",3,IF($D32="Analogue Electronic",2,1)))))^(INDEX('Weibull Data'!$G$4:$I$5,1,IF($D32="Electromechanical",3,IF($D32="Analogue Electronic",2,1))))))</f>
        <v>0.99666329706072876</v>
      </c>
      <c r="AA32" s="28" cm="1">
        <f t="array" ref="AA32">1-EXP(-((($C32+(AA$6-$K$6))/(INDEX('Weibull Data'!$G$4:$I$5,2,IF($D32="Electromechanical",3,IF($D32="Analogue Electronic",2,1)))))^(INDEX('Weibull Data'!$G$4:$I$5,1,IF($D32="Electromechanical",3,IF($D32="Analogue Electronic",2,1))))))</f>
        <v>0.99756139152953172</v>
      </c>
      <c r="AB32" s="28" cm="1">
        <f t="array" ref="AB32">1-EXP(-((($C32+(AB$6-$K$6))/(INDEX('Weibull Data'!$G$4:$I$5,2,IF($D32="Electromechanical",3,IF($D32="Analogue Electronic",2,1)))))^(INDEX('Weibull Data'!$G$4:$I$5,1,IF($D32="Electromechanical",3,IF($D32="Analogue Electronic",2,1))))))</f>
        <v>0.99823185015702132</v>
      </c>
      <c r="AC32" s="28" cm="1">
        <f t="array" ref="AC32">1-EXP(-((($C32+(AC$6-$K$6))/(INDEX('Weibull Data'!$G$4:$I$5,2,IF($D32="Electromechanical",3,IF($D32="Analogue Electronic",2,1)))))^(INDEX('Weibull Data'!$G$4:$I$5,1,IF($D32="Electromechanical",3,IF($D32="Analogue Electronic",2,1))))))</f>
        <v>0.99872808542304536</v>
      </c>
      <c r="AD32" s="28" cm="1">
        <f t="array" ref="AD32">1-EXP(-((($C32+(AD$6-$K$6))/(INDEX('Weibull Data'!$G$4:$I$5,2,IF($D32="Electromechanical",3,IF($D32="Analogue Electronic",2,1)))))^(INDEX('Weibull Data'!$G$4:$I$5,1,IF($D32="Electromechanical",3,IF($D32="Analogue Electronic",2,1))))))</f>
        <v>0.99909224663115492</v>
      </c>
      <c r="AE32" s="28" cm="1">
        <f t="array" ref="AE32">1-EXP(-((($C32+(AE$6-$K$6))/(INDEX('Weibull Data'!$G$4:$I$5,2,IF($D32="Electromechanical",3,IF($D32="Analogue Electronic",2,1)))))^(INDEX('Weibull Data'!$G$4:$I$5,1,IF($D32="Electromechanical",3,IF($D32="Analogue Electronic",2,1))))))</f>
        <v>0.99935722683486494</v>
      </c>
      <c r="AF32" s="28" cm="1">
        <f t="array" ref="AF32">1-EXP(-((($C32+(AF$6-$K$6))/(INDEX('Weibull Data'!$G$4:$I$5,2,IF($D32="Electromechanical",3,IF($D32="Analogue Electronic",2,1)))))^(INDEX('Weibull Data'!$G$4:$I$5,1,IF($D32="Electromechanical",3,IF($D32="Analogue Electronic",2,1))))))</f>
        <v>0.99954841844219522</v>
      </c>
      <c r="AG32" s="28" cm="1">
        <f t="array" ref="AG32">1-EXP(-((($C32+(AG$6-$K$6))/(INDEX('Weibull Data'!$G$4:$I$5,2,IF($D32="Electromechanical",3,IF($D32="Analogue Electronic",2,1)))))^(INDEX('Weibull Data'!$G$4:$I$5,1,IF($D32="Electromechanical",3,IF($D32="Analogue Electronic",2,1))))))</f>
        <v>0.99968521671453781</v>
      </c>
      <c r="AH32" s="28" cm="1">
        <f t="array" ref="AH32">1-EXP(-((($C32+(AH$6-$K$6))/(INDEX('Weibull Data'!$G$4:$I$5,2,IF($D32="Electromechanical",3,IF($D32="Analogue Electronic",2,1)))))^(INDEX('Weibull Data'!$G$4:$I$5,1,IF($D32="Electromechanical",3,IF($D32="Analogue Electronic",2,1))))))</f>
        <v>0.99978228300665373</v>
      </c>
      <c r="AI32" s="28" cm="1">
        <f t="array" ref="AI32">1-EXP(-((($C32+(AI$6-$K$6))/(INDEX('Weibull Data'!$G$4:$I$5,2,IF($D32="Electromechanical",3,IF($D32="Analogue Electronic",2,1)))))^(INDEX('Weibull Data'!$G$4:$I$5,1,IF($D32="Electromechanical",3,IF($D32="Analogue Electronic",2,1))))))</f>
        <v>0.99985058776245339</v>
      </c>
      <c r="AJ32" s="34">
        <f t="shared" si="1"/>
        <v>8.3244448909884736E-2</v>
      </c>
      <c r="AK32" s="34">
        <f t="shared" si="2"/>
        <v>8.6044665611692425E-2</v>
      </c>
      <c r="AL32" s="34">
        <f t="shared" si="3"/>
        <v>8.8474349161152349E-2</v>
      </c>
      <c r="AM32" s="34">
        <f t="shared" si="4"/>
        <v>9.0560431232131769E-2</v>
      </c>
      <c r="AN32" s="34">
        <f t="shared" si="5"/>
        <v>9.2333145372827552E-2</v>
      </c>
      <c r="AO32" s="34">
        <f t="shared" si="6"/>
        <v>9.3824434257875233E-2</v>
      </c>
      <c r="AP32" s="34">
        <f t="shared" si="7"/>
        <v>9.5066603349759415E-2</v>
      </c>
      <c r="AQ32" s="34">
        <f t="shared" si="8"/>
        <v>9.6091233613592023E-2</v>
      </c>
      <c r="AR32" s="34">
        <f t="shared" si="9"/>
        <v>9.6928349560064131E-2</v>
      </c>
      <c r="AS32" s="34">
        <f t="shared" si="10"/>
        <v>9.7605826158872588E-2</v>
      </c>
      <c r="AT32" s="34">
        <f t="shared" si="11"/>
        <v>9.8149009154384001E-2</v>
      </c>
      <c r="AU32" s="34">
        <f t="shared" si="12"/>
        <v>9.8580517816098001E-2</v>
      </c>
      <c r="AV32" s="34">
        <f t="shared" si="13"/>
        <v>9.8920196745051259E-2</v>
      </c>
      <c r="AW32" s="34">
        <f t="shared" si="14"/>
        <v>9.9185183479970643E-2</v>
      </c>
      <c r="AX32" s="34">
        <f t="shared" si="15"/>
        <v>9.9390060694833401E-2</v>
      </c>
      <c r="AY32" s="34">
        <f t="shared" si="16"/>
        <v>9.9547065150310171E-2</v>
      </c>
      <c r="AZ32" s="34">
        <f t="shared" si="17"/>
        <v>9.9666329706072879E-2</v>
      </c>
      <c r="BA32" s="34">
        <f t="shared" si="18"/>
        <v>9.9756139152953172E-2</v>
      </c>
      <c r="BB32" s="34">
        <f t="shared" si="19"/>
        <v>9.9823185015702143E-2</v>
      </c>
      <c r="BC32" s="34">
        <f t="shared" si="20"/>
        <v>9.9872808542304542E-2</v>
      </c>
      <c r="BD32" s="34">
        <f t="shared" si="21"/>
        <v>9.9909224663115498E-2</v>
      </c>
      <c r="BE32" s="34">
        <f t="shared" si="22"/>
        <v>9.9935722683486494E-2</v>
      </c>
      <c r="BF32" s="34">
        <f t="shared" si="23"/>
        <v>9.995484184421953E-2</v>
      </c>
      <c r="BG32" s="34">
        <f t="shared" si="24"/>
        <v>9.9968521671453786E-2</v>
      </c>
      <c r="BH32" s="34">
        <f t="shared" si="25"/>
        <v>9.9978228300665384E-2</v>
      </c>
      <c r="BI32" s="34">
        <f t="shared" si="26"/>
        <v>9.9985058776245347E-2</v>
      </c>
      <c r="BJ32" s="45"/>
    </row>
    <row r="33" spans="1:62" x14ac:dyDescent="0.3">
      <c r="A33" s="29">
        <v>27</v>
      </c>
      <c r="B33" s="29" t="s">
        <v>50</v>
      </c>
      <c r="C33" s="29">
        <v>20</v>
      </c>
      <c r="D33" s="29" t="s">
        <v>51</v>
      </c>
      <c r="E33" s="29" t="s">
        <v>24</v>
      </c>
      <c r="F33" s="46">
        <v>1</v>
      </c>
      <c r="G33" s="47">
        <f t="shared" si="0"/>
        <v>1.5</v>
      </c>
      <c r="H33" s="46">
        <v>0.66700000000000004</v>
      </c>
      <c r="I33" s="46">
        <v>1</v>
      </c>
      <c r="J33" s="28" cm="1">
        <f t="array" ref="J33">1-EXP(-((($C33+(J$6-$K$6))/(INDEX('Weibull Data'!$G$4:$I$5,2,IF($D33="Electromechanical",3,IF($D33="Analogue Electronic",2,1)))))^(INDEX('Weibull Data'!$G$4:$I$5,1,IF($D33="Electromechanical",3,IF($D33="Analogue Electronic",2,1))))))</f>
        <v>5.5343755473299172E-2</v>
      </c>
      <c r="K33" s="28" cm="1">
        <f t="array" ref="K33">1-EXP(-((($C33+(K$6-$K$6))/(INDEX('Weibull Data'!$G$4:$I$5,2,IF($D33="Electromechanical",3,IF($D33="Analogue Electronic",2,1)))))^(INDEX('Weibull Data'!$G$4:$I$5,1,IF($D33="Electromechanical",3,IF($D33="Analogue Electronic",2,1))))))</f>
        <v>6.8523371736569194E-2</v>
      </c>
      <c r="L33" s="28" cm="1">
        <f t="array" ref="L33">1-EXP(-((($C33+(L$6-$K$6))/(INDEX('Weibull Data'!$G$4:$I$5,2,IF($D33="Electromechanical",3,IF($D33="Analogue Electronic",2,1)))))^(INDEX('Weibull Data'!$G$4:$I$5,1,IF($D33="Electromechanical",3,IF($D33="Analogue Electronic",2,1))))))</f>
        <v>8.3830521892677812E-2</v>
      </c>
      <c r="M33" s="28" cm="1">
        <f t="array" ref="M33">1-EXP(-((($C33+(M$6-$K$6))/(INDEX('Weibull Data'!$G$4:$I$5,2,IF($D33="Electromechanical",3,IF($D33="Analogue Electronic",2,1)))))^(INDEX('Weibull Data'!$G$4:$I$5,1,IF($D33="Electromechanical",3,IF($D33="Analogue Electronic",2,1))))))</f>
        <v>0.10142261198198943</v>
      </c>
      <c r="N33" s="28" cm="1">
        <f t="array" ref="N33">1-EXP(-((($C33+(N$6-$K$6))/(INDEX('Weibull Data'!$G$4:$I$5,2,IF($D33="Electromechanical",3,IF($D33="Analogue Electronic",2,1)))))^(INDEX('Weibull Data'!$G$4:$I$5,1,IF($D33="Electromechanical",3,IF($D33="Analogue Electronic",2,1))))))</f>
        <v>0.1214372567089832</v>
      </c>
      <c r="O33" s="28" cm="1">
        <f t="array" ref="O33">1-EXP(-((($C33+(O$6-$K$6))/(INDEX('Weibull Data'!$G$4:$I$5,2,IF($D33="Electromechanical",3,IF($D33="Analogue Electronic",2,1)))))^(INDEX('Weibull Data'!$G$4:$I$5,1,IF($D33="Electromechanical",3,IF($D33="Analogue Electronic",2,1))))))</f>
        <v>0.14398550475547822</v>
      </c>
      <c r="P33" s="28" cm="1">
        <f t="array" ref="P33">1-EXP(-((($C33+(P$6-$K$6))/(INDEX('Weibull Data'!$G$4:$I$5,2,IF($D33="Electromechanical",3,IF($D33="Analogue Electronic",2,1)))))^(INDEX('Weibull Data'!$G$4:$I$5,1,IF($D33="Electromechanical",3,IF($D33="Analogue Electronic",2,1))))))</f>
        <v>0.16914472802636926</v>
      </c>
      <c r="Q33" s="28" cm="1">
        <f t="array" ref="Q33">1-EXP(-((($C33+(Q$6-$K$6))/(INDEX('Weibull Data'!$G$4:$I$5,2,IF($D33="Electromechanical",3,IF($D33="Analogue Electronic",2,1)))))^(INDEX('Weibull Data'!$G$4:$I$5,1,IF($D33="Electromechanical",3,IF($D33="Analogue Electronic",2,1))))))</f>
        <v>0.196951423066277</v>
      </c>
      <c r="R33" s="28" cm="1">
        <f t="array" ref="R33">1-EXP(-((($C33+(R$6-$K$6))/(INDEX('Weibull Data'!$G$4:$I$5,2,IF($D33="Electromechanical",3,IF($D33="Analogue Electronic",2,1)))))^(INDEX('Weibull Data'!$G$4:$I$5,1,IF($D33="Electromechanical",3,IF($D33="Analogue Electronic",2,1))))))</f>
        <v>0.22739424220414139</v>
      </c>
      <c r="S33" s="28" cm="1">
        <f t="array" ref="S33">1-EXP(-((($C33+(S$6-$K$6))/(INDEX('Weibull Data'!$G$4:$I$5,2,IF($D33="Electromechanical",3,IF($D33="Analogue Electronic",2,1)))))^(INDEX('Weibull Data'!$G$4:$I$5,1,IF($D33="Electromechanical",3,IF($D33="Analogue Electronic",2,1))))))</f>
        <v>0.26040763783783272</v>
      </c>
      <c r="T33" s="28" cm="1">
        <f t="array" ref="T33">1-EXP(-((($C33+(T$6-$K$6))/(INDEX('Weibull Data'!$G$4:$I$5,2,IF($D33="Electromechanical",3,IF($D33="Analogue Electronic",2,1)))))^(INDEX('Weibull Data'!$G$4:$I$5,1,IF($D33="Electromechanical",3,IF($D33="Analogue Electronic",2,1))))))</f>
        <v>0.29586655874345225</v>
      </c>
      <c r="U33" s="28" cm="1">
        <f t="array" ref="U33">1-EXP(-((($C33+(U$6-$K$6))/(INDEX('Weibull Data'!$G$4:$I$5,2,IF($D33="Electromechanical",3,IF($D33="Analogue Electronic",2,1)))))^(INDEX('Weibull Data'!$G$4:$I$5,1,IF($D33="Electromechanical",3,IF($D33="Analogue Electronic",2,1))))))</f>
        <v>0.3335826741786091</v>
      </c>
      <c r="V33" s="28" cm="1">
        <f t="array" ref="V33">1-EXP(-((($C33+(V$6-$K$6))/(INDEX('Weibull Data'!$G$4:$I$5,2,IF($D33="Electromechanical",3,IF($D33="Analogue Electronic",2,1)))))^(INDEX('Weibull Data'!$G$4:$I$5,1,IF($D33="Electromechanical",3,IF($D33="Analogue Electronic",2,1))))))</f>
        <v>0.37330261087615291</v>
      </c>
      <c r="W33" s="28" cm="1">
        <f t="array" ref="W33">1-EXP(-((($C33+(W$6-$K$6))/(INDEX('Weibull Data'!$G$4:$I$5,2,IF($D33="Electromechanical",3,IF($D33="Analogue Electronic",2,1)))))^(INDEX('Weibull Data'!$G$4:$I$5,1,IF($D33="Electromechanical",3,IF($D33="Analogue Electronic",2,1))))))</f>
        <v>0.41470866090140868</v>
      </c>
      <c r="X33" s="28" cm="1">
        <f t="array" ref="X33">1-EXP(-((($C33+(X$6-$K$6))/(INDEX('Weibull Data'!$G$4:$I$5,2,IF($D33="Electromechanical",3,IF($D33="Analogue Electronic",2,1)))))^(INDEX('Weibull Data'!$G$4:$I$5,1,IF($D33="Electromechanical",3,IF($D33="Analogue Electronic",2,1))))))</f>
        <v>0.45742234711266938</v>
      </c>
      <c r="Y33" s="28" cm="1">
        <f t="array" ref="Y33">1-EXP(-((($C33+(Y$6-$K$6))/(INDEX('Weibull Data'!$G$4:$I$5,2,IF($D33="Electromechanical",3,IF($D33="Analogue Electronic",2,1)))))^(INDEX('Weibull Data'!$G$4:$I$5,1,IF($D33="Electromechanical",3,IF($D33="Analogue Electronic",2,1))))))</f>
        <v>0.50101111261496789</v>
      </c>
      <c r="Z33" s="28" cm="1">
        <f t="array" ref="Z33">1-EXP(-((($C33+(Z$6-$K$6))/(INDEX('Weibull Data'!$G$4:$I$5,2,IF($D33="Electromechanical",3,IF($D33="Analogue Electronic",2,1)))))^(INDEX('Weibull Data'!$G$4:$I$5,1,IF($D33="Electromechanical",3,IF($D33="Analogue Electronic",2,1))))))</f>
        <v>0.54499823032567596</v>
      </c>
      <c r="AA33" s="28" cm="1">
        <f t="array" ref="AA33">1-EXP(-((($C33+(AA$6-$K$6))/(INDEX('Weibull Data'!$G$4:$I$5,2,IF($D33="Electromechanical",3,IF($D33="Analogue Electronic",2,1)))))^(INDEX('Weibull Data'!$G$4:$I$5,1,IF($D33="Electromechanical",3,IF($D33="Analogue Electronic",2,1))))))</f>
        <v>0.58887581344027229</v>
      </c>
      <c r="AB33" s="28" cm="1">
        <f t="array" ref="AB33">1-EXP(-((($C33+(AB$6-$K$6))/(INDEX('Weibull Data'!$G$4:$I$5,2,IF($D33="Electromechanical",3,IF($D33="Analogue Electronic",2,1)))))^(INDEX('Weibull Data'!$G$4:$I$5,1,IF($D33="Electromechanical",3,IF($D33="Analogue Electronic",2,1))))))</f>
        <v>0.63212055882855767</v>
      </c>
      <c r="AC33" s="28" cm="1">
        <f t="array" ref="AC33">1-EXP(-((($C33+(AC$6-$K$6))/(INDEX('Weibull Data'!$G$4:$I$5,2,IF($D33="Electromechanical",3,IF($D33="Analogue Electronic",2,1)))))^(INDEX('Weibull Data'!$G$4:$I$5,1,IF($D33="Electromechanical",3,IF($D33="Analogue Electronic",2,1))))))</f>
        <v>0.6742115920060604</v>
      </c>
      <c r="AD33" s="28" cm="1">
        <f t="array" ref="AD33">1-EXP(-((($C33+(AD$6-$K$6))/(INDEX('Weibull Data'!$G$4:$I$5,2,IF($D33="Electromechanical",3,IF($D33="Analogue Electronic",2,1)))))^(INDEX('Weibull Data'!$G$4:$I$5,1,IF($D33="Electromechanical",3,IF($D33="Analogue Electronic",2,1))))))</f>
        <v>0.71464952966240447</v>
      </c>
      <c r="AE33" s="28" cm="1">
        <f t="array" ref="AE33">1-EXP(-((($C33+(AE$6-$K$6))/(INDEX('Weibull Data'!$G$4:$I$5,2,IF($D33="Electromechanical",3,IF($D33="Analogue Electronic",2,1)))))^(INDEX('Weibull Data'!$G$4:$I$5,1,IF($D33="Electromechanical",3,IF($D33="Analogue Electronic",2,1))))))</f>
        <v>0.75297566380634318</v>
      </c>
      <c r="AF33" s="28" cm="1">
        <f t="array" ref="AF33">1-EXP(-((($C33+(AF$6-$K$6))/(INDEX('Weibull Data'!$G$4:$I$5,2,IF($D33="Electromechanical",3,IF($D33="Analogue Electronic",2,1)))))^(INDEX('Weibull Data'!$G$4:$I$5,1,IF($D33="Electromechanical",3,IF($D33="Analogue Electronic",2,1))))))</f>
        <v>0.78879003187898378</v>
      </c>
      <c r="AG33" s="28" cm="1">
        <f t="array" ref="AG33">1-EXP(-((($C33+(AG$6-$K$6))/(INDEX('Weibull Data'!$G$4:$I$5,2,IF($D33="Electromechanical",3,IF($D33="Analogue Electronic",2,1)))))^(INDEX('Weibull Data'!$G$4:$I$5,1,IF($D33="Electromechanical",3,IF($D33="Analogue Electronic",2,1))))))</f>
        <v>0.82176709825782468</v>
      </c>
      <c r="AH33" s="28" cm="1">
        <f t="array" ref="AH33">1-EXP(-((($C33+(AH$6-$K$6))/(INDEX('Weibull Data'!$G$4:$I$5,2,IF($D33="Electromechanical",3,IF($D33="Analogue Electronic",2,1)))))^(INDEX('Weibull Data'!$G$4:$I$5,1,IF($D33="Electromechanical",3,IF($D33="Analogue Electronic",2,1))))))</f>
        <v>0.8516678550591763</v>
      </c>
      <c r="AI33" s="28" cm="1">
        <f t="array" ref="AI33">1-EXP(-((($C33+(AI$6-$K$6))/(INDEX('Weibull Data'!$G$4:$I$5,2,IF($D33="Electromechanical",3,IF($D33="Analogue Electronic",2,1)))))^(INDEX('Weibull Data'!$G$4:$I$5,1,IF($D33="Electromechanical",3,IF($D33="Analogue Electronic",2,1))))))</f>
        <v>0.87834736185297824</v>
      </c>
      <c r="AJ33" s="34">
        <f t="shared" si="1"/>
        <v>3.6914284900690549E-2</v>
      </c>
      <c r="AK33" s="34">
        <f t="shared" si="2"/>
        <v>4.5705088948291658E-2</v>
      </c>
      <c r="AL33" s="34">
        <f t="shared" si="3"/>
        <v>5.5914958102416104E-2</v>
      </c>
      <c r="AM33" s="34">
        <f t="shared" si="4"/>
        <v>6.7648882191986948E-2</v>
      </c>
      <c r="AN33" s="34">
        <f t="shared" si="5"/>
        <v>8.0998650224891805E-2</v>
      </c>
      <c r="AO33" s="34">
        <f t="shared" si="6"/>
        <v>9.6038331671903981E-2</v>
      </c>
      <c r="AP33" s="34">
        <f t="shared" si="7"/>
        <v>0.1128195335935883</v>
      </c>
      <c r="AQ33" s="34">
        <f t="shared" si="8"/>
        <v>0.13136659918520677</v>
      </c>
      <c r="AR33" s="34">
        <f t="shared" si="9"/>
        <v>0.15167195955016233</v>
      </c>
      <c r="AS33" s="34">
        <f t="shared" si="10"/>
        <v>0.17369189443783442</v>
      </c>
      <c r="AT33" s="34">
        <f t="shared" si="11"/>
        <v>0.19734299468188266</v>
      </c>
      <c r="AU33" s="34">
        <f t="shared" si="12"/>
        <v>0.22249964367713229</v>
      </c>
      <c r="AV33" s="34">
        <f t="shared" si="13"/>
        <v>0.24899284145439401</v>
      </c>
      <c r="AW33" s="34">
        <f t="shared" si="14"/>
        <v>0.27661067682123958</v>
      </c>
      <c r="AX33" s="34">
        <f t="shared" si="15"/>
        <v>0.30510070552415047</v>
      </c>
      <c r="AY33" s="34">
        <f t="shared" si="16"/>
        <v>0.33417441211418358</v>
      </c>
      <c r="AZ33" s="34">
        <f t="shared" si="17"/>
        <v>0.3635138196272259</v>
      </c>
      <c r="BA33" s="34">
        <f t="shared" si="18"/>
        <v>0.39278016756466166</v>
      </c>
      <c r="BB33" s="34">
        <f t="shared" si="19"/>
        <v>0.42162441273864798</v>
      </c>
      <c r="BC33" s="34">
        <f t="shared" si="20"/>
        <v>0.44969913186804233</v>
      </c>
      <c r="BD33" s="34">
        <f t="shared" si="21"/>
        <v>0.47667123628482383</v>
      </c>
      <c r="BE33" s="34">
        <f t="shared" si="22"/>
        <v>0.50223476775883091</v>
      </c>
      <c r="BF33" s="34">
        <f t="shared" si="23"/>
        <v>0.52612295126328223</v>
      </c>
      <c r="BG33" s="34">
        <f t="shared" si="24"/>
        <v>0.54811865453796904</v>
      </c>
      <c r="BH33" s="34">
        <f t="shared" si="25"/>
        <v>0.56806245932447064</v>
      </c>
      <c r="BI33" s="34">
        <f t="shared" si="26"/>
        <v>0.58585769035593649</v>
      </c>
      <c r="BJ33" s="45"/>
    </row>
    <row r="34" spans="1:62" x14ac:dyDescent="0.3">
      <c r="A34" s="29">
        <v>28</v>
      </c>
      <c r="B34" s="29" t="s">
        <v>52</v>
      </c>
      <c r="C34" s="29">
        <v>20</v>
      </c>
      <c r="D34" s="29" t="s">
        <v>51</v>
      </c>
      <c r="E34" s="29" t="s">
        <v>24</v>
      </c>
      <c r="F34" s="46">
        <v>1</v>
      </c>
      <c r="G34" s="47">
        <f t="shared" si="0"/>
        <v>1.5</v>
      </c>
      <c r="H34" s="46">
        <v>0.66700000000000004</v>
      </c>
      <c r="I34" s="46">
        <v>1</v>
      </c>
      <c r="J34" s="28" cm="1">
        <f t="array" ref="J34">1-EXP(-((($C34+(J$6-$K$6))/(INDEX('Weibull Data'!$G$4:$I$5,2,IF($D34="Electromechanical",3,IF($D34="Analogue Electronic",2,1)))))^(INDEX('Weibull Data'!$G$4:$I$5,1,IF($D34="Electromechanical",3,IF($D34="Analogue Electronic",2,1))))))</f>
        <v>5.5343755473299172E-2</v>
      </c>
      <c r="K34" s="28" cm="1">
        <f t="array" ref="K34">1-EXP(-((($C34+(K$6-$K$6))/(INDEX('Weibull Data'!$G$4:$I$5,2,IF($D34="Electromechanical",3,IF($D34="Analogue Electronic",2,1)))))^(INDEX('Weibull Data'!$G$4:$I$5,1,IF($D34="Electromechanical",3,IF($D34="Analogue Electronic",2,1))))))</f>
        <v>6.8523371736569194E-2</v>
      </c>
      <c r="L34" s="28" cm="1">
        <f t="array" ref="L34">1-EXP(-((($C34+(L$6-$K$6))/(INDEX('Weibull Data'!$G$4:$I$5,2,IF($D34="Electromechanical",3,IF($D34="Analogue Electronic",2,1)))))^(INDEX('Weibull Data'!$G$4:$I$5,1,IF($D34="Electromechanical",3,IF($D34="Analogue Electronic",2,1))))))</f>
        <v>8.3830521892677812E-2</v>
      </c>
      <c r="M34" s="28" cm="1">
        <f t="array" ref="M34">1-EXP(-((($C34+(M$6-$K$6))/(INDEX('Weibull Data'!$G$4:$I$5,2,IF($D34="Electromechanical",3,IF($D34="Analogue Electronic",2,1)))))^(INDEX('Weibull Data'!$G$4:$I$5,1,IF($D34="Electromechanical",3,IF($D34="Analogue Electronic",2,1))))))</f>
        <v>0.10142261198198943</v>
      </c>
      <c r="N34" s="28" cm="1">
        <f t="array" ref="N34">1-EXP(-((($C34+(N$6-$K$6))/(INDEX('Weibull Data'!$G$4:$I$5,2,IF($D34="Electromechanical",3,IF($D34="Analogue Electronic",2,1)))))^(INDEX('Weibull Data'!$G$4:$I$5,1,IF($D34="Electromechanical",3,IF($D34="Analogue Electronic",2,1))))))</f>
        <v>0.1214372567089832</v>
      </c>
      <c r="O34" s="28" cm="1">
        <f t="array" ref="O34">1-EXP(-((($C34+(O$6-$K$6))/(INDEX('Weibull Data'!$G$4:$I$5,2,IF($D34="Electromechanical",3,IF($D34="Analogue Electronic",2,1)))))^(INDEX('Weibull Data'!$G$4:$I$5,1,IF($D34="Electromechanical",3,IF($D34="Analogue Electronic",2,1))))))</f>
        <v>0.14398550475547822</v>
      </c>
      <c r="P34" s="28" cm="1">
        <f t="array" ref="P34">1-EXP(-((($C34+(P$6-$K$6))/(INDEX('Weibull Data'!$G$4:$I$5,2,IF($D34="Electromechanical",3,IF($D34="Analogue Electronic",2,1)))))^(INDEX('Weibull Data'!$G$4:$I$5,1,IF($D34="Electromechanical",3,IF($D34="Analogue Electronic",2,1))))))</f>
        <v>0.16914472802636926</v>
      </c>
      <c r="Q34" s="28" cm="1">
        <f t="array" ref="Q34">1-EXP(-((($C34+(Q$6-$K$6))/(INDEX('Weibull Data'!$G$4:$I$5,2,IF($D34="Electromechanical",3,IF($D34="Analogue Electronic",2,1)))))^(INDEX('Weibull Data'!$G$4:$I$5,1,IF($D34="Electromechanical",3,IF($D34="Analogue Electronic",2,1))))))</f>
        <v>0.196951423066277</v>
      </c>
      <c r="R34" s="28" cm="1">
        <f t="array" ref="R34">1-EXP(-((($C34+(R$6-$K$6))/(INDEX('Weibull Data'!$G$4:$I$5,2,IF($D34="Electromechanical",3,IF($D34="Analogue Electronic",2,1)))))^(INDEX('Weibull Data'!$G$4:$I$5,1,IF($D34="Electromechanical",3,IF($D34="Analogue Electronic",2,1))))))</f>
        <v>0.22739424220414139</v>
      </c>
      <c r="S34" s="28" cm="1">
        <f t="array" ref="S34">1-EXP(-((($C34+(S$6-$K$6))/(INDEX('Weibull Data'!$G$4:$I$5,2,IF($D34="Electromechanical",3,IF($D34="Analogue Electronic",2,1)))))^(INDEX('Weibull Data'!$G$4:$I$5,1,IF($D34="Electromechanical",3,IF($D34="Analogue Electronic",2,1))))))</f>
        <v>0.26040763783783272</v>
      </c>
      <c r="T34" s="28" cm="1">
        <f t="array" ref="T34">1-EXP(-((($C34+(T$6-$K$6))/(INDEX('Weibull Data'!$G$4:$I$5,2,IF($D34="Electromechanical",3,IF($D34="Analogue Electronic",2,1)))))^(INDEX('Weibull Data'!$G$4:$I$5,1,IF($D34="Electromechanical",3,IF($D34="Analogue Electronic",2,1))))))</f>
        <v>0.29586655874345225</v>
      </c>
      <c r="U34" s="28" cm="1">
        <f t="array" ref="U34">1-EXP(-((($C34+(U$6-$K$6))/(INDEX('Weibull Data'!$G$4:$I$5,2,IF($D34="Electromechanical",3,IF($D34="Analogue Electronic",2,1)))))^(INDEX('Weibull Data'!$G$4:$I$5,1,IF($D34="Electromechanical",3,IF($D34="Analogue Electronic",2,1))))))</f>
        <v>0.3335826741786091</v>
      </c>
      <c r="V34" s="28" cm="1">
        <f t="array" ref="V34">1-EXP(-((($C34+(V$6-$K$6))/(INDEX('Weibull Data'!$G$4:$I$5,2,IF($D34="Electromechanical",3,IF($D34="Analogue Electronic",2,1)))))^(INDEX('Weibull Data'!$G$4:$I$5,1,IF($D34="Electromechanical",3,IF($D34="Analogue Electronic",2,1))))))</f>
        <v>0.37330261087615291</v>
      </c>
      <c r="W34" s="28" cm="1">
        <f t="array" ref="W34">1-EXP(-((($C34+(W$6-$K$6))/(INDEX('Weibull Data'!$G$4:$I$5,2,IF($D34="Electromechanical",3,IF($D34="Analogue Electronic",2,1)))))^(INDEX('Weibull Data'!$G$4:$I$5,1,IF($D34="Electromechanical",3,IF($D34="Analogue Electronic",2,1))))))</f>
        <v>0.41470866090140868</v>
      </c>
      <c r="X34" s="28" cm="1">
        <f t="array" ref="X34">1-EXP(-((($C34+(X$6-$K$6))/(INDEX('Weibull Data'!$G$4:$I$5,2,IF($D34="Electromechanical",3,IF($D34="Analogue Electronic",2,1)))))^(INDEX('Weibull Data'!$G$4:$I$5,1,IF($D34="Electromechanical",3,IF($D34="Analogue Electronic",2,1))))))</f>
        <v>0.45742234711266938</v>
      </c>
      <c r="Y34" s="28" cm="1">
        <f t="array" ref="Y34">1-EXP(-((($C34+(Y$6-$K$6))/(INDEX('Weibull Data'!$G$4:$I$5,2,IF($D34="Electromechanical",3,IF($D34="Analogue Electronic",2,1)))))^(INDEX('Weibull Data'!$G$4:$I$5,1,IF($D34="Electromechanical",3,IF($D34="Analogue Electronic",2,1))))))</f>
        <v>0.50101111261496789</v>
      </c>
      <c r="Z34" s="28" cm="1">
        <f t="array" ref="Z34">1-EXP(-((($C34+(Z$6-$K$6))/(INDEX('Weibull Data'!$G$4:$I$5,2,IF($D34="Electromechanical",3,IF($D34="Analogue Electronic",2,1)))))^(INDEX('Weibull Data'!$G$4:$I$5,1,IF($D34="Electromechanical",3,IF($D34="Analogue Electronic",2,1))))))</f>
        <v>0.54499823032567596</v>
      </c>
      <c r="AA34" s="28" cm="1">
        <f t="array" ref="AA34">1-EXP(-((($C34+(AA$6-$K$6))/(INDEX('Weibull Data'!$G$4:$I$5,2,IF($D34="Electromechanical",3,IF($D34="Analogue Electronic",2,1)))))^(INDEX('Weibull Data'!$G$4:$I$5,1,IF($D34="Electromechanical",3,IF($D34="Analogue Electronic",2,1))))))</f>
        <v>0.58887581344027229</v>
      </c>
      <c r="AB34" s="28" cm="1">
        <f t="array" ref="AB34">1-EXP(-((($C34+(AB$6-$K$6))/(INDEX('Weibull Data'!$G$4:$I$5,2,IF($D34="Electromechanical",3,IF($D34="Analogue Electronic",2,1)))))^(INDEX('Weibull Data'!$G$4:$I$5,1,IF($D34="Electromechanical",3,IF($D34="Analogue Electronic",2,1))))))</f>
        <v>0.63212055882855767</v>
      </c>
      <c r="AC34" s="28" cm="1">
        <f t="array" ref="AC34">1-EXP(-((($C34+(AC$6-$K$6))/(INDEX('Weibull Data'!$G$4:$I$5,2,IF($D34="Electromechanical",3,IF($D34="Analogue Electronic",2,1)))))^(INDEX('Weibull Data'!$G$4:$I$5,1,IF($D34="Electromechanical",3,IF($D34="Analogue Electronic",2,1))))))</f>
        <v>0.6742115920060604</v>
      </c>
      <c r="AD34" s="28" cm="1">
        <f t="array" ref="AD34">1-EXP(-((($C34+(AD$6-$K$6))/(INDEX('Weibull Data'!$G$4:$I$5,2,IF($D34="Electromechanical",3,IF($D34="Analogue Electronic",2,1)))))^(INDEX('Weibull Data'!$G$4:$I$5,1,IF($D34="Electromechanical",3,IF($D34="Analogue Electronic",2,1))))))</f>
        <v>0.71464952966240447</v>
      </c>
      <c r="AE34" s="28" cm="1">
        <f t="array" ref="AE34">1-EXP(-((($C34+(AE$6-$K$6))/(INDEX('Weibull Data'!$G$4:$I$5,2,IF($D34="Electromechanical",3,IF($D34="Analogue Electronic",2,1)))))^(INDEX('Weibull Data'!$G$4:$I$5,1,IF($D34="Electromechanical",3,IF($D34="Analogue Electronic",2,1))))))</f>
        <v>0.75297566380634318</v>
      </c>
      <c r="AF34" s="28" cm="1">
        <f t="array" ref="AF34">1-EXP(-((($C34+(AF$6-$K$6))/(INDEX('Weibull Data'!$G$4:$I$5,2,IF($D34="Electromechanical",3,IF($D34="Analogue Electronic",2,1)))))^(INDEX('Weibull Data'!$G$4:$I$5,1,IF($D34="Electromechanical",3,IF($D34="Analogue Electronic",2,1))))))</f>
        <v>0.78879003187898378</v>
      </c>
      <c r="AG34" s="28" cm="1">
        <f t="array" ref="AG34">1-EXP(-((($C34+(AG$6-$K$6))/(INDEX('Weibull Data'!$G$4:$I$5,2,IF($D34="Electromechanical",3,IF($D34="Analogue Electronic",2,1)))))^(INDEX('Weibull Data'!$G$4:$I$5,1,IF($D34="Electromechanical",3,IF($D34="Analogue Electronic",2,1))))))</f>
        <v>0.82176709825782468</v>
      </c>
      <c r="AH34" s="28" cm="1">
        <f t="array" ref="AH34">1-EXP(-((($C34+(AH$6-$K$6))/(INDEX('Weibull Data'!$G$4:$I$5,2,IF($D34="Electromechanical",3,IF($D34="Analogue Electronic",2,1)))))^(INDEX('Weibull Data'!$G$4:$I$5,1,IF($D34="Electromechanical",3,IF($D34="Analogue Electronic",2,1))))))</f>
        <v>0.8516678550591763</v>
      </c>
      <c r="AI34" s="28" cm="1">
        <f t="array" ref="AI34">1-EXP(-((($C34+(AI$6-$K$6))/(INDEX('Weibull Data'!$G$4:$I$5,2,IF($D34="Electromechanical",3,IF($D34="Analogue Electronic",2,1)))))^(INDEX('Weibull Data'!$G$4:$I$5,1,IF($D34="Electromechanical",3,IF($D34="Analogue Electronic",2,1))))))</f>
        <v>0.87834736185297824</v>
      </c>
      <c r="AJ34" s="34">
        <f t="shared" si="1"/>
        <v>3.6914284900690549E-2</v>
      </c>
      <c r="AK34" s="34">
        <f t="shared" si="2"/>
        <v>4.5705088948291658E-2</v>
      </c>
      <c r="AL34" s="34">
        <f t="shared" si="3"/>
        <v>5.5914958102416104E-2</v>
      </c>
      <c r="AM34" s="34">
        <f t="shared" si="4"/>
        <v>6.7648882191986948E-2</v>
      </c>
      <c r="AN34" s="34">
        <f t="shared" si="5"/>
        <v>8.0998650224891805E-2</v>
      </c>
      <c r="AO34" s="34">
        <f t="shared" si="6"/>
        <v>9.6038331671903981E-2</v>
      </c>
      <c r="AP34" s="34">
        <f t="shared" si="7"/>
        <v>0.1128195335935883</v>
      </c>
      <c r="AQ34" s="34">
        <f t="shared" si="8"/>
        <v>0.13136659918520677</v>
      </c>
      <c r="AR34" s="34">
        <f t="shared" si="9"/>
        <v>0.15167195955016233</v>
      </c>
      <c r="AS34" s="34">
        <f t="shared" si="10"/>
        <v>0.17369189443783442</v>
      </c>
      <c r="AT34" s="34">
        <f t="shared" si="11"/>
        <v>0.19734299468188266</v>
      </c>
      <c r="AU34" s="34">
        <f t="shared" si="12"/>
        <v>0.22249964367713229</v>
      </c>
      <c r="AV34" s="34">
        <f t="shared" si="13"/>
        <v>0.24899284145439401</v>
      </c>
      <c r="AW34" s="34">
        <f t="shared" si="14"/>
        <v>0.27661067682123958</v>
      </c>
      <c r="AX34" s="34">
        <f t="shared" si="15"/>
        <v>0.30510070552415047</v>
      </c>
      <c r="AY34" s="34">
        <f t="shared" si="16"/>
        <v>0.33417441211418358</v>
      </c>
      <c r="AZ34" s="34">
        <f t="shared" si="17"/>
        <v>0.3635138196272259</v>
      </c>
      <c r="BA34" s="34">
        <f t="shared" si="18"/>
        <v>0.39278016756466166</v>
      </c>
      <c r="BB34" s="34">
        <f t="shared" si="19"/>
        <v>0.42162441273864798</v>
      </c>
      <c r="BC34" s="34">
        <f t="shared" si="20"/>
        <v>0.44969913186804233</v>
      </c>
      <c r="BD34" s="34">
        <f t="shared" si="21"/>
        <v>0.47667123628482383</v>
      </c>
      <c r="BE34" s="34">
        <f t="shared" si="22"/>
        <v>0.50223476775883091</v>
      </c>
      <c r="BF34" s="34">
        <f t="shared" si="23"/>
        <v>0.52612295126328223</v>
      </c>
      <c r="BG34" s="34">
        <f t="shared" si="24"/>
        <v>0.54811865453796904</v>
      </c>
      <c r="BH34" s="34">
        <f t="shared" si="25"/>
        <v>0.56806245932447064</v>
      </c>
      <c r="BI34" s="34">
        <f t="shared" si="26"/>
        <v>0.58585769035593649</v>
      </c>
      <c r="BJ34" s="45"/>
    </row>
    <row r="35" spans="1:62" x14ac:dyDescent="0.3">
      <c r="A35" s="29">
        <v>29</v>
      </c>
      <c r="B35" s="29" t="s">
        <v>53</v>
      </c>
      <c r="C35" s="29">
        <v>20</v>
      </c>
      <c r="D35" s="29" t="s">
        <v>51</v>
      </c>
      <c r="E35" s="29" t="s">
        <v>24</v>
      </c>
      <c r="F35" s="46">
        <v>1</v>
      </c>
      <c r="G35" s="47">
        <f t="shared" si="0"/>
        <v>1.5</v>
      </c>
      <c r="H35" s="46">
        <v>0.66700000000000004</v>
      </c>
      <c r="I35" s="46">
        <v>1</v>
      </c>
      <c r="J35" s="28" cm="1">
        <f t="array" ref="J35">1-EXP(-((($C35+(J$6-$K$6))/(INDEX('Weibull Data'!$G$4:$I$5,2,IF($D35="Electromechanical",3,IF($D35="Analogue Electronic",2,1)))))^(INDEX('Weibull Data'!$G$4:$I$5,1,IF($D35="Electromechanical",3,IF($D35="Analogue Electronic",2,1))))))</f>
        <v>5.5343755473299172E-2</v>
      </c>
      <c r="K35" s="28" cm="1">
        <f t="array" ref="K35">1-EXP(-((($C35+(K$6-$K$6))/(INDEX('Weibull Data'!$G$4:$I$5,2,IF($D35="Electromechanical",3,IF($D35="Analogue Electronic",2,1)))))^(INDEX('Weibull Data'!$G$4:$I$5,1,IF($D35="Electromechanical",3,IF($D35="Analogue Electronic",2,1))))))</f>
        <v>6.8523371736569194E-2</v>
      </c>
      <c r="L35" s="28" cm="1">
        <f t="array" ref="L35">1-EXP(-((($C35+(L$6-$K$6))/(INDEX('Weibull Data'!$G$4:$I$5,2,IF($D35="Electromechanical",3,IF($D35="Analogue Electronic",2,1)))))^(INDEX('Weibull Data'!$G$4:$I$5,1,IF($D35="Electromechanical",3,IF($D35="Analogue Electronic",2,1))))))</f>
        <v>8.3830521892677812E-2</v>
      </c>
      <c r="M35" s="28" cm="1">
        <f t="array" ref="M35">1-EXP(-((($C35+(M$6-$K$6))/(INDEX('Weibull Data'!$G$4:$I$5,2,IF($D35="Electromechanical",3,IF($D35="Analogue Electronic",2,1)))))^(INDEX('Weibull Data'!$G$4:$I$5,1,IF($D35="Electromechanical",3,IF($D35="Analogue Electronic",2,1))))))</f>
        <v>0.10142261198198943</v>
      </c>
      <c r="N35" s="28" cm="1">
        <f t="array" ref="N35">1-EXP(-((($C35+(N$6-$K$6))/(INDEX('Weibull Data'!$G$4:$I$5,2,IF($D35="Electromechanical",3,IF($D35="Analogue Electronic",2,1)))))^(INDEX('Weibull Data'!$G$4:$I$5,1,IF($D35="Electromechanical",3,IF($D35="Analogue Electronic",2,1))))))</f>
        <v>0.1214372567089832</v>
      </c>
      <c r="O35" s="28" cm="1">
        <f t="array" ref="O35">1-EXP(-((($C35+(O$6-$K$6))/(INDEX('Weibull Data'!$G$4:$I$5,2,IF($D35="Electromechanical",3,IF($D35="Analogue Electronic",2,1)))))^(INDEX('Weibull Data'!$G$4:$I$5,1,IF($D35="Electromechanical",3,IF($D35="Analogue Electronic",2,1))))))</f>
        <v>0.14398550475547822</v>
      </c>
      <c r="P35" s="28" cm="1">
        <f t="array" ref="P35">1-EXP(-((($C35+(P$6-$K$6))/(INDEX('Weibull Data'!$G$4:$I$5,2,IF($D35="Electromechanical",3,IF($D35="Analogue Electronic",2,1)))))^(INDEX('Weibull Data'!$G$4:$I$5,1,IF($D35="Electromechanical",3,IF($D35="Analogue Electronic",2,1))))))</f>
        <v>0.16914472802636926</v>
      </c>
      <c r="Q35" s="28" cm="1">
        <f t="array" ref="Q35">1-EXP(-((($C35+(Q$6-$K$6))/(INDEX('Weibull Data'!$G$4:$I$5,2,IF($D35="Electromechanical",3,IF($D35="Analogue Electronic",2,1)))))^(INDEX('Weibull Data'!$G$4:$I$5,1,IF($D35="Electromechanical",3,IF($D35="Analogue Electronic",2,1))))))</f>
        <v>0.196951423066277</v>
      </c>
      <c r="R35" s="28" cm="1">
        <f t="array" ref="R35">1-EXP(-((($C35+(R$6-$K$6))/(INDEX('Weibull Data'!$G$4:$I$5,2,IF($D35="Electromechanical",3,IF($D35="Analogue Electronic",2,1)))))^(INDEX('Weibull Data'!$G$4:$I$5,1,IF($D35="Electromechanical",3,IF($D35="Analogue Electronic",2,1))))))</f>
        <v>0.22739424220414139</v>
      </c>
      <c r="S35" s="28" cm="1">
        <f t="array" ref="S35">1-EXP(-((($C35+(S$6-$K$6))/(INDEX('Weibull Data'!$G$4:$I$5,2,IF($D35="Electromechanical",3,IF($D35="Analogue Electronic",2,1)))))^(INDEX('Weibull Data'!$G$4:$I$5,1,IF($D35="Electromechanical",3,IF($D35="Analogue Electronic",2,1))))))</f>
        <v>0.26040763783783272</v>
      </c>
      <c r="T35" s="28" cm="1">
        <f t="array" ref="T35">1-EXP(-((($C35+(T$6-$K$6))/(INDEX('Weibull Data'!$G$4:$I$5,2,IF($D35="Electromechanical",3,IF($D35="Analogue Electronic",2,1)))))^(INDEX('Weibull Data'!$G$4:$I$5,1,IF($D35="Electromechanical",3,IF($D35="Analogue Electronic",2,1))))))</f>
        <v>0.29586655874345225</v>
      </c>
      <c r="U35" s="28" cm="1">
        <f t="array" ref="U35">1-EXP(-((($C35+(U$6-$K$6))/(INDEX('Weibull Data'!$G$4:$I$5,2,IF($D35="Electromechanical",3,IF($D35="Analogue Electronic",2,1)))))^(INDEX('Weibull Data'!$G$4:$I$5,1,IF($D35="Electromechanical",3,IF($D35="Analogue Electronic",2,1))))))</f>
        <v>0.3335826741786091</v>
      </c>
      <c r="V35" s="28" cm="1">
        <f t="array" ref="V35">1-EXP(-((($C35+(V$6-$K$6))/(INDEX('Weibull Data'!$G$4:$I$5,2,IF($D35="Electromechanical",3,IF($D35="Analogue Electronic",2,1)))))^(INDEX('Weibull Data'!$G$4:$I$5,1,IF($D35="Electromechanical",3,IF($D35="Analogue Electronic",2,1))))))</f>
        <v>0.37330261087615291</v>
      </c>
      <c r="W35" s="28" cm="1">
        <f t="array" ref="W35">1-EXP(-((($C35+(W$6-$K$6))/(INDEX('Weibull Data'!$G$4:$I$5,2,IF($D35="Electromechanical",3,IF($D35="Analogue Electronic",2,1)))))^(INDEX('Weibull Data'!$G$4:$I$5,1,IF($D35="Electromechanical",3,IF($D35="Analogue Electronic",2,1))))))</f>
        <v>0.41470866090140868</v>
      </c>
      <c r="X35" s="28" cm="1">
        <f t="array" ref="X35">1-EXP(-((($C35+(X$6-$K$6))/(INDEX('Weibull Data'!$G$4:$I$5,2,IF($D35="Electromechanical",3,IF($D35="Analogue Electronic",2,1)))))^(INDEX('Weibull Data'!$G$4:$I$5,1,IF($D35="Electromechanical",3,IF($D35="Analogue Electronic",2,1))))))</f>
        <v>0.45742234711266938</v>
      </c>
      <c r="Y35" s="28" cm="1">
        <f t="array" ref="Y35">1-EXP(-((($C35+(Y$6-$K$6))/(INDEX('Weibull Data'!$G$4:$I$5,2,IF($D35="Electromechanical",3,IF($D35="Analogue Electronic",2,1)))))^(INDEX('Weibull Data'!$G$4:$I$5,1,IF($D35="Electromechanical",3,IF($D35="Analogue Electronic",2,1))))))</f>
        <v>0.50101111261496789</v>
      </c>
      <c r="Z35" s="28" cm="1">
        <f t="array" ref="Z35">1-EXP(-((($C35+(Z$6-$K$6))/(INDEX('Weibull Data'!$G$4:$I$5,2,IF($D35="Electromechanical",3,IF($D35="Analogue Electronic",2,1)))))^(INDEX('Weibull Data'!$G$4:$I$5,1,IF($D35="Electromechanical",3,IF($D35="Analogue Electronic",2,1))))))</f>
        <v>0.54499823032567596</v>
      </c>
      <c r="AA35" s="28" cm="1">
        <f t="array" ref="AA35">1-EXP(-((($C35+(AA$6-$K$6))/(INDEX('Weibull Data'!$G$4:$I$5,2,IF($D35="Electromechanical",3,IF($D35="Analogue Electronic",2,1)))))^(INDEX('Weibull Data'!$G$4:$I$5,1,IF($D35="Electromechanical",3,IF($D35="Analogue Electronic",2,1))))))</f>
        <v>0.58887581344027229</v>
      </c>
      <c r="AB35" s="28" cm="1">
        <f t="array" ref="AB35">1-EXP(-((($C35+(AB$6-$K$6))/(INDEX('Weibull Data'!$G$4:$I$5,2,IF($D35="Electromechanical",3,IF($D35="Analogue Electronic",2,1)))))^(INDEX('Weibull Data'!$G$4:$I$5,1,IF($D35="Electromechanical",3,IF($D35="Analogue Electronic",2,1))))))</f>
        <v>0.63212055882855767</v>
      </c>
      <c r="AC35" s="28" cm="1">
        <f t="array" ref="AC35">1-EXP(-((($C35+(AC$6-$K$6))/(INDEX('Weibull Data'!$G$4:$I$5,2,IF($D35="Electromechanical",3,IF($D35="Analogue Electronic",2,1)))))^(INDEX('Weibull Data'!$G$4:$I$5,1,IF($D35="Electromechanical",3,IF($D35="Analogue Electronic",2,1))))))</f>
        <v>0.6742115920060604</v>
      </c>
      <c r="AD35" s="28" cm="1">
        <f t="array" ref="AD35">1-EXP(-((($C35+(AD$6-$K$6))/(INDEX('Weibull Data'!$G$4:$I$5,2,IF($D35="Electromechanical",3,IF($D35="Analogue Electronic",2,1)))))^(INDEX('Weibull Data'!$G$4:$I$5,1,IF($D35="Electromechanical",3,IF($D35="Analogue Electronic",2,1))))))</f>
        <v>0.71464952966240447</v>
      </c>
      <c r="AE35" s="28" cm="1">
        <f t="array" ref="AE35">1-EXP(-((($C35+(AE$6-$K$6))/(INDEX('Weibull Data'!$G$4:$I$5,2,IF($D35="Electromechanical",3,IF($D35="Analogue Electronic",2,1)))))^(INDEX('Weibull Data'!$G$4:$I$5,1,IF($D35="Electromechanical",3,IF($D35="Analogue Electronic",2,1))))))</f>
        <v>0.75297566380634318</v>
      </c>
      <c r="AF35" s="28" cm="1">
        <f t="array" ref="AF35">1-EXP(-((($C35+(AF$6-$K$6))/(INDEX('Weibull Data'!$G$4:$I$5,2,IF($D35="Electromechanical",3,IF($D35="Analogue Electronic",2,1)))))^(INDEX('Weibull Data'!$G$4:$I$5,1,IF($D35="Electromechanical",3,IF($D35="Analogue Electronic",2,1))))))</f>
        <v>0.78879003187898378</v>
      </c>
      <c r="AG35" s="28" cm="1">
        <f t="array" ref="AG35">1-EXP(-((($C35+(AG$6-$K$6))/(INDEX('Weibull Data'!$G$4:$I$5,2,IF($D35="Electromechanical",3,IF($D35="Analogue Electronic",2,1)))))^(INDEX('Weibull Data'!$G$4:$I$5,1,IF($D35="Electromechanical",3,IF($D35="Analogue Electronic",2,1))))))</f>
        <v>0.82176709825782468</v>
      </c>
      <c r="AH35" s="28" cm="1">
        <f t="array" ref="AH35">1-EXP(-((($C35+(AH$6-$K$6))/(INDEX('Weibull Data'!$G$4:$I$5,2,IF($D35="Electromechanical",3,IF($D35="Analogue Electronic",2,1)))))^(INDEX('Weibull Data'!$G$4:$I$5,1,IF($D35="Electromechanical",3,IF($D35="Analogue Electronic",2,1))))))</f>
        <v>0.8516678550591763</v>
      </c>
      <c r="AI35" s="28" cm="1">
        <f t="array" ref="AI35">1-EXP(-((($C35+(AI$6-$K$6))/(INDEX('Weibull Data'!$G$4:$I$5,2,IF($D35="Electromechanical",3,IF($D35="Analogue Electronic",2,1)))))^(INDEX('Weibull Data'!$G$4:$I$5,1,IF($D35="Electromechanical",3,IF($D35="Analogue Electronic",2,1))))))</f>
        <v>0.87834736185297824</v>
      </c>
      <c r="AJ35" s="34">
        <f t="shared" si="1"/>
        <v>3.6914284900690549E-2</v>
      </c>
      <c r="AK35" s="34">
        <f t="shared" si="2"/>
        <v>4.5705088948291658E-2</v>
      </c>
      <c r="AL35" s="34">
        <f t="shared" si="3"/>
        <v>5.5914958102416104E-2</v>
      </c>
      <c r="AM35" s="34">
        <f t="shared" si="4"/>
        <v>6.7648882191986948E-2</v>
      </c>
      <c r="AN35" s="34">
        <f t="shared" si="5"/>
        <v>8.0998650224891805E-2</v>
      </c>
      <c r="AO35" s="34">
        <f t="shared" si="6"/>
        <v>9.6038331671903981E-2</v>
      </c>
      <c r="AP35" s="34">
        <f t="shared" si="7"/>
        <v>0.1128195335935883</v>
      </c>
      <c r="AQ35" s="34">
        <f t="shared" si="8"/>
        <v>0.13136659918520677</v>
      </c>
      <c r="AR35" s="34">
        <f t="shared" si="9"/>
        <v>0.15167195955016233</v>
      </c>
      <c r="AS35" s="34">
        <f t="shared" si="10"/>
        <v>0.17369189443783442</v>
      </c>
      <c r="AT35" s="34">
        <f t="shared" si="11"/>
        <v>0.19734299468188266</v>
      </c>
      <c r="AU35" s="34">
        <f t="shared" si="12"/>
        <v>0.22249964367713229</v>
      </c>
      <c r="AV35" s="34">
        <f t="shared" si="13"/>
        <v>0.24899284145439401</v>
      </c>
      <c r="AW35" s="34">
        <f t="shared" si="14"/>
        <v>0.27661067682123958</v>
      </c>
      <c r="AX35" s="34">
        <f t="shared" si="15"/>
        <v>0.30510070552415047</v>
      </c>
      <c r="AY35" s="34">
        <f t="shared" si="16"/>
        <v>0.33417441211418358</v>
      </c>
      <c r="AZ35" s="34">
        <f t="shared" si="17"/>
        <v>0.3635138196272259</v>
      </c>
      <c r="BA35" s="34">
        <f t="shared" si="18"/>
        <v>0.39278016756466166</v>
      </c>
      <c r="BB35" s="34">
        <f t="shared" si="19"/>
        <v>0.42162441273864798</v>
      </c>
      <c r="BC35" s="34">
        <f t="shared" si="20"/>
        <v>0.44969913186804233</v>
      </c>
      <c r="BD35" s="34">
        <f t="shared" si="21"/>
        <v>0.47667123628482383</v>
      </c>
      <c r="BE35" s="34">
        <f t="shared" si="22"/>
        <v>0.50223476775883091</v>
      </c>
      <c r="BF35" s="34">
        <f t="shared" si="23"/>
        <v>0.52612295126328223</v>
      </c>
      <c r="BG35" s="34">
        <f t="shared" si="24"/>
        <v>0.54811865453796904</v>
      </c>
      <c r="BH35" s="34">
        <f t="shared" si="25"/>
        <v>0.56806245932447064</v>
      </c>
      <c r="BI35" s="34">
        <f t="shared" si="26"/>
        <v>0.58585769035593649</v>
      </c>
      <c r="BJ35" s="45"/>
    </row>
    <row r="36" spans="1:62" x14ac:dyDescent="0.3">
      <c r="A36" s="29">
        <v>30</v>
      </c>
      <c r="B36" s="29" t="s">
        <v>54</v>
      </c>
      <c r="C36" s="29">
        <v>20</v>
      </c>
      <c r="D36" s="29" t="s">
        <v>51</v>
      </c>
      <c r="E36" s="29" t="s">
        <v>29</v>
      </c>
      <c r="F36" s="46">
        <v>1</v>
      </c>
      <c r="G36" s="47">
        <f t="shared" si="0"/>
        <v>1.5</v>
      </c>
      <c r="H36" s="51">
        <v>0.4</v>
      </c>
      <c r="I36" s="46">
        <v>1</v>
      </c>
      <c r="J36" s="28" cm="1">
        <f t="array" ref="J36">1-EXP(-((($C36+(J$6-$K$6))/(INDEX('Weibull Data'!$G$4:$I$5,2,IF($D36="Electromechanical",3,IF($D36="Analogue Electronic",2,1)))))^(INDEX('Weibull Data'!$G$4:$I$5,1,IF($D36="Electromechanical",3,IF($D36="Analogue Electronic",2,1))))))</f>
        <v>5.5343755473299172E-2</v>
      </c>
      <c r="K36" s="28" cm="1">
        <f t="array" ref="K36">1-EXP(-((($C36+(K$6-$K$6))/(INDEX('Weibull Data'!$G$4:$I$5,2,IF($D36="Electromechanical",3,IF($D36="Analogue Electronic",2,1)))))^(INDEX('Weibull Data'!$G$4:$I$5,1,IF($D36="Electromechanical",3,IF($D36="Analogue Electronic",2,1))))))</f>
        <v>6.8523371736569194E-2</v>
      </c>
      <c r="L36" s="28" cm="1">
        <f t="array" ref="L36">1-EXP(-((($C36+(L$6-$K$6))/(INDEX('Weibull Data'!$G$4:$I$5,2,IF($D36="Electromechanical",3,IF($D36="Analogue Electronic",2,1)))))^(INDEX('Weibull Data'!$G$4:$I$5,1,IF($D36="Electromechanical",3,IF($D36="Analogue Electronic",2,1))))))</f>
        <v>8.3830521892677812E-2</v>
      </c>
      <c r="M36" s="28" cm="1">
        <f t="array" ref="M36">1-EXP(-((($C36+(M$6-$K$6))/(INDEX('Weibull Data'!$G$4:$I$5,2,IF($D36="Electromechanical",3,IF($D36="Analogue Electronic",2,1)))))^(INDEX('Weibull Data'!$G$4:$I$5,1,IF($D36="Electromechanical",3,IF($D36="Analogue Electronic",2,1))))))</f>
        <v>0.10142261198198943</v>
      </c>
      <c r="N36" s="28" cm="1">
        <f t="array" ref="N36">1-EXP(-((($C36+(N$6-$K$6))/(INDEX('Weibull Data'!$G$4:$I$5,2,IF($D36="Electromechanical",3,IF($D36="Analogue Electronic",2,1)))))^(INDEX('Weibull Data'!$G$4:$I$5,1,IF($D36="Electromechanical",3,IF($D36="Analogue Electronic",2,1))))))</f>
        <v>0.1214372567089832</v>
      </c>
      <c r="O36" s="28" cm="1">
        <f t="array" ref="O36">1-EXP(-((($C36+(O$6-$K$6))/(INDEX('Weibull Data'!$G$4:$I$5,2,IF($D36="Electromechanical",3,IF($D36="Analogue Electronic",2,1)))))^(INDEX('Weibull Data'!$G$4:$I$5,1,IF($D36="Electromechanical",3,IF($D36="Analogue Electronic",2,1))))))</f>
        <v>0.14398550475547822</v>
      </c>
      <c r="P36" s="28" cm="1">
        <f t="array" ref="P36">1-EXP(-((($C36+(P$6-$K$6))/(INDEX('Weibull Data'!$G$4:$I$5,2,IF($D36="Electromechanical",3,IF($D36="Analogue Electronic",2,1)))))^(INDEX('Weibull Data'!$G$4:$I$5,1,IF($D36="Electromechanical",3,IF($D36="Analogue Electronic",2,1))))))</f>
        <v>0.16914472802636926</v>
      </c>
      <c r="Q36" s="28" cm="1">
        <f t="array" ref="Q36">1-EXP(-((($C36+(Q$6-$K$6))/(INDEX('Weibull Data'!$G$4:$I$5,2,IF($D36="Electromechanical",3,IF($D36="Analogue Electronic",2,1)))))^(INDEX('Weibull Data'!$G$4:$I$5,1,IF($D36="Electromechanical",3,IF($D36="Analogue Electronic",2,1))))))</f>
        <v>0.196951423066277</v>
      </c>
      <c r="R36" s="28" cm="1">
        <f t="array" ref="R36">1-EXP(-((($C36+(R$6-$K$6))/(INDEX('Weibull Data'!$G$4:$I$5,2,IF($D36="Electromechanical",3,IF($D36="Analogue Electronic",2,1)))))^(INDEX('Weibull Data'!$G$4:$I$5,1,IF($D36="Electromechanical",3,IF($D36="Analogue Electronic",2,1))))))</f>
        <v>0.22739424220414139</v>
      </c>
      <c r="S36" s="28" cm="1">
        <f t="array" ref="S36">1-EXP(-((($C36+(S$6-$K$6))/(INDEX('Weibull Data'!$G$4:$I$5,2,IF($D36="Electromechanical",3,IF($D36="Analogue Electronic",2,1)))))^(INDEX('Weibull Data'!$G$4:$I$5,1,IF($D36="Electromechanical",3,IF($D36="Analogue Electronic",2,1))))))</f>
        <v>0.26040763783783272</v>
      </c>
      <c r="T36" s="28" cm="1">
        <f t="array" ref="T36">1-EXP(-((($C36+(T$6-$K$6))/(INDEX('Weibull Data'!$G$4:$I$5,2,IF($D36="Electromechanical",3,IF($D36="Analogue Electronic",2,1)))))^(INDEX('Weibull Data'!$G$4:$I$5,1,IF($D36="Electromechanical",3,IF($D36="Analogue Electronic",2,1))))))</f>
        <v>0.29586655874345225</v>
      </c>
      <c r="U36" s="28" cm="1">
        <f t="array" ref="U36">1-EXP(-((($C36+(U$6-$K$6))/(INDEX('Weibull Data'!$G$4:$I$5,2,IF($D36="Electromechanical",3,IF($D36="Analogue Electronic",2,1)))))^(INDEX('Weibull Data'!$G$4:$I$5,1,IF($D36="Electromechanical",3,IF($D36="Analogue Electronic",2,1))))))</f>
        <v>0.3335826741786091</v>
      </c>
      <c r="V36" s="28" cm="1">
        <f t="array" ref="V36">1-EXP(-((($C36+(V$6-$K$6))/(INDEX('Weibull Data'!$G$4:$I$5,2,IF($D36="Electromechanical",3,IF($D36="Analogue Electronic",2,1)))))^(INDEX('Weibull Data'!$G$4:$I$5,1,IF($D36="Electromechanical",3,IF($D36="Analogue Electronic",2,1))))))</f>
        <v>0.37330261087615291</v>
      </c>
      <c r="W36" s="28" cm="1">
        <f t="array" ref="W36">1-EXP(-((($C36+(W$6-$K$6))/(INDEX('Weibull Data'!$G$4:$I$5,2,IF($D36="Electromechanical",3,IF($D36="Analogue Electronic",2,1)))))^(INDEX('Weibull Data'!$G$4:$I$5,1,IF($D36="Electromechanical",3,IF($D36="Analogue Electronic",2,1))))))</f>
        <v>0.41470866090140868</v>
      </c>
      <c r="X36" s="28" cm="1">
        <f t="array" ref="X36">1-EXP(-((($C36+(X$6-$K$6))/(INDEX('Weibull Data'!$G$4:$I$5,2,IF($D36="Electromechanical",3,IF($D36="Analogue Electronic",2,1)))))^(INDEX('Weibull Data'!$G$4:$I$5,1,IF($D36="Electromechanical",3,IF($D36="Analogue Electronic",2,1))))))</f>
        <v>0.45742234711266938</v>
      </c>
      <c r="Y36" s="28" cm="1">
        <f t="array" ref="Y36">1-EXP(-((($C36+(Y$6-$K$6))/(INDEX('Weibull Data'!$G$4:$I$5,2,IF($D36="Electromechanical",3,IF($D36="Analogue Electronic",2,1)))))^(INDEX('Weibull Data'!$G$4:$I$5,1,IF($D36="Electromechanical",3,IF($D36="Analogue Electronic",2,1))))))</f>
        <v>0.50101111261496789</v>
      </c>
      <c r="Z36" s="28" cm="1">
        <f t="array" ref="Z36">1-EXP(-((($C36+(Z$6-$K$6))/(INDEX('Weibull Data'!$G$4:$I$5,2,IF($D36="Electromechanical",3,IF($D36="Analogue Electronic",2,1)))))^(INDEX('Weibull Data'!$G$4:$I$5,1,IF($D36="Electromechanical",3,IF($D36="Analogue Electronic",2,1))))))</f>
        <v>0.54499823032567596</v>
      </c>
      <c r="AA36" s="28" cm="1">
        <f t="array" ref="AA36">1-EXP(-((($C36+(AA$6-$K$6))/(INDEX('Weibull Data'!$G$4:$I$5,2,IF($D36="Electromechanical",3,IF($D36="Analogue Electronic",2,1)))))^(INDEX('Weibull Data'!$G$4:$I$5,1,IF($D36="Electromechanical",3,IF($D36="Analogue Electronic",2,1))))))</f>
        <v>0.58887581344027229</v>
      </c>
      <c r="AB36" s="28" cm="1">
        <f t="array" ref="AB36">1-EXP(-((($C36+(AB$6-$K$6))/(INDEX('Weibull Data'!$G$4:$I$5,2,IF($D36="Electromechanical",3,IF($D36="Analogue Electronic",2,1)))))^(INDEX('Weibull Data'!$G$4:$I$5,1,IF($D36="Electromechanical",3,IF($D36="Analogue Electronic",2,1))))))</f>
        <v>0.63212055882855767</v>
      </c>
      <c r="AC36" s="28" cm="1">
        <f t="array" ref="AC36">1-EXP(-((($C36+(AC$6-$K$6))/(INDEX('Weibull Data'!$G$4:$I$5,2,IF($D36="Electromechanical",3,IF($D36="Analogue Electronic",2,1)))))^(INDEX('Weibull Data'!$G$4:$I$5,1,IF($D36="Electromechanical",3,IF($D36="Analogue Electronic",2,1))))))</f>
        <v>0.6742115920060604</v>
      </c>
      <c r="AD36" s="28" cm="1">
        <f t="array" ref="AD36">1-EXP(-((($C36+(AD$6-$K$6))/(INDEX('Weibull Data'!$G$4:$I$5,2,IF($D36="Electromechanical",3,IF($D36="Analogue Electronic",2,1)))))^(INDEX('Weibull Data'!$G$4:$I$5,1,IF($D36="Electromechanical",3,IF($D36="Analogue Electronic",2,1))))))</f>
        <v>0.71464952966240447</v>
      </c>
      <c r="AE36" s="28" cm="1">
        <f t="array" ref="AE36">1-EXP(-((($C36+(AE$6-$K$6))/(INDEX('Weibull Data'!$G$4:$I$5,2,IF($D36="Electromechanical",3,IF($D36="Analogue Electronic",2,1)))))^(INDEX('Weibull Data'!$G$4:$I$5,1,IF($D36="Electromechanical",3,IF($D36="Analogue Electronic",2,1))))))</f>
        <v>0.75297566380634318</v>
      </c>
      <c r="AF36" s="28" cm="1">
        <f t="array" ref="AF36">1-EXP(-((($C36+(AF$6-$K$6))/(INDEX('Weibull Data'!$G$4:$I$5,2,IF($D36="Electromechanical",3,IF($D36="Analogue Electronic",2,1)))))^(INDEX('Weibull Data'!$G$4:$I$5,1,IF($D36="Electromechanical",3,IF($D36="Analogue Electronic",2,1))))))</f>
        <v>0.78879003187898378</v>
      </c>
      <c r="AG36" s="28" cm="1">
        <f t="array" ref="AG36">1-EXP(-((($C36+(AG$6-$K$6))/(INDEX('Weibull Data'!$G$4:$I$5,2,IF($D36="Electromechanical",3,IF($D36="Analogue Electronic",2,1)))))^(INDEX('Weibull Data'!$G$4:$I$5,1,IF($D36="Electromechanical",3,IF($D36="Analogue Electronic",2,1))))))</f>
        <v>0.82176709825782468</v>
      </c>
      <c r="AH36" s="28" cm="1">
        <f t="array" ref="AH36">1-EXP(-((($C36+(AH$6-$K$6))/(INDEX('Weibull Data'!$G$4:$I$5,2,IF($D36="Electromechanical",3,IF($D36="Analogue Electronic",2,1)))))^(INDEX('Weibull Data'!$G$4:$I$5,1,IF($D36="Electromechanical",3,IF($D36="Analogue Electronic",2,1))))))</f>
        <v>0.8516678550591763</v>
      </c>
      <c r="AI36" s="28" cm="1">
        <f t="array" ref="AI36">1-EXP(-((($C36+(AI$6-$K$6))/(INDEX('Weibull Data'!$G$4:$I$5,2,IF($D36="Electromechanical",3,IF($D36="Analogue Electronic",2,1)))))^(INDEX('Weibull Data'!$G$4:$I$5,1,IF($D36="Electromechanical",3,IF($D36="Analogue Electronic",2,1))))))</f>
        <v>0.87834736185297824</v>
      </c>
      <c r="AJ36" s="34">
        <f t="shared" si="1"/>
        <v>2.2137502189319671E-2</v>
      </c>
      <c r="AK36" s="34">
        <f t="shared" si="2"/>
        <v>2.7409348694627678E-2</v>
      </c>
      <c r="AL36" s="34">
        <f t="shared" si="3"/>
        <v>3.3532208757071129E-2</v>
      </c>
      <c r="AM36" s="34">
        <f t="shared" si="4"/>
        <v>4.0569044792795772E-2</v>
      </c>
      <c r="AN36" s="34">
        <f t="shared" si="5"/>
        <v>4.8574902683593282E-2</v>
      </c>
      <c r="AO36" s="34">
        <f t="shared" si="6"/>
        <v>5.7594201902191292E-2</v>
      </c>
      <c r="AP36" s="34">
        <f t="shared" si="7"/>
        <v>6.7657891210547702E-2</v>
      </c>
      <c r="AQ36" s="34">
        <f t="shared" si="8"/>
        <v>7.8780569226510805E-2</v>
      </c>
      <c r="AR36" s="34">
        <f t="shared" si="9"/>
        <v>9.0957696881656558E-2</v>
      </c>
      <c r="AS36" s="34">
        <f t="shared" si="10"/>
        <v>0.10416305513513309</v>
      </c>
      <c r="AT36" s="34">
        <f t="shared" si="11"/>
        <v>0.1183466234973809</v>
      </c>
      <c r="AU36" s="34">
        <f t="shared" si="12"/>
        <v>0.13343306967144364</v>
      </c>
      <c r="AV36" s="34">
        <f t="shared" si="13"/>
        <v>0.14932104435046117</v>
      </c>
      <c r="AW36" s="34">
        <f t="shared" si="14"/>
        <v>0.16588346436056348</v>
      </c>
      <c r="AX36" s="34">
        <f t="shared" si="15"/>
        <v>0.18296893884506776</v>
      </c>
      <c r="AY36" s="34">
        <f t="shared" si="16"/>
        <v>0.20040444504598717</v>
      </c>
      <c r="AZ36" s="34">
        <f t="shared" si="17"/>
        <v>0.21799929213027039</v>
      </c>
      <c r="BA36" s="34">
        <f t="shared" si="18"/>
        <v>0.23555032537610893</v>
      </c>
      <c r="BB36" s="34">
        <f t="shared" si="19"/>
        <v>0.25284822353142306</v>
      </c>
      <c r="BC36" s="34">
        <f t="shared" si="20"/>
        <v>0.26968463680242416</v>
      </c>
      <c r="BD36" s="34">
        <f t="shared" si="21"/>
        <v>0.28585981186496179</v>
      </c>
      <c r="BE36" s="34">
        <f t="shared" si="22"/>
        <v>0.3011902655225373</v>
      </c>
      <c r="BF36" s="34">
        <f t="shared" si="23"/>
        <v>0.31551601275159352</v>
      </c>
      <c r="BG36" s="34">
        <f t="shared" si="24"/>
        <v>0.32870683930312988</v>
      </c>
      <c r="BH36" s="34">
        <f t="shared" si="25"/>
        <v>0.34066714202367054</v>
      </c>
      <c r="BI36" s="34">
        <f t="shared" si="26"/>
        <v>0.35133894474119132</v>
      </c>
      <c r="BJ36" s="45"/>
    </row>
    <row r="37" spans="1:62" x14ac:dyDescent="0.3">
      <c r="A37" s="29">
        <v>31</v>
      </c>
      <c r="B37" s="29" t="s">
        <v>55</v>
      </c>
      <c r="C37" s="29">
        <v>20</v>
      </c>
      <c r="D37" s="29" t="s">
        <v>51</v>
      </c>
      <c r="E37" s="29" t="s">
        <v>29</v>
      </c>
      <c r="F37" s="46">
        <v>1</v>
      </c>
      <c r="G37" s="47">
        <f t="shared" si="0"/>
        <v>1.5</v>
      </c>
      <c r="H37" s="51">
        <v>0.4</v>
      </c>
      <c r="I37" s="46">
        <v>1</v>
      </c>
      <c r="J37" s="28" cm="1">
        <f t="array" ref="J37">1-EXP(-((($C37+(J$6-$K$6))/(INDEX('Weibull Data'!$G$4:$I$5,2,IF($D37="Electromechanical",3,IF($D37="Analogue Electronic",2,1)))))^(INDEX('Weibull Data'!$G$4:$I$5,1,IF($D37="Electromechanical",3,IF($D37="Analogue Electronic",2,1))))))</f>
        <v>5.5343755473299172E-2</v>
      </c>
      <c r="K37" s="28" cm="1">
        <f t="array" ref="K37">1-EXP(-((($C37+(K$6-$K$6))/(INDEX('Weibull Data'!$G$4:$I$5,2,IF($D37="Electromechanical",3,IF($D37="Analogue Electronic",2,1)))))^(INDEX('Weibull Data'!$G$4:$I$5,1,IF($D37="Electromechanical",3,IF($D37="Analogue Electronic",2,1))))))</f>
        <v>6.8523371736569194E-2</v>
      </c>
      <c r="L37" s="28" cm="1">
        <f t="array" ref="L37">1-EXP(-((($C37+(L$6-$K$6))/(INDEX('Weibull Data'!$G$4:$I$5,2,IF($D37="Electromechanical",3,IF($D37="Analogue Electronic",2,1)))))^(INDEX('Weibull Data'!$G$4:$I$5,1,IF($D37="Electromechanical",3,IF($D37="Analogue Electronic",2,1))))))</f>
        <v>8.3830521892677812E-2</v>
      </c>
      <c r="M37" s="28" cm="1">
        <f t="array" ref="M37">1-EXP(-((($C37+(M$6-$K$6))/(INDEX('Weibull Data'!$G$4:$I$5,2,IF($D37="Electromechanical",3,IF($D37="Analogue Electronic",2,1)))))^(INDEX('Weibull Data'!$G$4:$I$5,1,IF($D37="Electromechanical",3,IF($D37="Analogue Electronic",2,1))))))</f>
        <v>0.10142261198198943</v>
      </c>
      <c r="N37" s="28" cm="1">
        <f t="array" ref="N37">1-EXP(-((($C37+(N$6-$K$6))/(INDEX('Weibull Data'!$G$4:$I$5,2,IF($D37="Electromechanical",3,IF($D37="Analogue Electronic",2,1)))))^(INDEX('Weibull Data'!$G$4:$I$5,1,IF($D37="Electromechanical",3,IF($D37="Analogue Electronic",2,1))))))</f>
        <v>0.1214372567089832</v>
      </c>
      <c r="O37" s="28" cm="1">
        <f t="array" ref="O37">1-EXP(-((($C37+(O$6-$K$6))/(INDEX('Weibull Data'!$G$4:$I$5,2,IF($D37="Electromechanical",3,IF($D37="Analogue Electronic",2,1)))))^(INDEX('Weibull Data'!$G$4:$I$5,1,IF($D37="Electromechanical",3,IF($D37="Analogue Electronic",2,1))))))</f>
        <v>0.14398550475547822</v>
      </c>
      <c r="P37" s="28" cm="1">
        <f t="array" ref="P37">1-EXP(-((($C37+(P$6-$K$6))/(INDEX('Weibull Data'!$G$4:$I$5,2,IF($D37="Electromechanical",3,IF($D37="Analogue Electronic",2,1)))))^(INDEX('Weibull Data'!$G$4:$I$5,1,IF($D37="Electromechanical",3,IF($D37="Analogue Electronic",2,1))))))</f>
        <v>0.16914472802636926</v>
      </c>
      <c r="Q37" s="28" cm="1">
        <f t="array" ref="Q37">1-EXP(-((($C37+(Q$6-$K$6))/(INDEX('Weibull Data'!$G$4:$I$5,2,IF($D37="Electromechanical",3,IF($D37="Analogue Electronic",2,1)))))^(INDEX('Weibull Data'!$G$4:$I$5,1,IF($D37="Electromechanical",3,IF($D37="Analogue Electronic",2,1))))))</f>
        <v>0.196951423066277</v>
      </c>
      <c r="R37" s="28" cm="1">
        <f t="array" ref="R37">1-EXP(-((($C37+(R$6-$K$6))/(INDEX('Weibull Data'!$G$4:$I$5,2,IF($D37="Electromechanical",3,IF($D37="Analogue Electronic",2,1)))))^(INDEX('Weibull Data'!$G$4:$I$5,1,IF($D37="Electromechanical",3,IF($D37="Analogue Electronic",2,1))))))</f>
        <v>0.22739424220414139</v>
      </c>
      <c r="S37" s="28" cm="1">
        <f t="array" ref="S37">1-EXP(-((($C37+(S$6-$K$6))/(INDEX('Weibull Data'!$G$4:$I$5,2,IF($D37="Electromechanical",3,IF($D37="Analogue Electronic",2,1)))))^(INDEX('Weibull Data'!$G$4:$I$5,1,IF($D37="Electromechanical",3,IF($D37="Analogue Electronic",2,1))))))</f>
        <v>0.26040763783783272</v>
      </c>
      <c r="T37" s="28" cm="1">
        <f t="array" ref="T37">1-EXP(-((($C37+(T$6-$K$6))/(INDEX('Weibull Data'!$G$4:$I$5,2,IF($D37="Electromechanical",3,IF($D37="Analogue Electronic",2,1)))))^(INDEX('Weibull Data'!$G$4:$I$5,1,IF($D37="Electromechanical",3,IF($D37="Analogue Electronic",2,1))))))</f>
        <v>0.29586655874345225</v>
      </c>
      <c r="U37" s="28" cm="1">
        <f t="array" ref="U37">1-EXP(-((($C37+(U$6-$K$6))/(INDEX('Weibull Data'!$G$4:$I$5,2,IF($D37="Electromechanical",3,IF($D37="Analogue Electronic",2,1)))))^(INDEX('Weibull Data'!$G$4:$I$5,1,IF($D37="Electromechanical",3,IF($D37="Analogue Electronic",2,1))))))</f>
        <v>0.3335826741786091</v>
      </c>
      <c r="V37" s="28" cm="1">
        <f t="array" ref="V37">1-EXP(-((($C37+(V$6-$K$6))/(INDEX('Weibull Data'!$G$4:$I$5,2,IF($D37="Electromechanical",3,IF($D37="Analogue Electronic",2,1)))))^(INDEX('Weibull Data'!$G$4:$I$5,1,IF($D37="Electromechanical",3,IF($D37="Analogue Electronic",2,1))))))</f>
        <v>0.37330261087615291</v>
      </c>
      <c r="W37" s="28" cm="1">
        <f t="array" ref="W37">1-EXP(-((($C37+(W$6-$K$6))/(INDEX('Weibull Data'!$G$4:$I$5,2,IF($D37="Electromechanical",3,IF($D37="Analogue Electronic",2,1)))))^(INDEX('Weibull Data'!$G$4:$I$5,1,IF($D37="Electromechanical",3,IF($D37="Analogue Electronic",2,1))))))</f>
        <v>0.41470866090140868</v>
      </c>
      <c r="X37" s="28" cm="1">
        <f t="array" ref="X37">1-EXP(-((($C37+(X$6-$K$6))/(INDEX('Weibull Data'!$G$4:$I$5,2,IF($D37="Electromechanical",3,IF($D37="Analogue Electronic",2,1)))))^(INDEX('Weibull Data'!$G$4:$I$5,1,IF($D37="Electromechanical",3,IF($D37="Analogue Electronic",2,1))))))</f>
        <v>0.45742234711266938</v>
      </c>
      <c r="Y37" s="28" cm="1">
        <f t="array" ref="Y37">1-EXP(-((($C37+(Y$6-$K$6))/(INDEX('Weibull Data'!$G$4:$I$5,2,IF($D37="Electromechanical",3,IF($D37="Analogue Electronic",2,1)))))^(INDEX('Weibull Data'!$G$4:$I$5,1,IF($D37="Electromechanical",3,IF($D37="Analogue Electronic",2,1))))))</f>
        <v>0.50101111261496789</v>
      </c>
      <c r="Z37" s="28" cm="1">
        <f t="array" ref="Z37">1-EXP(-((($C37+(Z$6-$K$6))/(INDEX('Weibull Data'!$G$4:$I$5,2,IF($D37="Electromechanical",3,IF($D37="Analogue Electronic",2,1)))))^(INDEX('Weibull Data'!$G$4:$I$5,1,IF($D37="Electromechanical",3,IF($D37="Analogue Electronic",2,1))))))</f>
        <v>0.54499823032567596</v>
      </c>
      <c r="AA37" s="28" cm="1">
        <f t="array" ref="AA37">1-EXP(-((($C37+(AA$6-$K$6))/(INDEX('Weibull Data'!$G$4:$I$5,2,IF($D37="Electromechanical",3,IF($D37="Analogue Electronic",2,1)))))^(INDEX('Weibull Data'!$G$4:$I$5,1,IF($D37="Electromechanical",3,IF($D37="Analogue Electronic",2,1))))))</f>
        <v>0.58887581344027229</v>
      </c>
      <c r="AB37" s="28" cm="1">
        <f t="array" ref="AB37">1-EXP(-((($C37+(AB$6-$K$6))/(INDEX('Weibull Data'!$G$4:$I$5,2,IF($D37="Electromechanical",3,IF($D37="Analogue Electronic",2,1)))))^(INDEX('Weibull Data'!$G$4:$I$5,1,IF($D37="Electromechanical",3,IF($D37="Analogue Electronic",2,1))))))</f>
        <v>0.63212055882855767</v>
      </c>
      <c r="AC37" s="28" cm="1">
        <f t="array" ref="AC37">1-EXP(-((($C37+(AC$6-$K$6))/(INDEX('Weibull Data'!$G$4:$I$5,2,IF($D37="Electromechanical",3,IF($D37="Analogue Electronic",2,1)))))^(INDEX('Weibull Data'!$G$4:$I$5,1,IF($D37="Electromechanical",3,IF($D37="Analogue Electronic",2,1))))))</f>
        <v>0.6742115920060604</v>
      </c>
      <c r="AD37" s="28" cm="1">
        <f t="array" ref="AD37">1-EXP(-((($C37+(AD$6-$K$6))/(INDEX('Weibull Data'!$G$4:$I$5,2,IF($D37="Electromechanical",3,IF($D37="Analogue Electronic",2,1)))))^(INDEX('Weibull Data'!$G$4:$I$5,1,IF($D37="Electromechanical",3,IF($D37="Analogue Electronic",2,1))))))</f>
        <v>0.71464952966240447</v>
      </c>
      <c r="AE37" s="28" cm="1">
        <f t="array" ref="AE37">1-EXP(-((($C37+(AE$6-$K$6))/(INDEX('Weibull Data'!$G$4:$I$5,2,IF($D37="Electromechanical",3,IF($D37="Analogue Electronic",2,1)))))^(INDEX('Weibull Data'!$G$4:$I$5,1,IF($D37="Electromechanical",3,IF($D37="Analogue Electronic",2,1))))))</f>
        <v>0.75297566380634318</v>
      </c>
      <c r="AF37" s="28" cm="1">
        <f t="array" ref="AF37">1-EXP(-((($C37+(AF$6-$K$6))/(INDEX('Weibull Data'!$G$4:$I$5,2,IF($D37="Electromechanical",3,IF($D37="Analogue Electronic",2,1)))))^(INDEX('Weibull Data'!$G$4:$I$5,1,IF($D37="Electromechanical",3,IF($D37="Analogue Electronic",2,1))))))</f>
        <v>0.78879003187898378</v>
      </c>
      <c r="AG37" s="28" cm="1">
        <f t="array" ref="AG37">1-EXP(-((($C37+(AG$6-$K$6))/(INDEX('Weibull Data'!$G$4:$I$5,2,IF($D37="Electromechanical",3,IF($D37="Analogue Electronic",2,1)))))^(INDEX('Weibull Data'!$G$4:$I$5,1,IF($D37="Electromechanical",3,IF($D37="Analogue Electronic",2,1))))))</f>
        <v>0.82176709825782468</v>
      </c>
      <c r="AH37" s="28" cm="1">
        <f t="array" ref="AH37">1-EXP(-((($C37+(AH$6-$K$6))/(INDEX('Weibull Data'!$G$4:$I$5,2,IF($D37="Electromechanical",3,IF($D37="Analogue Electronic",2,1)))))^(INDEX('Weibull Data'!$G$4:$I$5,1,IF($D37="Electromechanical",3,IF($D37="Analogue Electronic",2,1))))))</f>
        <v>0.8516678550591763</v>
      </c>
      <c r="AI37" s="28" cm="1">
        <f t="array" ref="AI37">1-EXP(-((($C37+(AI$6-$K$6))/(INDEX('Weibull Data'!$G$4:$I$5,2,IF($D37="Electromechanical",3,IF($D37="Analogue Electronic",2,1)))))^(INDEX('Weibull Data'!$G$4:$I$5,1,IF($D37="Electromechanical",3,IF($D37="Analogue Electronic",2,1))))))</f>
        <v>0.87834736185297824</v>
      </c>
      <c r="AJ37" s="34">
        <f t="shared" si="1"/>
        <v>2.2137502189319671E-2</v>
      </c>
      <c r="AK37" s="34">
        <f t="shared" si="2"/>
        <v>2.7409348694627678E-2</v>
      </c>
      <c r="AL37" s="34">
        <f t="shared" si="3"/>
        <v>3.3532208757071129E-2</v>
      </c>
      <c r="AM37" s="34">
        <f t="shared" si="4"/>
        <v>4.0569044792795772E-2</v>
      </c>
      <c r="AN37" s="34">
        <f t="shared" si="5"/>
        <v>4.8574902683593282E-2</v>
      </c>
      <c r="AO37" s="34">
        <f t="shared" si="6"/>
        <v>5.7594201902191292E-2</v>
      </c>
      <c r="AP37" s="34">
        <f t="shared" si="7"/>
        <v>6.7657891210547702E-2</v>
      </c>
      <c r="AQ37" s="34">
        <f t="shared" si="8"/>
        <v>7.8780569226510805E-2</v>
      </c>
      <c r="AR37" s="34">
        <f t="shared" si="9"/>
        <v>9.0957696881656558E-2</v>
      </c>
      <c r="AS37" s="34">
        <f t="shared" si="10"/>
        <v>0.10416305513513309</v>
      </c>
      <c r="AT37" s="34">
        <f t="shared" si="11"/>
        <v>0.1183466234973809</v>
      </c>
      <c r="AU37" s="34">
        <f t="shared" si="12"/>
        <v>0.13343306967144364</v>
      </c>
      <c r="AV37" s="34">
        <f t="shared" si="13"/>
        <v>0.14932104435046117</v>
      </c>
      <c r="AW37" s="34">
        <f t="shared" si="14"/>
        <v>0.16588346436056348</v>
      </c>
      <c r="AX37" s="34">
        <f t="shared" si="15"/>
        <v>0.18296893884506776</v>
      </c>
      <c r="AY37" s="34">
        <f t="shared" si="16"/>
        <v>0.20040444504598717</v>
      </c>
      <c r="AZ37" s="34">
        <f t="shared" si="17"/>
        <v>0.21799929213027039</v>
      </c>
      <c r="BA37" s="34">
        <f t="shared" si="18"/>
        <v>0.23555032537610893</v>
      </c>
      <c r="BB37" s="34">
        <f t="shared" si="19"/>
        <v>0.25284822353142306</v>
      </c>
      <c r="BC37" s="34">
        <f t="shared" si="20"/>
        <v>0.26968463680242416</v>
      </c>
      <c r="BD37" s="34">
        <f t="shared" si="21"/>
        <v>0.28585981186496179</v>
      </c>
      <c r="BE37" s="34">
        <f t="shared" si="22"/>
        <v>0.3011902655225373</v>
      </c>
      <c r="BF37" s="34">
        <f t="shared" si="23"/>
        <v>0.31551601275159352</v>
      </c>
      <c r="BG37" s="34">
        <f t="shared" si="24"/>
        <v>0.32870683930312988</v>
      </c>
      <c r="BH37" s="34">
        <f t="shared" si="25"/>
        <v>0.34066714202367054</v>
      </c>
      <c r="BI37" s="34">
        <f t="shared" si="26"/>
        <v>0.35133894474119132</v>
      </c>
      <c r="BJ37" s="45"/>
    </row>
    <row r="38" spans="1:62" x14ac:dyDescent="0.3">
      <c r="A38" s="29">
        <v>32</v>
      </c>
      <c r="B38" s="29" t="s">
        <v>56</v>
      </c>
      <c r="C38" s="29">
        <v>20</v>
      </c>
      <c r="D38" s="29" t="s">
        <v>51</v>
      </c>
      <c r="E38" s="29" t="s">
        <v>29</v>
      </c>
      <c r="F38" s="46">
        <v>1</v>
      </c>
      <c r="G38" s="47">
        <f t="shared" si="0"/>
        <v>1.5</v>
      </c>
      <c r="H38" s="51">
        <v>0.4</v>
      </c>
      <c r="I38" s="46">
        <v>1</v>
      </c>
      <c r="J38" s="28" cm="1">
        <f t="array" ref="J38">1-EXP(-((($C38+(J$6-$K$6))/(INDEX('Weibull Data'!$G$4:$I$5,2,IF($D38="Electromechanical",3,IF($D38="Analogue Electronic",2,1)))))^(INDEX('Weibull Data'!$G$4:$I$5,1,IF($D38="Electromechanical",3,IF($D38="Analogue Electronic",2,1))))))</f>
        <v>5.5343755473299172E-2</v>
      </c>
      <c r="K38" s="28" cm="1">
        <f t="array" ref="K38">1-EXP(-((($C38+(K$6-$K$6))/(INDEX('Weibull Data'!$G$4:$I$5,2,IF($D38="Electromechanical",3,IF($D38="Analogue Electronic",2,1)))))^(INDEX('Weibull Data'!$G$4:$I$5,1,IF($D38="Electromechanical",3,IF($D38="Analogue Electronic",2,1))))))</f>
        <v>6.8523371736569194E-2</v>
      </c>
      <c r="L38" s="28" cm="1">
        <f t="array" ref="L38">1-EXP(-((($C38+(L$6-$K$6))/(INDEX('Weibull Data'!$G$4:$I$5,2,IF($D38="Electromechanical",3,IF($D38="Analogue Electronic",2,1)))))^(INDEX('Weibull Data'!$G$4:$I$5,1,IF($D38="Electromechanical",3,IF($D38="Analogue Electronic",2,1))))))</f>
        <v>8.3830521892677812E-2</v>
      </c>
      <c r="M38" s="28" cm="1">
        <f t="array" ref="M38">1-EXP(-((($C38+(M$6-$K$6))/(INDEX('Weibull Data'!$G$4:$I$5,2,IF($D38="Electromechanical",3,IF($D38="Analogue Electronic",2,1)))))^(INDEX('Weibull Data'!$G$4:$I$5,1,IF($D38="Electromechanical",3,IF($D38="Analogue Electronic",2,1))))))</f>
        <v>0.10142261198198943</v>
      </c>
      <c r="N38" s="28" cm="1">
        <f t="array" ref="N38">1-EXP(-((($C38+(N$6-$K$6))/(INDEX('Weibull Data'!$G$4:$I$5,2,IF($D38="Electromechanical",3,IF($D38="Analogue Electronic",2,1)))))^(INDEX('Weibull Data'!$G$4:$I$5,1,IF($D38="Electromechanical",3,IF($D38="Analogue Electronic",2,1))))))</f>
        <v>0.1214372567089832</v>
      </c>
      <c r="O38" s="28" cm="1">
        <f t="array" ref="O38">1-EXP(-((($C38+(O$6-$K$6))/(INDEX('Weibull Data'!$G$4:$I$5,2,IF($D38="Electromechanical",3,IF($D38="Analogue Electronic",2,1)))))^(INDEX('Weibull Data'!$G$4:$I$5,1,IF($D38="Electromechanical",3,IF($D38="Analogue Electronic",2,1))))))</f>
        <v>0.14398550475547822</v>
      </c>
      <c r="P38" s="28" cm="1">
        <f t="array" ref="P38">1-EXP(-((($C38+(P$6-$K$6))/(INDEX('Weibull Data'!$G$4:$I$5,2,IF($D38="Electromechanical",3,IF($D38="Analogue Electronic",2,1)))))^(INDEX('Weibull Data'!$G$4:$I$5,1,IF($D38="Electromechanical",3,IF($D38="Analogue Electronic",2,1))))))</f>
        <v>0.16914472802636926</v>
      </c>
      <c r="Q38" s="28" cm="1">
        <f t="array" ref="Q38">1-EXP(-((($C38+(Q$6-$K$6))/(INDEX('Weibull Data'!$G$4:$I$5,2,IF($D38="Electromechanical",3,IF($D38="Analogue Electronic",2,1)))))^(INDEX('Weibull Data'!$G$4:$I$5,1,IF($D38="Electromechanical",3,IF($D38="Analogue Electronic",2,1))))))</f>
        <v>0.196951423066277</v>
      </c>
      <c r="R38" s="28" cm="1">
        <f t="array" ref="R38">1-EXP(-((($C38+(R$6-$K$6))/(INDEX('Weibull Data'!$G$4:$I$5,2,IF($D38="Electromechanical",3,IF($D38="Analogue Electronic",2,1)))))^(INDEX('Weibull Data'!$G$4:$I$5,1,IF($D38="Electromechanical",3,IF($D38="Analogue Electronic",2,1))))))</f>
        <v>0.22739424220414139</v>
      </c>
      <c r="S38" s="28" cm="1">
        <f t="array" ref="S38">1-EXP(-((($C38+(S$6-$K$6))/(INDEX('Weibull Data'!$G$4:$I$5,2,IF($D38="Electromechanical",3,IF($D38="Analogue Electronic",2,1)))))^(INDEX('Weibull Data'!$G$4:$I$5,1,IF($D38="Electromechanical",3,IF($D38="Analogue Electronic",2,1))))))</f>
        <v>0.26040763783783272</v>
      </c>
      <c r="T38" s="28" cm="1">
        <f t="array" ref="T38">1-EXP(-((($C38+(T$6-$K$6))/(INDEX('Weibull Data'!$G$4:$I$5,2,IF($D38="Electromechanical",3,IF($D38="Analogue Electronic",2,1)))))^(INDEX('Weibull Data'!$G$4:$I$5,1,IF($D38="Electromechanical",3,IF($D38="Analogue Electronic",2,1))))))</f>
        <v>0.29586655874345225</v>
      </c>
      <c r="U38" s="28" cm="1">
        <f t="array" ref="U38">1-EXP(-((($C38+(U$6-$K$6))/(INDEX('Weibull Data'!$G$4:$I$5,2,IF($D38="Electromechanical",3,IF($D38="Analogue Electronic",2,1)))))^(INDEX('Weibull Data'!$G$4:$I$5,1,IF($D38="Electromechanical",3,IF($D38="Analogue Electronic",2,1))))))</f>
        <v>0.3335826741786091</v>
      </c>
      <c r="V38" s="28" cm="1">
        <f t="array" ref="V38">1-EXP(-((($C38+(V$6-$K$6))/(INDEX('Weibull Data'!$G$4:$I$5,2,IF($D38="Electromechanical",3,IF($D38="Analogue Electronic",2,1)))))^(INDEX('Weibull Data'!$G$4:$I$5,1,IF($D38="Electromechanical",3,IF($D38="Analogue Electronic",2,1))))))</f>
        <v>0.37330261087615291</v>
      </c>
      <c r="W38" s="28" cm="1">
        <f t="array" ref="W38">1-EXP(-((($C38+(W$6-$K$6))/(INDEX('Weibull Data'!$G$4:$I$5,2,IF($D38="Electromechanical",3,IF($D38="Analogue Electronic",2,1)))))^(INDEX('Weibull Data'!$G$4:$I$5,1,IF($D38="Electromechanical",3,IF($D38="Analogue Electronic",2,1))))))</f>
        <v>0.41470866090140868</v>
      </c>
      <c r="X38" s="28" cm="1">
        <f t="array" ref="X38">1-EXP(-((($C38+(X$6-$K$6))/(INDEX('Weibull Data'!$G$4:$I$5,2,IF($D38="Electromechanical",3,IF($D38="Analogue Electronic",2,1)))))^(INDEX('Weibull Data'!$G$4:$I$5,1,IF($D38="Electromechanical",3,IF($D38="Analogue Electronic",2,1))))))</f>
        <v>0.45742234711266938</v>
      </c>
      <c r="Y38" s="28" cm="1">
        <f t="array" ref="Y38">1-EXP(-((($C38+(Y$6-$K$6))/(INDEX('Weibull Data'!$G$4:$I$5,2,IF($D38="Electromechanical",3,IF($D38="Analogue Electronic",2,1)))))^(INDEX('Weibull Data'!$G$4:$I$5,1,IF($D38="Electromechanical",3,IF($D38="Analogue Electronic",2,1))))))</f>
        <v>0.50101111261496789</v>
      </c>
      <c r="Z38" s="28" cm="1">
        <f t="array" ref="Z38">1-EXP(-((($C38+(Z$6-$K$6))/(INDEX('Weibull Data'!$G$4:$I$5,2,IF($D38="Electromechanical",3,IF($D38="Analogue Electronic",2,1)))))^(INDEX('Weibull Data'!$G$4:$I$5,1,IF($D38="Electromechanical",3,IF($D38="Analogue Electronic",2,1))))))</f>
        <v>0.54499823032567596</v>
      </c>
      <c r="AA38" s="28" cm="1">
        <f t="array" ref="AA38">1-EXP(-((($C38+(AA$6-$K$6))/(INDEX('Weibull Data'!$G$4:$I$5,2,IF($D38="Electromechanical",3,IF($D38="Analogue Electronic",2,1)))))^(INDEX('Weibull Data'!$G$4:$I$5,1,IF($D38="Electromechanical",3,IF($D38="Analogue Electronic",2,1))))))</f>
        <v>0.58887581344027229</v>
      </c>
      <c r="AB38" s="28" cm="1">
        <f t="array" ref="AB38">1-EXP(-((($C38+(AB$6-$K$6))/(INDEX('Weibull Data'!$G$4:$I$5,2,IF($D38="Electromechanical",3,IF($D38="Analogue Electronic",2,1)))))^(INDEX('Weibull Data'!$G$4:$I$5,1,IF($D38="Electromechanical",3,IF($D38="Analogue Electronic",2,1))))))</f>
        <v>0.63212055882855767</v>
      </c>
      <c r="AC38" s="28" cm="1">
        <f t="array" ref="AC38">1-EXP(-((($C38+(AC$6-$K$6))/(INDEX('Weibull Data'!$G$4:$I$5,2,IF($D38="Electromechanical",3,IF($D38="Analogue Electronic",2,1)))))^(INDEX('Weibull Data'!$G$4:$I$5,1,IF($D38="Electromechanical",3,IF($D38="Analogue Electronic",2,1))))))</f>
        <v>0.6742115920060604</v>
      </c>
      <c r="AD38" s="28" cm="1">
        <f t="array" ref="AD38">1-EXP(-((($C38+(AD$6-$K$6))/(INDEX('Weibull Data'!$G$4:$I$5,2,IF($D38="Electromechanical",3,IF($D38="Analogue Electronic",2,1)))))^(INDEX('Weibull Data'!$G$4:$I$5,1,IF($D38="Electromechanical",3,IF($D38="Analogue Electronic",2,1))))))</f>
        <v>0.71464952966240447</v>
      </c>
      <c r="AE38" s="28" cm="1">
        <f t="array" ref="AE38">1-EXP(-((($C38+(AE$6-$K$6))/(INDEX('Weibull Data'!$G$4:$I$5,2,IF($D38="Electromechanical",3,IF($D38="Analogue Electronic",2,1)))))^(INDEX('Weibull Data'!$G$4:$I$5,1,IF($D38="Electromechanical",3,IF($D38="Analogue Electronic",2,1))))))</f>
        <v>0.75297566380634318</v>
      </c>
      <c r="AF38" s="28" cm="1">
        <f t="array" ref="AF38">1-EXP(-((($C38+(AF$6-$K$6))/(INDEX('Weibull Data'!$G$4:$I$5,2,IF($D38="Electromechanical",3,IF($D38="Analogue Electronic",2,1)))))^(INDEX('Weibull Data'!$G$4:$I$5,1,IF($D38="Electromechanical",3,IF($D38="Analogue Electronic",2,1))))))</f>
        <v>0.78879003187898378</v>
      </c>
      <c r="AG38" s="28" cm="1">
        <f t="array" ref="AG38">1-EXP(-((($C38+(AG$6-$K$6))/(INDEX('Weibull Data'!$G$4:$I$5,2,IF($D38="Electromechanical",3,IF($D38="Analogue Electronic",2,1)))))^(INDEX('Weibull Data'!$G$4:$I$5,1,IF($D38="Electromechanical",3,IF($D38="Analogue Electronic",2,1))))))</f>
        <v>0.82176709825782468</v>
      </c>
      <c r="AH38" s="28" cm="1">
        <f t="array" ref="AH38">1-EXP(-((($C38+(AH$6-$K$6))/(INDEX('Weibull Data'!$G$4:$I$5,2,IF($D38="Electromechanical",3,IF($D38="Analogue Electronic",2,1)))))^(INDEX('Weibull Data'!$G$4:$I$5,1,IF($D38="Electromechanical",3,IF($D38="Analogue Electronic",2,1))))))</f>
        <v>0.8516678550591763</v>
      </c>
      <c r="AI38" s="28" cm="1">
        <f t="array" ref="AI38">1-EXP(-((($C38+(AI$6-$K$6))/(INDEX('Weibull Data'!$G$4:$I$5,2,IF($D38="Electromechanical",3,IF($D38="Analogue Electronic",2,1)))))^(INDEX('Weibull Data'!$G$4:$I$5,1,IF($D38="Electromechanical",3,IF($D38="Analogue Electronic",2,1))))))</f>
        <v>0.87834736185297824</v>
      </c>
      <c r="AJ38" s="34">
        <f t="shared" si="1"/>
        <v>2.2137502189319671E-2</v>
      </c>
      <c r="AK38" s="34">
        <f t="shared" si="2"/>
        <v>2.7409348694627678E-2</v>
      </c>
      <c r="AL38" s="34">
        <f t="shared" si="3"/>
        <v>3.3532208757071129E-2</v>
      </c>
      <c r="AM38" s="34">
        <f t="shared" si="4"/>
        <v>4.0569044792795772E-2</v>
      </c>
      <c r="AN38" s="34">
        <f t="shared" si="5"/>
        <v>4.8574902683593282E-2</v>
      </c>
      <c r="AO38" s="34">
        <f t="shared" si="6"/>
        <v>5.7594201902191292E-2</v>
      </c>
      <c r="AP38" s="34">
        <f t="shared" si="7"/>
        <v>6.7657891210547702E-2</v>
      </c>
      <c r="AQ38" s="34">
        <f t="shared" si="8"/>
        <v>7.8780569226510805E-2</v>
      </c>
      <c r="AR38" s="34">
        <f t="shared" si="9"/>
        <v>9.0957696881656558E-2</v>
      </c>
      <c r="AS38" s="34">
        <f t="shared" si="10"/>
        <v>0.10416305513513309</v>
      </c>
      <c r="AT38" s="34">
        <f t="shared" si="11"/>
        <v>0.1183466234973809</v>
      </c>
      <c r="AU38" s="34">
        <f t="shared" si="12"/>
        <v>0.13343306967144364</v>
      </c>
      <c r="AV38" s="34">
        <f t="shared" si="13"/>
        <v>0.14932104435046117</v>
      </c>
      <c r="AW38" s="34">
        <f t="shared" si="14"/>
        <v>0.16588346436056348</v>
      </c>
      <c r="AX38" s="34">
        <f t="shared" si="15"/>
        <v>0.18296893884506776</v>
      </c>
      <c r="AY38" s="34">
        <f t="shared" si="16"/>
        <v>0.20040444504598717</v>
      </c>
      <c r="AZ38" s="34">
        <f t="shared" si="17"/>
        <v>0.21799929213027039</v>
      </c>
      <c r="BA38" s="34">
        <f t="shared" si="18"/>
        <v>0.23555032537610893</v>
      </c>
      <c r="BB38" s="34">
        <f t="shared" si="19"/>
        <v>0.25284822353142306</v>
      </c>
      <c r="BC38" s="34">
        <f t="shared" si="20"/>
        <v>0.26968463680242416</v>
      </c>
      <c r="BD38" s="34">
        <f t="shared" si="21"/>
        <v>0.28585981186496179</v>
      </c>
      <c r="BE38" s="34">
        <f t="shared" si="22"/>
        <v>0.3011902655225373</v>
      </c>
      <c r="BF38" s="34">
        <f t="shared" si="23"/>
        <v>0.31551601275159352</v>
      </c>
      <c r="BG38" s="34">
        <f t="shared" si="24"/>
        <v>0.32870683930312988</v>
      </c>
      <c r="BH38" s="34">
        <f t="shared" si="25"/>
        <v>0.34066714202367054</v>
      </c>
      <c r="BI38" s="34">
        <f t="shared" si="26"/>
        <v>0.35133894474119132</v>
      </c>
      <c r="BJ38" s="45"/>
    </row>
    <row r="39" spans="1:62" x14ac:dyDescent="0.3">
      <c r="A39" s="29">
        <v>33</v>
      </c>
      <c r="B39" s="29" t="s">
        <v>57</v>
      </c>
      <c r="C39" s="29">
        <v>20</v>
      </c>
      <c r="D39" s="29" t="s">
        <v>51</v>
      </c>
      <c r="E39" s="29" t="s">
        <v>29</v>
      </c>
      <c r="F39" s="46">
        <v>1</v>
      </c>
      <c r="G39" s="47">
        <f t="shared" si="0"/>
        <v>1.5</v>
      </c>
      <c r="H39" s="51">
        <v>0.4</v>
      </c>
      <c r="I39" s="46">
        <v>1</v>
      </c>
      <c r="J39" s="28" cm="1">
        <f t="array" ref="J39">1-EXP(-((($C39+(J$6-$K$6))/(INDEX('Weibull Data'!$G$4:$I$5,2,IF($D39="Electromechanical",3,IF($D39="Analogue Electronic",2,1)))))^(INDEX('Weibull Data'!$G$4:$I$5,1,IF($D39="Electromechanical",3,IF($D39="Analogue Electronic",2,1))))))</f>
        <v>5.5343755473299172E-2</v>
      </c>
      <c r="K39" s="28" cm="1">
        <f t="array" ref="K39">1-EXP(-((($C39+(K$6-$K$6))/(INDEX('Weibull Data'!$G$4:$I$5,2,IF($D39="Electromechanical",3,IF($D39="Analogue Electronic",2,1)))))^(INDEX('Weibull Data'!$G$4:$I$5,1,IF($D39="Electromechanical",3,IF($D39="Analogue Electronic",2,1))))))</f>
        <v>6.8523371736569194E-2</v>
      </c>
      <c r="L39" s="28" cm="1">
        <f t="array" ref="L39">1-EXP(-((($C39+(L$6-$K$6))/(INDEX('Weibull Data'!$G$4:$I$5,2,IF($D39="Electromechanical",3,IF($D39="Analogue Electronic",2,1)))))^(INDEX('Weibull Data'!$G$4:$I$5,1,IF($D39="Electromechanical",3,IF($D39="Analogue Electronic",2,1))))))</f>
        <v>8.3830521892677812E-2</v>
      </c>
      <c r="M39" s="28" cm="1">
        <f t="array" ref="M39">1-EXP(-((($C39+(M$6-$K$6))/(INDEX('Weibull Data'!$G$4:$I$5,2,IF($D39="Electromechanical",3,IF($D39="Analogue Electronic",2,1)))))^(INDEX('Weibull Data'!$G$4:$I$5,1,IF($D39="Electromechanical",3,IF($D39="Analogue Electronic",2,1))))))</f>
        <v>0.10142261198198943</v>
      </c>
      <c r="N39" s="28" cm="1">
        <f t="array" ref="N39">1-EXP(-((($C39+(N$6-$K$6))/(INDEX('Weibull Data'!$G$4:$I$5,2,IF($D39="Electromechanical",3,IF($D39="Analogue Electronic",2,1)))))^(INDEX('Weibull Data'!$G$4:$I$5,1,IF($D39="Electromechanical",3,IF($D39="Analogue Electronic",2,1))))))</f>
        <v>0.1214372567089832</v>
      </c>
      <c r="O39" s="28" cm="1">
        <f t="array" ref="O39">1-EXP(-((($C39+(O$6-$K$6))/(INDEX('Weibull Data'!$G$4:$I$5,2,IF($D39="Electromechanical",3,IF($D39="Analogue Electronic",2,1)))))^(INDEX('Weibull Data'!$G$4:$I$5,1,IF($D39="Electromechanical",3,IF($D39="Analogue Electronic",2,1))))))</f>
        <v>0.14398550475547822</v>
      </c>
      <c r="P39" s="28" cm="1">
        <f t="array" ref="P39">1-EXP(-((($C39+(P$6-$K$6))/(INDEX('Weibull Data'!$G$4:$I$5,2,IF($D39="Electromechanical",3,IF($D39="Analogue Electronic",2,1)))))^(INDEX('Weibull Data'!$G$4:$I$5,1,IF($D39="Electromechanical",3,IF($D39="Analogue Electronic",2,1))))))</f>
        <v>0.16914472802636926</v>
      </c>
      <c r="Q39" s="28" cm="1">
        <f t="array" ref="Q39">1-EXP(-((($C39+(Q$6-$K$6))/(INDEX('Weibull Data'!$G$4:$I$5,2,IF($D39="Electromechanical",3,IF($D39="Analogue Electronic",2,1)))))^(INDEX('Weibull Data'!$G$4:$I$5,1,IF($D39="Electromechanical",3,IF($D39="Analogue Electronic",2,1))))))</f>
        <v>0.196951423066277</v>
      </c>
      <c r="R39" s="28" cm="1">
        <f t="array" ref="R39">1-EXP(-((($C39+(R$6-$K$6))/(INDEX('Weibull Data'!$G$4:$I$5,2,IF($D39="Electromechanical",3,IF($D39="Analogue Electronic",2,1)))))^(INDEX('Weibull Data'!$G$4:$I$5,1,IF($D39="Electromechanical",3,IF($D39="Analogue Electronic",2,1))))))</f>
        <v>0.22739424220414139</v>
      </c>
      <c r="S39" s="28" cm="1">
        <f t="array" ref="S39">1-EXP(-((($C39+(S$6-$K$6))/(INDEX('Weibull Data'!$G$4:$I$5,2,IF($D39="Electromechanical",3,IF($D39="Analogue Electronic",2,1)))))^(INDEX('Weibull Data'!$G$4:$I$5,1,IF($D39="Electromechanical",3,IF($D39="Analogue Electronic",2,1))))))</f>
        <v>0.26040763783783272</v>
      </c>
      <c r="T39" s="28" cm="1">
        <f t="array" ref="T39">1-EXP(-((($C39+(T$6-$K$6))/(INDEX('Weibull Data'!$G$4:$I$5,2,IF($D39="Electromechanical",3,IF($D39="Analogue Electronic",2,1)))))^(INDEX('Weibull Data'!$G$4:$I$5,1,IF($D39="Electromechanical",3,IF($D39="Analogue Electronic",2,1))))))</f>
        <v>0.29586655874345225</v>
      </c>
      <c r="U39" s="28" cm="1">
        <f t="array" ref="U39">1-EXP(-((($C39+(U$6-$K$6))/(INDEX('Weibull Data'!$G$4:$I$5,2,IF($D39="Electromechanical",3,IF($D39="Analogue Electronic",2,1)))))^(INDEX('Weibull Data'!$G$4:$I$5,1,IF($D39="Electromechanical",3,IF($D39="Analogue Electronic",2,1))))))</f>
        <v>0.3335826741786091</v>
      </c>
      <c r="V39" s="28" cm="1">
        <f t="array" ref="V39">1-EXP(-((($C39+(V$6-$K$6))/(INDEX('Weibull Data'!$G$4:$I$5,2,IF($D39="Electromechanical",3,IF($D39="Analogue Electronic",2,1)))))^(INDEX('Weibull Data'!$G$4:$I$5,1,IF($D39="Electromechanical",3,IF($D39="Analogue Electronic",2,1))))))</f>
        <v>0.37330261087615291</v>
      </c>
      <c r="W39" s="28" cm="1">
        <f t="array" ref="W39">1-EXP(-((($C39+(W$6-$K$6))/(INDEX('Weibull Data'!$G$4:$I$5,2,IF($D39="Electromechanical",3,IF($D39="Analogue Electronic",2,1)))))^(INDEX('Weibull Data'!$G$4:$I$5,1,IF($D39="Electromechanical",3,IF($D39="Analogue Electronic",2,1))))))</f>
        <v>0.41470866090140868</v>
      </c>
      <c r="X39" s="28" cm="1">
        <f t="array" ref="X39">1-EXP(-((($C39+(X$6-$K$6))/(INDEX('Weibull Data'!$G$4:$I$5,2,IF($D39="Electromechanical",3,IF($D39="Analogue Electronic",2,1)))))^(INDEX('Weibull Data'!$G$4:$I$5,1,IF($D39="Electromechanical",3,IF($D39="Analogue Electronic",2,1))))))</f>
        <v>0.45742234711266938</v>
      </c>
      <c r="Y39" s="28" cm="1">
        <f t="array" ref="Y39">1-EXP(-((($C39+(Y$6-$K$6))/(INDEX('Weibull Data'!$G$4:$I$5,2,IF($D39="Electromechanical",3,IF($D39="Analogue Electronic",2,1)))))^(INDEX('Weibull Data'!$G$4:$I$5,1,IF($D39="Electromechanical",3,IF($D39="Analogue Electronic",2,1))))))</f>
        <v>0.50101111261496789</v>
      </c>
      <c r="Z39" s="28" cm="1">
        <f t="array" ref="Z39">1-EXP(-((($C39+(Z$6-$K$6))/(INDEX('Weibull Data'!$G$4:$I$5,2,IF($D39="Electromechanical",3,IF($D39="Analogue Electronic",2,1)))))^(INDEX('Weibull Data'!$G$4:$I$5,1,IF($D39="Electromechanical",3,IF($D39="Analogue Electronic",2,1))))))</f>
        <v>0.54499823032567596</v>
      </c>
      <c r="AA39" s="28" cm="1">
        <f t="array" ref="AA39">1-EXP(-((($C39+(AA$6-$K$6))/(INDEX('Weibull Data'!$G$4:$I$5,2,IF($D39="Electromechanical",3,IF($D39="Analogue Electronic",2,1)))))^(INDEX('Weibull Data'!$G$4:$I$5,1,IF($D39="Electromechanical",3,IF($D39="Analogue Electronic",2,1))))))</f>
        <v>0.58887581344027229</v>
      </c>
      <c r="AB39" s="28" cm="1">
        <f t="array" ref="AB39">1-EXP(-((($C39+(AB$6-$K$6))/(INDEX('Weibull Data'!$G$4:$I$5,2,IF($D39="Electromechanical",3,IF($D39="Analogue Electronic",2,1)))))^(INDEX('Weibull Data'!$G$4:$I$5,1,IF($D39="Electromechanical",3,IF($D39="Analogue Electronic",2,1))))))</f>
        <v>0.63212055882855767</v>
      </c>
      <c r="AC39" s="28" cm="1">
        <f t="array" ref="AC39">1-EXP(-((($C39+(AC$6-$K$6))/(INDEX('Weibull Data'!$G$4:$I$5,2,IF($D39="Electromechanical",3,IF($D39="Analogue Electronic",2,1)))))^(INDEX('Weibull Data'!$G$4:$I$5,1,IF($D39="Electromechanical",3,IF($D39="Analogue Electronic",2,1))))))</f>
        <v>0.6742115920060604</v>
      </c>
      <c r="AD39" s="28" cm="1">
        <f t="array" ref="AD39">1-EXP(-((($C39+(AD$6-$K$6))/(INDEX('Weibull Data'!$G$4:$I$5,2,IF($D39="Electromechanical",3,IF($D39="Analogue Electronic",2,1)))))^(INDEX('Weibull Data'!$G$4:$I$5,1,IF($D39="Electromechanical",3,IF($D39="Analogue Electronic",2,1))))))</f>
        <v>0.71464952966240447</v>
      </c>
      <c r="AE39" s="28" cm="1">
        <f t="array" ref="AE39">1-EXP(-((($C39+(AE$6-$K$6))/(INDEX('Weibull Data'!$G$4:$I$5,2,IF($D39="Electromechanical",3,IF($D39="Analogue Electronic",2,1)))))^(INDEX('Weibull Data'!$G$4:$I$5,1,IF($D39="Electromechanical",3,IF($D39="Analogue Electronic",2,1))))))</f>
        <v>0.75297566380634318</v>
      </c>
      <c r="AF39" s="28" cm="1">
        <f t="array" ref="AF39">1-EXP(-((($C39+(AF$6-$K$6))/(INDEX('Weibull Data'!$G$4:$I$5,2,IF($D39="Electromechanical",3,IF($D39="Analogue Electronic",2,1)))))^(INDEX('Weibull Data'!$G$4:$I$5,1,IF($D39="Electromechanical",3,IF($D39="Analogue Electronic",2,1))))))</f>
        <v>0.78879003187898378</v>
      </c>
      <c r="AG39" s="28" cm="1">
        <f t="array" ref="AG39">1-EXP(-((($C39+(AG$6-$K$6))/(INDEX('Weibull Data'!$G$4:$I$5,2,IF($D39="Electromechanical",3,IF($D39="Analogue Electronic",2,1)))))^(INDEX('Weibull Data'!$G$4:$I$5,1,IF($D39="Electromechanical",3,IF($D39="Analogue Electronic",2,1))))))</f>
        <v>0.82176709825782468</v>
      </c>
      <c r="AH39" s="28" cm="1">
        <f t="array" ref="AH39">1-EXP(-((($C39+(AH$6-$K$6))/(INDEX('Weibull Data'!$G$4:$I$5,2,IF($D39="Electromechanical",3,IF($D39="Analogue Electronic",2,1)))))^(INDEX('Weibull Data'!$G$4:$I$5,1,IF($D39="Electromechanical",3,IF($D39="Analogue Electronic",2,1))))))</f>
        <v>0.8516678550591763</v>
      </c>
      <c r="AI39" s="28" cm="1">
        <f t="array" ref="AI39">1-EXP(-((($C39+(AI$6-$K$6))/(INDEX('Weibull Data'!$G$4:$I$5,2,IF($D39="Electromechanical",3,IF($D39="Analogue Electronic",2,1)))))^(INDEX('Weibull Data'!$G$4:$I$5,1,IF($D39="Electromechanical",3,IF($D39="Analogue Electronic",2,1))))))</f>
        <v>0.87834736185297824</v>
      </c>
      <c r="AJ39" s="34">
        <f t="shared" ref="AJ39:AJ53" si="27">(J39^$I39)*$H39</f>
        <v>2.2137502189319671E-2</v>
      </c>
      <c r="AK39" s="34">
        <f t="shared" ref="AK39:AK53" si="28">(K39^$I39)*$H39</f>
        <v>2.7409348694627678E-2</v>
      </c>
      <c r="AL39" s="34">
        <f t="shared" ref="AL39:AL42" si="29">(L39^$I39)*$H39</f>
        <v>3.3532208757071129E-2</v>
      </c>
      <c r="AM39" s="34">
        <f t="shared" ref="AM39:AM42" si="30">(M39^$I39)*$H39</f>
        <v>4.0569044792795772E-2</v>
      </c>
      <c r="AN39" s="34">
        <f t="shared" ref="AN39:AN42" si="31">(N39^$I39)*$H39</f>
        <v>4.8574902683593282E-2</v>
      </c>
      <c r="AO39" s="34">
        <f t="shared" ref="AO39:AO42" si="32">(O39^$I39)*$H39</f>
        <v>5.7594201902191292E-2</v>
      </c>
      <c r="AP39" s="34">
        <f t="shared" ref="AP39:AY46" si="33">(P39^$I39)*$H39</f>
        <v>6.7657891210547702E-2</v>
      </c>
      <c r="AQ39" s="34">
        <f t="shared" si="33"/>
        <v>7.8780569226510805E-2</v>
      </c>
      <c r="AR39" s="34">
        <f t="shared" si="33"/>
        <v>9.0957696881656558E-2</v>
      </c>
      <c r="AS39" s="34">
        <f t="shared" si="33"/>
        <v>0.10416305513513309</v>
      </c>
      <c r="AT39" s="34">
        <f t="shared" si="33"/>
        <v>0.1183466234973809</v>
      </c>
      <c r="AU39" s="34">
        <f t="shared" si="33"/>
        <v>0.13343306967144364</v>
      </c>
      <c r="AV39" s="34">
        <f t="shared" si="33"/>
        <v>0.14932104435046117</v>
      </c>
      <c r="AW39" s="34">
        <f t="shared" si="33"/>
        <v>0.16588346436056348</v>
      </c>
      <c r="AX39" s="34">
        <f t="shared" si="33"/>
        <v>0.18296893884506776</v>
      </c>
      <c r="AY39" s="34">
        <f t="shared" si="33"/>
        <v>0.20040444504598717</v>
      </c>
      <c r="AZ39" s="34">
        <f t="shared" ref="AZ39:BI46" si="34">(Z39^$I39)*$H39</f>
        <v>0.21799929213027039</v>
      </c>
      <c r="BA39" s="34">
        <f t="shared" si="34"/>
        <v>0.23555032537610893</v>
      </c>
      <c r="BB39" s="34">
        <f t="shared" si="34"/>
        <v>0.25284822353142306</v>
      </c>
      <c r="BC39" s="34">
        <f t="shared" si="34"/>
        <v>0.26968463680242416</v>
      </c>
      <c r="BD39" s="34">
        <f t="shared" si="34"/>
        <v>0.28585981186496179</v>
      </c>
      <c r="BE39" s="34">
        <f t="shared" si="34"/>
        <v>0.3011902655225373</v>
      </c>
      <c r="BF39" s="34">
        <f t="shared" si="34"/>
        <v>0.31551601275159352</v>
      </c>
      <c r="BG39" s="34">
        <f t="shared" si="34"/>
        <v>0.32870683930312988</v>
      </c>
      <c r="BH39" s="34">
        <f t="shared" si="34"/>
        <v>0.34066714202367054</v>
      </c>
      <c r="BI39" s="34">
        <f t="shared" si="34"/>
        <v>0.35133894474119132</v>
      </c>
      <c r="BJ39" s="45"/>
    </row>
    <row r="40" spans="1:62" x14ac:dyDescent="0.3">
      <c r="A40" s="29">
        <v>34</v>
      </c>
      <c r="B40" s="29" t="s">
        <v>58</v>
      </c>
      <c r="C40" s="29">
        <v>20</v>
      </c>
      <c r="D40" s="29" t="s">
        <v>51</v>
      </c>
      <c r="E40" s="29" t="s">
        <v>34</v>
      </c>
      <c r="F40" s="46">
        <v>1</v>
      </c>
      <c r="G40" s="47">
        <f t="shared" si="0"/>
        <v>1.5</v>
      </c>
      <c r="H40" s="51">
        <v>0.66700000000000004</v>
      </c>
      <c r="I40" s="46">
        <v>1</v>
      </c>
      <c r="J40" s="28" cm="1">
        <f t="array" ref="J40">1-EXP(-((($C40+(J$6-$K$6))/(INDEX('Weibull Data'!$G$4:$I$5,2,IF($D40="Electromechanical",3,IF($D40="Analogue Electronic",2,1)))))^(INDEX('Weibull Data'!$G$4:$I$5,1,IF($D40="Electromechanical",3,IF($D40="Analogue Electronic",2,1))))))</f>
        <v>5.5343755473299172E-2</v>
      </c>
      <c r="K40" s="28" cm="1">
        <f t="array" ref="K40">1-EXP(-((($C40+(K$6-$K$6))/(INDEX('Weibull Data'!$G$4:$I$5,2,IF($D40="Electromechanical",3,IF($D40="Analogue Electronic",2,1)))))^(INDEX('Weibull Data'!$G$4:$I$5,1,IF($D40="Electromechanical",3,IF($D40="Analogue Electronic",2,1))))))</f>
        <v>6.8523371736569194E-2</v>
      </c>
      <c r="L40" s="28" cm="1">
        <f t="array" ref="L40">1-EXP(-((($C40+(L$6-$K$6))/(INDEX('Weibull Data'!$G$4:$I$5,2,IF($D40="Electromechanical",3,IF($D40="Analogue Electronic",2,1)))))^(INDEX('Weibull Data'!$G$4:$I$5,1,IF($D40="Electromechanical",3,IF($D40="Analogue Electronic",2,1))))))</f>
        <v>8.3830521892677812E-2</v>
      </c>
      <c r="M40" s="28" cm="1">
        <f t="array" ref="M40">1-EXP(-((($C40+(M$6-$K$6))/(INDEX('Weibull Data'!$G$4:$I$5,2,IF($D40="Electromechanical",3,IF($D40="Analogue Electronic",2,1)))))^(INDEX('Weibull Data'!$G$4:$I$5,1,IF($D40="Electromechanical",3,IF($D40="Analogue Electronic",2,1))))))</f>
        <v>0.10142261198198943</v>
      </c>
      <c r="N40" s="28" cm="1">
        <f t="array" ref="N40">1-EXP(-((($C40+(N$6-$K$6))/(INDEX('Weibull Data'!$G$4:$I$5,2,IF($D40="Electromechanical",3,IF($D40="Analogue Electronic",2,1)))))^(INDEX('Weibull Data'!$G$4:$I$5,1,IF($D40="Electromechanical",3,IF($D40="Analogue Electronic",2,1))))))</f>
        <v>0.1214372567089832</v>
      </c>
      <c r="O40" s="28" cm="1">
        <f t="array" ref="O40">1-EXP(-((($C40+(O$6-$K$6))/(INDEX('Weibull Data'!$G$4:$I$5,2,IF($D40="Electromechanical",3,IF($D40="Analogue Electronic",2,1)))))^(INDEX('Weibull Data'!$G$4:$I$5,1,IF($D40="Electromechanical",3,IF($D40="Analogue Electronic",2,1))))))</f>
        <v>0.14398550475547822</v>
      </c>
      <c r="P40" s="28" cm="1">
        <f t="array" ref="P40">1-EXP(-((($C40+(P$6-$K$6))/(INDEX('Weibull Data'!$G$4:$I$5,2,IF($D40="Electromechanical",3,IF($D40="Analogue Electronic",2,1)))))^(INDEX('Weibull Data'!$G$4:$I$5,1,IF($D40="Electromechanical",3,IF($D40="Analogue Electronic",2,1))))))</f>
        <v>0.16914472802636926</v>
      </c>
      <c r="Q40" s="28" cm="1">
        <f t="array" ref="Q40">1-EXP(-((($C40+(Q$6-$K$6))/(INDEX('Weibull Data'!$G$4:$I$5,2,IF($D40="Electromechanical",3,IF($D40="Analogue Electronic",2,1)))))^(INDEX('Weibull Data'!$G$4:$I$5,1,IF($D40="Electromechanical",3,IF($D40="Analogue Electronic",2,1))))))</f>
        <v>0.196951423066277</v>
      </c>
      <c r="R40" s="28" cm="1">
        <f t="array" ref="R40">1-EXP(-((($C40+(R$6-$K$6))/(INDEX('Weibull Data'!$G$4:$I$5,2,IF($D40="Electromechanical",3,IF($D40="Analogue Electronic",2,1)))))^(INDEX('Weibull Data'!$G$4:$I$5,1,IF($D40="Electromechanical",3,IF($D40="Analogue Electronic",2,1))))))</f>
        <v>0.22739424220414139</v>
      </c>
      <c r="S40" s="28" cm="1">
        <f t="array" ref="S40">1-EXP(-((($C40+(S$6-$K$6))/(INDEX('Weibull Data'!$G$4:$I$5,2,IF($D40="Electromechanical",3,IF($D40="Analogue Electronic",2,1)))))^(INDEX('Weibull Data'!$G$4:$I$5,1,IF($D40="Electromechanical",3,IF($D40="Analogue Electronic",2,1))))))</f>
        <v>0.26040763783783272</v>
      </c>
      <c r="T40" s="28" cm="1">
        <f t="array" ref="T40">1-EXP(-((($C40+(T$6-$K$6))/(INDEX('Weibull Data'!$G$4:$I$5,2,IF($D40="Electromechanical",3,IF($D40="Analogue Electronic",2,1)))))^(INDEX('Weibull Data'!$G$4:$I$5,1,IF($D40="Electromechanical",3,IF($D40="Analogue Electronic",2,1))))))</f>
        <v>0.29586655874345225</v>
      </c>
      <c r="U40" s="28" cm="1">
        <f t="array" ref="U40">1-EXP(-((($C40+(U$6-$K$6))/(INDEX('Weibull Data'!$G$4:$I$5,2,IF($D40="Electromechanical",3,IF($D40="Analogue Electronic",2,1)))))^(INDEX('Weibull Data'!$G$4:$I$5,1,IF($D40="Electromechanical",3,IF($D40="Analogue Electronic",2,1))))))</f>
        <v>0.3335826741786091</v>
      </c>
      <c r="V40" s="28" cm="1">
        <f t="array" ref="V40">1-EXP(-((($C40+(V$6-$K$6))/(INDEX('Weibull Data'!$G$4:$I$5,2,IF($D40="Electromechanical",3,IF($D40="Analogue Electronic",2,1)))))^(INDEX('Weibull Data'!$G$4:$I$5,1,IF($D40="Electromechanical",3,IF($D40="Analogue Electronic",2,1))))))</f>
        <v>0.37330261087615291</v>
      </c>
      <c r="W40" s="28" cm="1">
        <f t="array" ref="W40">1-EXP(-((($C40+(W$6-$K$6))/(INDEX('Weibull Data'!$G$4:$I$5,2,IF($D40="Electromechanical",3,IF($D40="Analogue Electronic",2,1)))))^(INDEX('Weibull Data'!$G$4:$I$5,1,IF($D40="Electromechanical",3,IF($D40="Analogue Electronic",2,1))))))</f>
        <v>0.41470866090140868</v>
      </c>
      <c r="X40" s="28" cm="1">
        <f t="array" ref="X40">1-EXP(-((($C40+(X$6-$K$6))/(INDEX('Weibull Data'!$G$4:$I$5,2,IF($D40="Electromechanical",3,IF($D40="Analogue Electronic",2,1)))))^(INDEX('Weibull Data'!$G$4:$I$5,1,IF($D40="Electromechanical",3,IF($D40="Analogue Electronic",2,1))))))</f>
        <v>0.45742234711266938</v>
      </c>
      <c r="Y40" s="28" cm="1">
        <f t="array" ref="Y40">1-EXP(-((($C40+(Y$6-$K$6))/(INDEX('Weibull Data'!$G$4:$I$5,2,IF($D40="Electromechanical",3,IF($D40="Analogue Electronic",2,1)))))^(INDEX('Weibull Data'!$G$4:$I$5,1,IF($D40="Electromechanical",3,IF($D40="Analogue Electronic",2,1))))))</f>
        <v>0.50101111261496789</v>
      </c>
      <c r="Z40" s="28" cm="1">
        <f t="array" ref="Z40">1-EXP(-((($C40+(Z$6-$K$6))/(INDEX('Weibull Data'!$G$4:$I$5,2,IF($D40="Electromechanical",3,IF($D40="Analogue Electronic",2,1)))))^(INDEX('Weibull Data'!$G$4:$I$5,1,IF($D40="Electromechanical",3,IF($D40="Analogue Electronic",2,1))))))</f>
        <v>0.54499823032567596</v>
      </c>
      <c r="AA40" s="28" cm="1">
        <f t="array" ref="AA40">1-EXP(-((($C40+(AA$6-$K$6))/(INDEX('Weibull Data'!$G$4:$I$5,2,IF($D40="Electromechanical",3,IF($D40="Analogue Electronic",2,1)))))^(INDEX('Weibull Data'!$G$4:$I$5,1,IF($D40="Electromechanical",3,IF($D40="Analogue Electronic",2,1))))))</f>
        <v>0.58887581344027229</v>
      </c>
      <c r="AB40" s="28" cm="1">
        <f t="array" ref="AB40">1-EXP(-((($C40+(AB$6-$K$6))/(INDEX('Weibull Data'!$G$4:$I$5,2,IF($D40="Electromechanical",3,IF($D40="Analogue Electronic",2,1)))))^(INDEX('Weibull Data'!$G$4:$I$5,1,IF($D40="Electromechanical",3,IF($D40="Analogue Electronic",2,1))))))</f>
        <v>0.63212055882855767</v>
      </c>
      <c r="AC40" s="28" cm="1">
        <f t="array" ref="AC40">1-EXP(-((($C40+(AC$6-$K$6))/(INDEX('Weibull Data'!$G$4:$I$5,2,IF($D40="Electromechanical",3,IF($D40="Analogue Electronic",2,1)))))^(INDEX('Weibull Data'!$G$4:$I$5,1,IF($D40="Electromechanical",3,IF($D40="Analogue Electronic",2,1))))))</f>
        <v>0.6742115920060604</v>
      </c>
      <c r="AD40" s="28" cm="1">
        <f t="array" ref="AD40">1-EXP(-((($C40+(AD$6-$K$6))/(INDEX('Weibull Data'!$G$4:$I$5,2,IF($D40="Electromechanical",3,IF($D40="Analogue Electronic",2,1)))))^(INDEX('Weibull Data'!$G$4:$I$5,1,IF($D40="Electromechanical",3,IF($D40="Analogue Electronic",2,1))))))</f>
        <v>0.71464952966240447</v>
      </c>
      <c r="AE40" s="28" cm="1">
        <f t="array" ref="AE40">1-EXP(-((($C40+(AE$6-$K$6))/(INDEX('Weibull Data'!$G$4:$I$5,2,IF($D40="Electromechanical",3,IF($D40="Analogue Electronic",2,1)))))^(INDEX('Weibull Data'!$G$4:$I$5,1,IF($D40="Electromechanical",3,IF($D40="Analogue Electronic",2,1))))))</f>
        <v>0.75297566380634318</v>
      </c>
      <c r="AF40" s="28" cm="1">
        <f t="array" ref="AF40">1-EXP(-((($C40+(AF$6-$K$6))/(INDEX('Weibull Data'!$G$4:$I$5,2,IF($D40="Electromechanical",3,IF($D40="Analogue Electronic",2,1)))))^(INDEX('Weibull Data'!$G$4:$I$5,1,IF($D40="Electromechanical",3,IF($D40="Analogue Electronic",2,1))))))</f>
        <v>0.78879003187898378</v>
      </c>
      <c r="AG40" s="28" cm="1">
        <f t="array" ref="AG40">1-EXP(-((($C40+(AG$6-$K$6))/(INDEX('Weibull Data'!$G$4:$I$5,2,IF($D40="Electromechanical",3,IF($D40="Analogue Electronic",2,1)))))^(INDEX('Weibull Data'!$G$4:$I$5,1,IF($D40="Electromechanical",3,IF($D40="Analogue Electronic",2,1))))))</f>
        <v>0.82176709825782468</v>
      </c>
      <c r="AH40" s="28" cm="1">
        <f t="array" ref="AH40">1-EXP(-((($C40+(AH$6-$K$6))/(INDEX('Weibull Data'!$G$4:$I$5,2,IF($D40="Electromechanical",3,IF($D40="Analogue Electronic",2,1)))))^(INDEX('Weibull Data'!$G$4:$I$5,1,IF($D40="Electromechanical",3,IF($D40="Analogue Electronic",2,1))))))</f>
        <v>0.8516678550591763</v>
      </c>
      <c r="AI40" s="28" cm="1">
        <f t="array" ref="AI40">1-EXP(-((($C40+(AI$6-$K$6))/(INDEX('Weibull Data'!$G$4:$I$5,2,IF($D40="Electromechanical",3,IF($D40="Analogue Electronic",2,1)))))^(INDEX('Weibull Data'!$G$4:$I$5,1,IF($D40="Electromechanical",3,IF($D40="Analogue Electronic",2,1))))))</f>
        <v>0.87834736185297824</v>
      </c>
      <c r="AJ40" s="34">
        <f t="shared" si="27"/>
        <v>3.6914284900690549E-2</v>
      </c>
      <c r="AK40" s="34">
        <f t="shared" si="28"/>
        <v>4.5705088948291658E-2</v>
      </c>
      <c r="AL40" s="34">
        <f t="shared" si="29"/>
        <v>5.5914958102416104E-2</v>
      </c>
      <c r="AM40" s="34">
        <f t="shared" si="30"/>
        <v>6.7648882191986948E-2</v>
      </c>
      <c r="AN40" s="34">
        <f t="shared" si="31"/>
        <v>8.0998650224891805E-2</v>
      </c>
      <c r="AO40" s="34">
        <f t="shared" si="32"/>
        <v>9.6038331671903981E-2</v>
      </c>
      <c r="AP40" s="34">
        <f t="shared" si="33"/>
        <v>0.1128195335935883</v>
      </c>
      <c r="AQ40" s="34">
        <f t="shared" si="33"/>
        <v>0.13136659918520677</v>
      </c>
      <c r="AR40" s="34">
        <f t="shared" si="33"/>
        <v>0.15167195955016233</v>
      </c>
      <c r="AS40" s="34">
        <f t="shared" si="33"/>
        <v>0.17369189443783442</v>
      </c>
      <c r="AT40" s="34">
        <f t="shared" si="33"/>
        <v>0.19734299468188266</v>
      </c>
      <c r="AU40" s="34">
        <f t="shared" si="33"/>
        <v>0.22249964367713229</v>
      </c>
      <c r="AV40" s="34">
        <f t="shared" si="33"/>
        <v>0.24899284145439401</v>
      </c>
      <c r="AW40" s="34">
        <f t="shared" si="33"/>
        <v>0.27661067682123958</v>
      </c>
      <c r="AX40" s="34">
        <f t="shared" si="33"/>
        <v>0.30510070552415047</v>
      </c>
      <c r="AY40" s="34">
        <f t="shared" si="33"/>
        <v>0.33417441211418358</v>
      </c>
      <c r="AZ40" s="34">
        <f t="shared" si="34"/>
        <v>0.3635138196272259</v>
      </c>
      <c r="BA40" s="34">
        <f t="shared" si="34"/>
        <v>0.39278016756466166</v>
      </c>
      <c r="BB40" s="34">
        <f t="shared" si="34"/>
        <v>0.42162441273864798</v>
      </c>
      <c r="BC40" s="34">
        <f t="shared" si="34"/>
        <v>0.44969913186804233</v>
      </c>
      <c r="BD40" s="34">
        <f t="shared" si="34"/>
        <v>0.47667123628482383</v>
      </c>
      <c r="BE40" s="34">
        <f t="shared" si="34"/>
        <v>0.50223476775883091</v>
      </c>
      <c r="BF40" s="34">
        <f t="shared" si="34"/>
        <v>0.52612295126328223</v>
      </c>
      <c r="BG40" s="34">
        <f t="shared" si="34"/>
        <v>0.54811865453796904</v>
      </c>
      <c r="BH40" s="34">
        <f t="shared" si="34"/>
        <v>0.56806245932447064</v>
      </c>
      <c r="BI40" s="34">
        <f t="shared" si="34"/>
        <v>0.58585769035593649</v>
      </c>
      <c r="BJ40" s="45"/>
    </row>
    <row r="41" spans="1:62" x14ac:dyDescent="0.3">
      <c r="A41" s="29">
        <v>35</v>
      </c>
      <c r="B41" s="29" t="s">
        <v>59</v>
      </c>
      <c r="C41" s="29">
        <v>20</v>
      </c>
      <c r="D41" s="29" t="s">
        <v>51</v>
      </c>
      <c r="E41" s="29" t="s">
        <v>34</v>
      </c>
      <c r="F41" s="46">
        <v>1</v>
      </c>
      <c r="G41" s="47">
        <f t="shared" si="0"/>
        <v>1.5</v>
      </c>
      <c r="H41" s="51">
        <v>0.66700000000000004</v>
      </c>
      <c r="I41" s="46">
        <v>1</v>
      </c>
      <c r="J41" s="28" cm="1">
        <f t="array" ref="J41">1-EXP(-((($C41+(J$6-$K$6))/(INDEX('Weibull Data'!$G$4:$I$5,2,IF($D41="Electromechanical",3,IF($D41="Analogue Electronic",2,1)))))^(INDEX('Weibull Data'!$G$4:$I$5,1,IF($D41="Electromechanical",3,IF($D41="Analogue Electronic",2,1))))))</f>
        <v>5.5343755473299172E-2</v>
      </c>
      <c r="K41" s="28" cm="1">
        <f t="array" ref="K41">1-EXP(-((($C41+(K$6-$K$6))/(INDEX('Weibull Data'!$G$4:$I$5,2,IF($D41="Electromechanical",3,IF($D41="Analogue Electronic",2,1)))))^(INDEX('Weibull Data'!$G$4:$I$5,1,IF($D41="Electromechanical",3,IF($D41="Analogue Electronic",2,1))))))</f>
        <v>6.8523371736569194E-2</v>
      </c>
      <c r="L41" s="28" cm="1">
        <f t="array" ref="L41">1-EXP(-((($C41+(L$6-$K$6))/(INDEX('Weibull Data'!$G$4:$I$5,2,IF($D41="Electromechanical",3,IF($D41="Analogue Electronic",2,1)))))^(INDEX('Weibull Data'!$G$4:$I$5,1,IF($D41="Electromechanical",3,IF($D41="Analogue Electronic",2,1))))))</f>
        <v>8.3830521892677812E-2</v>
      </c>
      <c r="M41" s="28" cm="1">
        <f t="array" ref="M41">1-EXP(-((($C41+(M$6-$K$6))/(INDEX('Weibull Data'!$G$4:$I$5,2,IF($D41="Electromechanical",3,IF($D41="Analogue Electronic",2,1)))))^(INDEX('Weibull Data'!$G$4:$I$5,1,IF($D41="Electromechanical",3,IF($D41="Analogue Electronic",2,1))))))</f>
        <v>0.10142261198198943</v>
      </c>
      <c r="N41" s="28" cm="1">
        <f t="array" ref="N41">1-EXP(-((($C41+(N$6-$K$6))/(INDEX('Weibull Data'!$G$4:$I$5,2,IF($D41="Electromechanical",3,IF($D41="Analogue Electronic",2,1)))))^(INDEX('Weibull Data'!$G$4:$I$5,1,IF($D41="Electromechanical",3,IF($D41="Analogue Electronic",2,1))))))</f>
        <v>0.1214372567089832</v>
      </c>
      <c r="O41" s="28" cm="1">
        <f t="array" ref="O41">1-EXP(-((($C41+(O$6-$K$6))/(INDEX('Weibull Data'!$G$4:$I$5,2,IF($D41="Electromechanical",3,IF($D41="Analogue Electronic",2,1)))))^(INDEX('Weibull Data'!$G$4:$I$5,1,IF($D41="Electromechanical",3,IF($D41="Analogue Electronic",2,1))))))</f>
        <v>0.14398550475547822</v>
      </c>
      <c r="P41" s="28" cm="1">
        <f t="array" ref="P41">1-EXP(-((($C41+(P$6-$K$6))/(INDEX('Weibull Data'!$G$4:$I$5,2,IF($D41="Electromechanical",3,IF($D41="Analogue Electronic",2,1)))))^(INDEX('Weibull Data'!$G$4:$I$5,1,IF($D41="Electromechanical",3,IF($D41="Analogue Electronic",2,1))))))</f>
        <v>0.16914472802636926</v>
      </c>
      <c r="Q41" s="28" cm="1">
        <f t="array" ref="Q41">1-EXP(-((($C41+(Q$6-$K$6))/(INDEX('Weibull Data'!$G$4:$I$5,2,IF($D41="Electromechanical",3,IF($D41="Analogue Electronic",2,1)))))^(INDEX('Weibull Data'!$G$4:$I$5,1,IF($D41="Electromechanical",3,IF($D41="Analogue Electronic",2,1))))))</f>
        <v>0.196951423066277</v>
      </c>
      <c r="R41" s="28" cm="1">
        <f t="array" ref="R41">1-EXP(-((($C41+(R$6-$K$6))/(INDEX('Weibull Data'!$G$4:$I$5,2,IF($D41="Electromechanical",3,IF($D41="Analogue Electronic",2,1)))))^(INDEX('Weibull Data'!$G$4:$I$5,1,IF($D41="Electromechanical",3,IF($D41="Analogue Electronic",2,1))))))</f>
        <v>0.22739424220414139</v>
      </c>
      <c r="S41" s="28" cm="1">
        <f t="array" ref="S41">1-EXP(-((($C41+(S$6-$K$6))/(INDEX('Weibull Data'!$G$4:$I$5,2,IF($D41="Electromechanical",3,IF($D41="Analogue Electronic",2,1)))))^(INDEX('Weibull Data'!$G$4:$I$5,1,IF($D41="Electromechanical",3,IF($D41="Analogue Electronic",2,1))))))</f>
        <v>0.26040763783783272</v>
      </c>
      <c r="T41" s="28" cm="1">
        <f t="array" ref="T41">1-EXP(-((($C41+(T$6-$K$6))/(INDEX('Weibull Data'!$G$4:$I$5,2,IF($D41="Electromechanical",3,IF($D41="Analogue Electronic",2,1)))))^(INDEX('Weibull Data'!$G$4:$I$5,1,IF($D41="Electromechanical",3,IF($D41="Analogue Electronic",2,1))))))</f>
        <v>0.29586655874345225</v>
      </c>
      <c r="U41" s="28" cm="1">
        <f t="array" ref="U41">1-EXP(-((($C41+(U$6-$K$6))/(INDEX('Weibull Data'!$G$4:$I$5,2,IF($D41="Electromechanical",3,IF($D41="Analogue Electronic",2,1)))))^(INDEX('Weibull Data'!$G$4:$I$5,1,IF($D41="Electromechanical",3,IF($D41="Analogue Electronic",2,1))))))</f>
        <v>0.3335826741786091</v>
      </c>
      <c r="V41" s="28" cm="1">
        <f t="array" ref="V41">1-EXP(-((($C41+(V$6-$K$6))/(INDEX('Weibull Data'!$G$4:$I$5,2,IF($D41="Electromechanical",3,IF($D41="Analogue Electronic",2,1)))))^(INDEX('Weibull Data'!$G$4:$I$5,1,IF($D41="Electromechanical",3,IF($D41="Analogue Electronic",2,1))))))</f>
        <v>0.37330261087615291</v>
      </c>
      <c r="W41" s="28" cm="1">
        <f t="array" ref="W41">1-EXP(-((($C41+(W$6-$K$6))/(INDEX('Weibull Data'!$G$4:$I$5,2,IF($D41="Electromechanical",3,IF($D41="Analogue Electronic",2,1)))))^(INDEX('Weibull Data'!$G$4:$I$5,1,IF($D41="Electromechanical",3,IF($D41="Analogue Electronic",2,1))))))</f>
        <v>0.41470866090140868</v>
      </c>
      <c r="X41" s="28" cm="1">
        <f t="array" ref="X41">1-EXP(-((($C41+(X$6-$K$6))/(INDEX('Weibull Data'!$G$4:$I$5,2,IF($D41="Electromechanical",3,IF($D41="Analogue Electronic",2,1)))))^(INDEX('Weibull Data'!$G$4:$I$5,1,IF($D41="Electromechanical",3,IF($D41="Analogue Electronic",2,1))))))</f>
        <v>0.45742234711266938</v>
      </c>
      <c r="Y41" s="28" cm="1">
        <f t="array" ref="Y41">1-EXP(-((($C41+(Y$6-$K$6))/(INDEX('Weibull Data'!$G$4:$I$5,2,IF($D41="Electromechanical",3,IF($D41="Analogue Electronic",2,1)))))^(INDEX('Weibull Data'!$G$4:$I$5,1,IF($D41="Electromechanical",3,IF($D41="Analogue Electronic",2,1))))))</f>
        <v>0.50101111261496789</v>
      </c>
      <c r="Z41" s="28" cm="1">
        <f t="array" ref="Z41">1-EXP(-((($C41+(Z$6-$K$6))/(INDEX('Weibull Data'!$G$4:$I$5,2,IF($D41="Electromechanical",3,IF($D41="Analogue Electronic",2,1)))))^(INDEX('Weibull Data'!$G$4:$I$5,1,IF($D41="Electromechanical",3,IF($D41="Analogue Electronic",2,1))))))</f>
        <v>0.54499823032567596</v>
      </c>
      <c r="AA41" s="28" cm="1">
        <f t="array" ref="AA41">1-EXP(-((($C41+(AA$6-$K$6))/(INDEX('Weibull Data'!$G$4:$I$5,2,IF($D41="Electromechanical",3,IF($D41="Analogue Electronic",2,1)))))^(INDEX('Weibull Data'!$G$4:$I$5,1,IF($D41="Electromechanical",3,IF($D41="Analogue Electronic",2,1))))))</f>
        <v>0.58887581344027229</v>
      </c>
      <c r="AB41" s="28" cm="1">
        <f t="array" ref="AB41">1-EXP(-((($C41+(AB$6-$K$6))/(INDEX('Weibull Data'!$G$4:$I$5,2,IF($D41="Electromechanical",3,IF($D41="Analogue Electronic",2,1)))))^(INDEX('Weibull Data'!$G$4:$I$5,1,IF($D41="Electromechanical",3,IF($D41="Analogue Electronic",2,1))))))</f>
        <v>0.63212055882855767</v>
      </c>
      <c r="AC41" s="28" cm="1">
        <f t="array" ref="AC41">1-EXP(-((($C41+(AC$6-$K$6))/(INDEX('Weibull Data'!$G$4:$I$5,2,IF($D41="Electromechanical",3,IF($D41="Analogue Electronic",2,1)))))^(INDEX('Weibull Data'!$G$4:$I$5,1,IF($D41="Electromechanical",3,IF($D41="Analogue Electronic",2,1))))))</f>
        <v>0.6742115920060604</v>
      </c>
      <c r="AD41" s="28" cm="1">
        <f t="array" ref="AD41">1-EXP(-((($C41+(AD$6-$K$6))/(INDEX('Weibull Data'!$G$4:$I$5,2,IF($D41="Electromechanical",3,IF($D41="Analogue Electronic",2,1)))))^(INDEX('Weibull Data'!$G$4:$I$5,1,IF($D41="Electromechanical",3,IF($D41="Analogue Electronic",2,1))))))</f>
        <v>0.71464952966240447</v>
      </c>
      <c r="AE41" s="28" cm="1">
        <f t="array" ref="AE41">1-EXP(-((($C41+(AE$6-$K$6))/(INDEX('Weibull Data'!$G$4:$I$5,2,IF($D41="Electromechanical",3,IF($D41="Analogue Electronic",2,1)))))^(INDEX('Weibull Data'!$G$4:$I$5,1,IF($D41="Electromechanical",3,IF($D41="Analogue Electronic",2,1))))))</f>
        <v>0.75297566380634318</v>
      </c>
      <c r="AF41" s="28" cm="1">
        <f t="array" ref="AF41">1-EXP(-((($C41+(AF$6-$K$6))/(INDEX('Weibull Data'!$G$4:$I$5,2,IF($D41="Electromechanical",3,IF($D41="Analogue Electronic",2,1)))))^(INDEX('Weibull Data'!$G$4:$I$5,1,IF($D41="Electromechanical",3,IF($D41="Analogue Electronic",2,1))))))</f>
        <v>0.78879003187898378</v>
      </c>
      <c r="AG41" s="28" cm="1">
        <f t="array" ref="AG41">1-EXP(-((($C41+(AG$6-$K$6))/(INDEX('Weibull Data'!$G$4:$I$5,2,IF($D41="Electromechanical",3,IF($D41="Analogue Electronic",2,1)))))^(INDEX('Weibull Data'!$G$4:$I$5,1,IF($D41="Electromechanical",3,IF($D41="Analogue Electronic",2,1))))))</f>
        <v>0.82176709825782468</v>
      </c>
      <c r="AH41" s="28" cm="1">
        <f t="array" ref="AH41">1-EXP(-((($C41+(AH$6-$K$6))/(INDEX('Weibull Data'!$G$4:$I$5,2,IF($D41="Electromechanical",3,IF($D41="Analogue Electronic",2,1)))))^(INDEX('Weibull Data'!$G$4:$I$5,1,IF($D41="Electromechanical",3,IF($D41="Analogue Electronic",2,1))))))</f>
        <v>0.8516678550591763</v>
      </c>
      <c r="AI41" s="28" cm="1">
        <f t="array" ref="AI41">1-EXP(-((($C41+(AI$6-$K$6))/(INDEX('Weibull Data'!$G$4:$I$5,2,IF($D41="Electromechanical",3,IF($D41="Analogue Electronic",2,1)))))^(INDEX('Weibull Data'!$G$4:$I$5,1,IF($D41="Electromechanical",3,IF($D41="Analogue Electronic",2,1))))))</f>
        <v>0.87834736185297824</v>
      </c>
      <c r="AJ41" s="34">
        <f t="shared" si="27"/>
        <v>3.6914284900690549E-2</v>
      </c>
      <c r="AK41" s="34">
        <f t="shared" si="28"/>
        <v>4.5705088948291658E-2</v>
      </c>
      <c r="AL41" s="34">
        <f t="shared" si="29"/>
        <v>5.5914958102416104E-2</v>
      </c>
      <c r="AM41" s="34">
        <f t="shared" si="30"/>
        <v>6.7648882191986948E-2</v>
      </c>
      <c r="AN41" s="34">
        <f t="shared" si="31"/>
        <v>8.0998650224891805E-2</v>
      </c>
      <c r="AO41" s="34">
        <f t="shared" si="32"/>
        <v>9.6038331671903981E-2</v>
      </c>
      <c r="AP41" s="34">
        <f t="shared" si="33"/>
        <v>0.1128195335935883</v>
      </c>
      <c r="AQ41" s="34">
        <f t="shared" si="33"/>
        <v>0.13136659918520677</v>
      </c>
      <c r="AR41" s="34">
        <f t="shared" si="33"/>
        <v>0.15167195955016233</v>
      </c>
      <c r="AS41" s="34">
        <f t="shared" si="33"/>
        <v>0.17369189443783442</v>
      </c>
      <c r="AT41" s="34">
        <f t="shared" si="33"/>
        <v>0.19734299468188266</v>
      </c>
      <c r="AU41" s="34">
        <f t="shared" si="33"/>
        <v>0.22249964367713229</v>
      </c>
      <c r="AV41" s="34">
        <f t="shared" si="33"/>
        <v>0.24899284145439401</v>
      </c>
      <c r="AW41" s="34">
        <f t="shared" si="33"/>
        <v>0.27661067682123958</v>
      </c>
      <c r="AX41" s="34">
        <f t="shared" si="33"/>
        <v>0.30510070552415047</v>
      </c>
      <c r="AY41" s="34">
        <f t="shared" si="33"/>
        <v>0.33417441211418358</v>
      </c>
      <c r="AZ41" s="34">
        <f t="shared" si="34"/>
        <v>0.3635138196272259</v>
      </c>
      <c r="BA41" s="34">
        <f t="shared" si="34"/>
        <v>0.39278016756466166</v>
      </c>
      <c r="BB41" s="34">
        <f t="shared" si="34"/>
        <v>0.42162441273864798</v>
      </c>
      <c r="BC41" s="34">
        <f t="shared" si="34"/>
        <v>0.44969913186804233</v>
      </c>
      <c r="BD41" s="34">
        <f t="shared" si="34"/>
        <v>0.47667123628482383</v>
      </c>
      <c r="BE41" s="34">
        <f t="shared" si="34"/>
        <v>0.50223476775883091</v>
      </c>
      <c r="BF41" s="34">
        <f t="shared" si="34"/>
        <v>0.52612295126328223</v>
      </c>
      <c r="BG41" s="34">
        <f t="shared" si="34"/>
        <v>0.54811865453796904</v>
      </c>
      <c r="BH41" s="34">
        <f t="shared" si="34"/>
        <v>0.56806245932447064</v>
      </c>
      <c r="BI41" s="34">
        <f t="shared" si="34"/>
        <v>0.58585769035593649</v>
      </c>
      <c r="BJ41" s="45"/>
    </row>
    <row r="42" spans="1:62" x14ac:dyDescent="0.3">
      <c r="A42" s="29">
        <v>36</v>
      </c>
      <c r="B42" s="29" t="s">
        <v>60</v>
      </c>
      <c r="C42" s="29">
        <v>20</v>
      </c>
      <c r="D42" s="29" t="s">
        <v>51</v>
      </c>
      <c r="E42" s="29" t="s">
        <v>34</v>
      </c>
      <c r="F42" s="46">
        <v>1</v>
      </c>
      <c r="G42" s="47">
        <f t="shared" si="0"/>
        <v>1.5</v>
      </c>
      <c r="H42" s="51">
        <v>0.66700000000000004</v>
      </c>
      <c r="I42" s="46">
        <v>1</v>
      </c>
      <c r="J42" s="28" cm="1">
        <f t="array" ref="J42">1-EXP(-((($C42+(J$6-$K$6))/(INDEX('Weibull Data'!$G$4:$I$5,2,IF($D42="Electromechanical",3,IF($D42="Analogue Electronic",2,1)))))^(INDEX('Weibull Data'!$G$4:$I$5,1,IF($D42="Electromechanical",3,IF($D42="Analogue Electronic",2,1))))))</f>
        <v>5.5343755473299172E-2</v>
      </c>
      <c r="K42" s="28" cm="1">
        <f t="array" ref="K42">1-EXP(-((($C42+(K$6-$K$6))/(INDEX('Weibull Data'!$G$4:$I$5,2,IF($D42="Electromechanical",3,IF($D42="Analogue Electronic",2,1)))))^(INDEX('Weibull Data'!$G$4:$I$5,1,IF($D42="Electromechanical",3,IF($D42="Analogue Electronic",2,1))))))</f>
        <v>6.8523371736569194E-2</v>
      </c>
      <c r="L42" s="28" cm="1">
        <f t="array" ref="L42">1-EXP(-((($C42+(L$6-$K$6))/(INDEX('Weibull Data'!$G$4:$I$5,2,IF($D42="Electromechanical",3,IF($D42="Analogue Electronic",2,1)))))^(INDEX('Weibull Data'!$G$4:$I$5,1,IF($D42="Electromechanical",3,IF($D42="Analogue Electronic",2,1))))))</f>
        <v>8.3830521892677812E-2</v>
      </c>
      <c r="M42" s="28" cm="1">
        <f t="array" ref="M42">1-EXP(-((($C42+(M$6-$K$6))/(INDEX('Weibull Data'!$G$4:$I$5,2,IF($D42="Electromechanical",3,IF($D42="Analogue Electronic",2,1)))))^(INDEX('Weibull Data'!$G$4:$I$5,1,IF($D42="Electromechanical",3,IF($D42="Analogue Electronic",2,1))))))</f>
        <v>0.10142261198198943</v>
      </c>
      <c r="N42" s="28" cm="1">
        <f t="array" ref="N42">1-EXP(-((($C42+(N$6-$K$6))/(INDEX('Weibull Data'!$G$4:$I$5,2,IF($D42="Electromechanical",3,IF($D42="Analogue Electronic",2,1)))))^(INDEX('Weibull Data'!$G$4:$I$5,1,IF($D42="Electromechanical",3,IF($D42="Analogue Electronic",2,1))))))</f>
        <v>0.1214372567089832</v>
      </c>
      <c r="O42" s="28" cm="1">
        <f t="array" ref="O42">1-EXP(-((($C42+(O$6-$K$6))/(INDEX('Weibull Data'!$G$4:$I$5,2,IF($D42="Electromechanical",3,IF($D42="Analogue Electronic",2,1)))))^(INDEX('Weibull Data'!$G$4:$I$5,1,IF($D42="Electromechanical",3,IF($D42="Analogue Electronic",2,1))))))</f>
        <v>0.14398550475547822</v>
      </c>
      <c r="P42" s="28" cm="1">
        <f t="array" ref="P42">1-EXP(-((($C42+(P$6-$K$6))/(INDEX('Weibull Data'!$G$4:$I$5,2,IF($D42="Electromechanical",3,IF($D42="Analogue Electronic",2,1)))))^(INDEX('Weibull Data'!$G$4:$I$5,1,IF($D42="Electromechanical",3,IF($D42="Analogue Electronic",2,1))))))</f>
        <v>0.16914472802636926</v>
      </c>
      <c r="Q42" s="28" cm="1">
        <f t="array" ref="Q42">1-EXP(-((($C42+(Q$6-$K$6))/(INDEX('Weibull Data'!$G$4:$I$5,2,IF($D42="Electromechanical",3,IF($D42="Analogue Electronic",2,1)))))^(INDEX('Weibull Data'!$G$4:$I$5,1,IF($D42="Electromechanical",3,IF($D42="Analogue Electronic",2,1))))))</f>
        <v>0.196951423066277</v>
      </c>
      <c r="R42" s="28" cm="1">
        <f t="array" ref="R42">1-EXP(-((($C42+(R$6-$K$6))/(INDEX('Weibull Data'!$G$4:$I$5,2,IF($D42="Electromechanical",3,IF($D42="Analogue Electronic",2,1)))))^(INDEX('Weibull Data'!$G$4:$I$5,1,IF($D42="Electromechanical",3,IF($D42="Analogue Electronic",2,1))))))</f>
        <v>0.22739424220414139</v>
      </c>
      <c r="S42" s="28" cm="1">
        <f t="array" ref="S42">1-EXP(-((($C42+(S$6-$K$6))/(INDEX('Weibull Data'!$G$4:$I$5,2,IF($D42="Electromechanical",3,IF($D42="Analogue Electronic",2,1)))))^(INDEX('Weibull Data'!$G$4:$I$5,1,IF($D42="Electromechanical",3,IF($D42="Analogue Electronic",2,1))))))</f>
        <v>0.26040763783783272</v>
      </c>
      <c r="T42" s="28" cm="1">
        <f t="array" ref="T42">1-EXP(-((($C42+(T$6-$K$6))/(INDEX('Weibull Data'!$G$4:$I$5,2,IF($D42="Electromechanical",3,IF($D42="Analogue Electronic",2,1)))))^(INDEX('Weibull Data'!$G$4:$I$5,1,IF($D42="Electromechanical",3,IF($D42="Analogue Electronic",2,1))))))</f>
        <v>0.29586655874345225</v>
      </c>
      <c r="U42" s="28" cm="1">
        <f t="array" ref="U42">1-EXP(-((($C42+(U$6-$K$6))/(INDEX('Weibull Data'!$G$4:$I$5,2,IF($D42="Electromechanical",3,IF($D42="Analogue Electronic",2,1)))))^(INDEX('Weibull Data'!$G$4:$I$5,1,IF($D42="Electromechanical",3,IF($D42="Analogue Electronic",2,1))))))</f>
        <v>0.3335826741786091</v>
      </c>
      <c r="V42" s="28" cm="1">
        <f t="array" ref="V42">1-EXP(-((($C42+(V$6-$K$6))/(INDEX('Weibull Data'!$G$4:$I$5,2,IF($D42="Electromechanical",3,IF($D42="Analogue Electronic",2,1)))))^(INDEX('Weibull Data'!$G$4:$I$5,1,IF($D42="Electromechanical",3,IF($D42="Analogue Electronic",2,1))))))</f>
        <v>0.37330261087615291</v>
      </c>
      <c r="W42" s="28" cm="1">
        <f t="array" ref="W42">1-EXP(-((($C42+(W$6-$K$6))/(INDEX('Weibull Data'!$G$4:$I$5,2,IF($D42="Electromechanical",3,IF($D42="Analogue Electronic",2,1)))))^(INDEX('Weibull Data'!$G$4:$I$5,1,IF($D42="Electromechanical",3,IF($D42="Analogue Electronic",2,1))))))</f>
        <v>0.41470866090140868</v>
      </c>
      <c r="X42" s="28" cm="1">
        <f t="array" ref="X42">1-EXP(-((($C42+(X$6-$K$6))/(INDEX('Weibull Data'!$G$4:$I$5,2,IF($D42="Electromechanical",3,IF($D42="Analogue Electronic",2,1)))))^(INDEX('Weibull Data'!$G$4:$I$5,1,IF($D42="Electromechanical",3,IF($D42="Analogue Electronic",2,1))))))</f>
        <v>0.45742234711266938</v>
      </c>
      <c r="Y42" s="28" cm="1">
        <f t="array" ref="Y42">1-EXP(-((($C42+(Y$6-$K$6))/(INDEX('Weibull Data'!$G$4:$I$5,2,IF($D42="Electromechanical",3,IF($D42="Analogue Electronic",2,1)))))^(INDEX('Weibull Data'!$G$4:$I$5,1,IF($D42="Electromechanical",3,IF($D42="Analogue Electronic",2,1))))))</f>
        <v>0.50101111261496789</v>
      </c>
      <c r="Z42" s="28" cm="1">
        <f t="array" ref="Z42">1-EXP(-((($C42+(Z$6-$K$6))/(INDEX('Weibull Data'!$G$4:$I$5,2,IF($D42="Electromechanical",3,IF($D42="Analogue Electronic",2,1)))))^(INDEX('Weibull Data'!$G$4:$I$5,1,IF($D42="Electromechanical",3,IF($D42="Analogue Electronic",2,1))))))</f>
        <v>0.54499823032567596</v>
      </c>
      <c r="AA42" s="28" cm="1">
        <f t="array" ref="AA42">1-EXP(-((($C42+(AA$6-$K$6))/(INDEX('Weibull Data'!$G$4:$I$5,2,IF($D42="Electromechanical",3,IF($D42="Analogue Electronic",2,1)))))^(INDEX('Weibull Data'!$G$4:$I$5,1,IF($D42="Electromechanical",3,IF($D42="Analogue Electronic",2,1))))))</f>
        <v>0.58887581344027229</v>
      </c>
      <c r="AB42" s="28" cm="1">
        <f t="array" ref="AB42">1-EXP(-((($C42+(AB$6-$K$6))/(INDEX('Weibull Data'!$G$4:$I$5,2,IF($D42="Electromechanical",3,IF($D42="Analogue Electronic",2,1)))))^(INDEX('Weibull Data'!$G$4:$I$5,1,IF($D42="Electromechanical",3,IF($D42="Analogue Electronic",2,1))))))</f>
        <v>0.63212055882855767</v>
      </c>
      <c r="AC42" s="28" cm="1">
        <f t="array" ref="AC42">1-EXP(-((($C42+(AC$6-$K$6))/(INDEX('Weibull Data'!$G$4:$I$5,2,IF($D42="Electromechanical",3,IF($D42="Analogue Electronic",2,1)))))^(INDEX('Weibull Data'!$G$4:$I$5,1,IF($D42="Electromechanical",3,IF($D42="Analogue Electronic",2,1))))))</f>
        <v>0.6742115920060604</v>
      </c>
      <c r="AD42" s="28" cm="1">
        <f t="array" ref="AD42">1-EXP(-((($C42+(AD$6-$K$6))/(INDEX('Weibull Data'!$G$4:$I$5,2,IF($D42="Electromechanical",3,IF($D42="Analogue Electronic",2,1)))))^(INDEX('Weibull Data'!$G$4:$I$5,1,IF($D42="Electromechanical",3,IF($D42="Analogue Electronic",2,1))))))</f>
        <v>0.71464952966240447</v>
      </c>
      <c r="AE42" s="28" cm="1">
        <f t="array" ref="AE42">1-EXP(-((($C42+(AE$6-$K$6))/(INDEX('Weibull Data'!$G$4:$I$5,2,IF($D42="Electromechanical",3,IF($D42="Analogue Electronic",2,1)))))^(INDEX('Weibull Data'!$G$4:$I$5,1,IF($D42="Electromechanical",3,IF($D42="Analogue Electronic",2,1))))))</f>
        <v>0.75297566380634318</v>
      </c>
      <c r="AF42" s="28" cm="1">
        <f t="array" ref="AF42">1-EXP(-((($C42+(AF$6-$K$6))/(INDEX('Weibull Data'!$G$4:$I$5,2,IF($D42="Electromechanical",3,IF($D42="Analogue Electronic",2,1)))))^(INDEX('Weibull Data'!$G$4:$I$5,1,IF($D42="Electromechanical",3,IF($D42="Analogue Electronic",2,1))))))</f>
        <v>0.78879003187898378</v>
      </c>
      <c r="AG42" s="28" cm="1">
        <f t="array" ref="AG42">1-EXP(-((($C42+(AG$6-$K$6))/(INDEX('Weibull Data'!$G$4:$I$5,2,IF($D42="Electromechanical",3,IF($D42="Analogue Electronic",2,1)))))^(INDEX('Weibull Data'!$G$4:$I$5,1,IF($D42="Electromechanical",3,IF($D42="Analogue Electronic",2,1))))))</f>
        <v>0.82176709825782468</v>
      </c>
      <c r="AH42" s="28" cm="1">
        <f t="array" ref="AH42">1-EXP(-((($C42+(AH$6-$K$6))/(INDEX('Weibull Data'!$G$4:$I$5,2,IF($D42="Electromechanical",3,IF($D42="Analogue Electronic",2,1)))))^(INDEX('Weibull Data'!$G$4:$I$5,1,IF($D42="Electromechanical",3,IF($D42="Analogue Electronic",2,1))))))</f>
        <v>0.8516678550591763</v>
      </c>
      <c r="AI42" s="28" cm="1">
        <f t="array" ref="AI42">1-EXP(-((($C42+(AI$6-$K$6))/(INDEX('Weibull Data'!$G$4:$I$5,2,IF($D42="Electromechanical",3,IF($D42="Analogue Electronic",2,1)))))^(INDEX('Weibull Data'!$G$4:$I$5,1,IF($D42="Electromechanical",3,IF($D42="Analogue Electronic",2,1))))))</f>
        <v>0.87834736185297824</v>
      </c>
      <c r="AJ42" s="34">
        <f t="shared" si="27"/>
        <v>3.6914284900690549E-2</v>
      </c>
      <c r="AK42" s="34">
        <f t="shared" si="28"/>
        <v>4.5705088948291658E-2</v>
      </c>
      <c r="AL42" s="34">
        <f t="shared" si="29"/>
        <v>5.5914958102416104E-2</v>
      </c>
      <c r="AM42" s="34">
        <f t="shared" si="30"/>
        <v>6.7648882191986948E-2</v>
      </c>
      <c r="AN42" s="34">
        <f t="shared" si="31"/>
        <v>8.0998650224891805E-2</v>
      </c>
      <c r="AO42" s="34">
        <f t="shared" si="32"/>
        <v>9.6038331671903981E-2</v>
      </c>
      <c r="AP42" s="34">
        <f t="shared" si="33"/>
        <v>0.1128195335935883</v>
      </c>
      <c r="AQ42" s="34">
        <f t="shared" si="33"/>
        <v>0.13136659918520677</v>
      </c>
      <c r="AR42" s="34">
        <f t="shared" si="33"/>
        <v>0.15167195955016233</v>
      </c>
      <c r="AS42" s="34">
        <f t="shared" si="33"/>
        <v>0.17369189443783442</v>
      </c>
      <c r="AT42" s="34">
        <f t="shared" si="33"/>
        <v>0.19734299468188266</v>
      </c>
      <c r="AU42" s="34">
        <f t="shared" si="33"/>
        <v>0.22249964367713229</v>
      </c>
      <c r="AV42" s="34">
        <f t="shared" si="33"/>
        <v>0.24899284145439401</v>
      </c>
      <c r="AW42" s="34">
        <f t="shared" si="33"/>
        <v>0.27661067682123958</v>
      </c>
      <c r="AX42" s="34">
        <f t="shared" si="33"/>
        <v>0.30510070552415047</v>
      </c>
      <c r="AY42" s="34">
        <f t="shared" si="33"/>
        <v>0.33417441211418358</v>
      </c>
      <c r="AZ42" s="34">
        <f t="shared" si="34"/>
        <v>0.3635138196272259</v>
      </c>
      <c r="BA42" s="34">
        <f t="shared" si="34"/>
        <v>0.39278016756466166</v>
      </c>
      <c r="BB42" s="34">
        <f t="shared" si="34"/>
        <v>0.42162441273864798</v>
      </c>
      <c r="BC42" s="34">
        <f t="shared" si="34"/>
        <v>0.44969913186804233</v>
      </c>
      <c r="BD42" s="34">
        <f t="shared" si="34"/>
        <v>0.47667123628482383</v>
      </c>
      <c r="BE42" s="34">
        <f t="shared" si="34"/>
        <v>0.50223476775883091</v>
      </c>
      <c r="BF42" s="34">
        <f t="shared" si="34"/>
        <v>0.52612295126328223</v>
      </c>
      <c r="BG42" s="34">
        <f t="shared" si="34"/>
        <v>0.54811865453796904</v>
      </c>
      <c r="BH42" s="34">
        <f t="shared" si="34"/>
        <v>0.56806245932447064</v>
      </c>
      <c r="BI42" s="34">
        <f t="shared" si="34"/>
        <v>0.58585769035593649</v>
      </c>
      <c r="BJ42" s="45"/>
    </row>
    <row r="43" spans="1:62" x14ac:dyDescent="0.3">
      <c r="A43" s="29">
        <v>37</v>
      </c>
      <c r="B43" s="29" t="s">
        <v>61</v>
      </c>
      <c r="C43" s="29">
        <v>20</v>
      </c>
      <c r="D43" s="29" t="s">
        <v>4</v>
      </c>
      <c r="E43" s="29" t="s">
        <v>24</v>
      </c>
      <c r="F43" s="46">
        <v>1</v>
      </c>
      <c r="G43" s="47">
        <f t="shared" si="0"/>
        <v>1.5</v>
      </c>
      <c r="H43" s="51">
        <v>0.66700000000000004</v>
      </c>
      <c r="I43" s="46">
        <v>1</v>
      </c>
      <c r="J43" s="28" cm="1">
        <f t="array" ref="J43">1-EXP(-((($C43+(J$6-$K$6))/(INDEX('Weibull Data'!$G$4:$I$5,2,IF($D43="Electromechanical",3,IF($D43="Analogue Electronic",2,1)))))^(INDEX('Weibull Data'!$G$4:$I$5,1,IF($D43="Electromechanical",3,IF($D43="Analogue Electronic",2,1))))))</f>
        <v>0.83244448909884727</v>
      </c>
      <c r="K43" s="28" cm="1">
        <f t="array" ref="K43">1-EXP(-((($C43+(K$6-$K$6))/(INDEX('Weibull Data'!$G$4:$I$5,2,IF($D43="Electromechanical",3,IF($D43="Analogue Electronic",2,1)))))^(INDEX('Weibull Data'!$G$4:$I$5,1,IF($D43="Electromechanical",3,IF($D43="Analogue Electronic",2,1))))))</f>
        <v>0.86044665611692417</v>
      </c>
      <c r="L43" s="28" cm="1">
        <f t="array" ref="L43">1-EXP(-((($C43+(L$6-$K$6))/(INDEX('Weibull Data'!$G$4:$I$5,2,IF($D43="Electromechanical",3,IF($D43="Analogue Electronic",2,1)))))^(INDEX('Weibull Data'!$G$4:$I$5,1,IF($D43="Electromechanical",3,IF($D43="Analogue Electronic",2,1))))))</f>
        <v>0.88474349161152344</v>
      </c>
      <c r="M43" s="28" cm="1">
        <f t="array" ref="M43">1-EXP(-((($C43+(M$6-$K$6))/(INDEX('Weibull Data'!$G$4:$I$5,2,IF($D43="Electromechanical",3,IF($D43="Analogue Electronic",2,1)))))^(INDEX('Weibull Data'!$G$4:$I$5,1,IF($D43="Electromechanical",3,IF($D43="Analogue Electronic",2,1))))))</f>
        <v>0.90560431232131766</v>
      </c>
      <c r="N43" s="28" cm="1">
        <f t="array" ref="N43">1-EXP(-((($C43+(N$6-$K$6))/(INDEX('Weibull Data'!$G$4:$I$5,2,IF($D43="Electromechanical",3,IF($D43="Analogue Electronic",2,1)))))^(INDEX('Weibull Data'!$G$4:$I$5,1,IF($D43="Electromechanical",3,IF($D43="Analogue Electronic",2,1))))))</f>
        <v>0.92333145372827552</v>
      </c>
      <c r="O43" s="28" cm="1">
        <f t="array" ref="O43">1-EXP(-((($C43+(O$6-$K$6))/(INDEX('Weibull Data'!$G$4:$I$5,2,IF($D43="Electromechanical",3,IF($D43="Analogue Electronic",2,1)))))^(INDEX('Weibull Data'!$G$4:$I$5,1,IF($D43="Electromechanical",3,IF($D43="Analogue Electronic",2,1))))))</f>
        <v>0.93824434257875233</v>
      </c>
      <c r="P43" s="28" cm="1">
        <f t="array" ref="P43">1-EXP(-((($C43+(P$6-$K$6))/(INDEX('Weibull Data'!$G$4:$I$5,2,IF($D43="Electromechanical",3,IF($D43="Analogue Electronic",2,1)))))^(INDEX('Weibull Data'!$G$4:$I$5,1,IF($D43="Electromechanical",3,IF($D43="Analogue Electronic",2,1))))))</f>
        <v>0.95066603349759415</v>
      </c>
      <c r="Q43" s="28" cm="1">
        <f t="array" ref="Q43">1-EXP(-((($C43+(Q$6-$K$6))/(INDEX('Weibull Data'!$G$4:$I$5,2,IF($D43="Electromechanical",3,IF($D43="Analogue Electronic",2,1)))))^(INDEX('Weibull Data'!$G$4:$I$5,1,IF($D43="Electromechanical",3,IF($D43="Analogue Electronic",2,1))))))</f>
        <v>0.9609123361359202</v>
      </c>
      <c r="R43" s="28" cm="1">
        <f t="array" ref="R43">1-EXP(-((($C43+(R$6-$K$6))/(INDEX('Weibull Data'!$G$4:$I$5,2,IF($D43="Electromechanical",3,IF($D43="Analogue Electronic",2,1)))))^(INDEX('Weibull Data'!$G$4:$I$5,1,IF($D43="Electromechanical",3,IF($D43="Analogue Electronic",2,1))))))</f>
        <v>0.9692834956006412</v>
      </c>
      <c r="S43" s="28" cm="1">
        <f t="array" ref="S43">1-EXP(-((($C43+(S$6-$K$6))/(INDEX('Weibull Data'!$G$4:$I$5,2,IF($D43="Electromechanical",3,IF($D43="Analogue Electronic",2,1)))))^(INDEX('Weibull Data'!$G$4:$I$5,1,IF($D43="Electromechanical",3,IF($D43="Analogue Electronic",2,1))))))</f>
        <v>0.97605826158872577</v>
      </c>
      <c r="T43" s="28" cm="1">
        <f t="array" ref="T43">1-EXP(-((($C43+(T$6-$K$6))/(INDEX('Weibull Data'!$G$4:$I$5,2,IF($D43="Electromechanical",3,IF($D43="Analogue Electronic",2,1)))))^(INDEX('Weibull Data'!$G$4:$I$5,1,IF($D43="Electromechanical",3,IF($D43="Analogue Electronic",2,1))))))</f>
        <v>0.98149009154383993</v>
      </c>
      <c r="U43" s="28" cm="1">
        <f t="array" ref="U43">1-EXP(-((($C43+(U$6-$K$6))/(INDEX('Weibull Data'!$G$4:$I$5,2,IF($D43="Electromechanical",3,IF($D43="Analogue Electronic",2,1)))))^(INDEX('Weibull Data'!$G$4:$I$5,1,IF($D43="Electromechanical",3,IF($D43="Analogue Electronic",2,1))))))</f>
        <v>0.98580517816098001</v>
      </c>
      <c r="V43" s="28" cm="1">
        <f t="array" ref="V43">1-EXP(-((($C43+(V$6-$K$6))/(INDEX('Weibull Data'!$G$4:$I$5,2,IF($D43="Electromechanical",3,IF($D43="Analogue Electronic",2,1)))))^(INDEX('Weibull Data'!$G$4:$I$5,1,IF($D43="Electromechanical",3,IF($D43="Analogue Electronic",2,1))))))</f>
        <v>0.98920196745051259</v>
      </c>
      <c r="W43" s="28" cm="1">
        <f t="array" ref="W43">1-EXP(-((($C43+(W$6-$K$6))/(INDEX('Weibull Data'!$G$4:$I$5,2,IF($D43="Electromechanical",3,IF($D43="Analogue Electronic",2,1)))))^(INDEX('Weibull Data'!$G$4:$I$5,1,IF($D43="Electromechanical",3,IF($D43="Analogue Electronic",2,1))))))</f>
        <v>0.9918518347997064</v>
      </c>
      <c r="X43" s="28" cm="1">
        <f t="array" ref="X43">1-EXP(-((($C43+(X$6-$K$6))/(INDEX('Weibull Data'!$G$4:$I$5,2,IF($D43="Electromechanical",3,IF($D43="Analogue Electronic",2,1)))))^(INDEX('Weibull Data'!$G$4:$I$5,1,IF($D43="Electromechanical",3,IF($D43="Analogue Electronic",2,1))))))</f>
        <v>0.99390060694833393</v>
      </c>
      <c r="Y43" s="28" cm="1">
        <f t="array" ref="Y43">1-EXP(-((($C43+(Y$6-$K$6))/(INDEX('Weibull Data'!$G$4:$I$5,2,IF($D43="Electromechanical",3,IF($D43="Analogue Electronic",2,1)))))^(INDEX('Weibull Data'!$G$4:$I$5,1,IF($D43="Electromechanical",3,IF($D43="Analogue Electronic",2,1))))))</f>
        <v>0.99547065150310166</v>
      </c>
      <c r="Z43" s="28" cm="1">
        <f t="array" ref="Z43">1-EXP(-((($C43+(Z$6-$K$6))/(INDEX('Weibull Data'!$G$4:$I$5,2,IF($D43="Electromechanical",3,IF($D43="Analogue Electronic",2,1)))))^(INDEX('Weibull Data'!$G$4:$I$5,1,IF($D43="Electromechanical",3,IF($D43="Analogue Electronic",2,1))))))</f>
        <v>0.99666329706072876</v>
      </c>
      <c r="AA43" s="28" cm="1">
        <f t="array" ref="AA43">1-EXP(-((($C43+(AA$6-$K$6))/(INDEX('Weibull Data'!$G$4:$I$5,2,IF($D43="Electromechanical",3,IF($D43="Analogue Electronic",2,1)))))^(INDEX('Weibull Data'!$G$4:$I$5,1,IF($D43="Electromechanical",3,IF($D43="Analogue Electronic",2,1))))))</f>
        <v>0.99756139152953172</v>
      </c>
      <c r="AB43" s="28" cm="1">
        <f t="array" ref="AB43">1-EXP(-((($C43+(AB$6-$K$6))/(INDEX('Weibull Data'!$G$4:$I$5,2,IF($D43="Electromechanical",3,IF($D43="Analogue Electronic",2,1)))))^(INDEX('Weibull Data'!$G$4:$I$5,1,IF($D43="Electromechanical",3,IF($D43="Analogue Electronic",2,1))))))</f>
        <v>0.99823185015702132</v>
      </c>
      <c r="AC43" s="28" cm="1">
        <f t="array" ref="AC43">1-EXP(-((($C43+(AC$6-$K$6))/(INDEX('Weibull Data'!$G$4:$I$5,2,IF($D43="Electromechanical",3,IF($D43="Analogue Electronic",2,1)))))^(INDEX('Weibull Data'!$G$4:$I$5,1,IF($D43="Electromechanical",3,IF($D43="Analogue Electronic",2,1))))))</f>
        <v>0.99872808542304536</v>
      </c>
      <c r="AD43" s="28" cm="1">
        <f t="array" ref="AD43">1-EXP(-((($C43+(AD$6-$K$6))/(INDEX('Weibull Data'!$G$4:$I$5,2,IF($D43="Electromechanical",3,IF($D43="Analogue Electronic",2,1)))))^(INDEX('Weibull Data'!$G$4:$I$5,1,IF($D43="Electromechanical",3,IF($D43="Analogue Electronic",2,1))))))</f>
        <v>0.99909224663115492</v>
      </c>
      <c r="AE43" s="28" cm="1">
        <f t="array" ref="AE43">1-EXP(-((($C43+(AE$6-$K$6))/(INDEX('Weibull Data'!$G$4:$I$5,2,IF($D43="Electromechanical",3,IF($D43="Analogue Electronic",2,1)))))^(INDEX('Weibull Data'!$G$4:$I$5,1,IF($D43="Electromechanical",3,IF($D43="Analogue Electronic",2,1))))))</f>
        <v>0.99935722683486494</v>
      </c>
      <c r="AF43" s="28" cm="1">
        <f t="array" ref="AF43">1-EXP(-((($C43+(AF$6-$K$6))/(INDEX('Weibull Data'!$G$4:$I$5,2,IF($D43="Electromechanical",3,IF($D43="Analogue Electronic",2,1)))))^(INDEX('Weibull Data'!$G$4:$I$5,1,IF($D43="Electromechanical",3,IF($D43="Analogue Electronic",2,1))))))</f>
        <v>0.99954841844219522</v>
      </c>
      <c r="AG43" s="28" cm="1">
        <f t="array" ref="AG43">1-EXP(-((($C43+(AG$6-$K$6))/(INDEX('Weibull Data'!$G$4:$I$5,2,IF($D43="Electromechanical",3,IF($D43="Analogue Electronic",2,1)))))^(INDEX('Weibull Data'!$G$4:$I$5,1,IF($D43="Electromechanical",3,IF($D43="Analogue Electronic",2,1))))))</f>
        <v>0.99968521671453781</v>
      </c>
      <c r="AH43" s="28" cm="1">
        <f t="array" ref="AH43">1-EXP(-((($C43+(AH$6-$K$6))/(INDEX('Weibull Data'!$G$4:$I$5,2,IF($D43="Electromechanical",3,IF($D43="Analogue Electronic",2,1)))))^(INDEX('Weibull Data'!$G$4:$I$5,1,IF($D43="Electromechanical",3,IF($D43="Analogue Electronic",2,1))))))</f>
        <v>0.99978228300665373</v>
      </c>
      <c r="AI43" s="28" cm="1">
        <f t="array" ref="AI43">1-EXP(-((($C43+(AI$6-$K$6))/(INDEX('Weibull Data'!$G$4:$I$5,2,IF($D43="Electromechanical",3,IF($D43="Analogue Electronic",2,1)))))^(INDEX('Weibull Data'!$G$4:$I$5,1,IF($D43="Electromechanical",3,IF($D43="Analogue Electronic",2,1))))))</f>
        <v>0.99985058776245339</v>
      </c>
      <c r="AJ43" s="34">
        <f t="shared" si="27"/>
        <v>0.55524047422893119</v>
      </c>
      <c r="AK43" s="34">
        <f t="shared" si="28"/>
        <v>0.5739179196299885</v>
      </c>
      <c r="AL43" s="34">
        <f t="shared" ref="AL43:AO45" si="35">(L43^$I43)*$H43</f>
        <v>0.5901239089048862</v>
      </c>
      <c r="AM43" s="34">
        <f t="shared" si="35"/>
        <v>0.60403807631831896</v>
      </c>
      <c r="AN43" s="34">
        <f t="shared" si="35"/>
        <v>0.61586207963675976</v>
      </c>
      <c r="AO43" s="34">
        <f t="shared" si="35"/>
        <v>0.62580897650002787</v>
      </c>
      <c r="AP43" s="34">
        <f t="shared" si="33"/>
        <v>0.6340942443428953</v>
      </c>
      <c r="AQ43" s="34">
        <f t="shared" si="33"/>
        <v>0.64092852820265878</v>
      </c>
      <c r="AR43" s="34">
        <f t="shared" si="33"/>
        <v>0.64651209156562772</v>
      </c>
      <c r="AS43" s="34">
        <f t="shared" si="33"/>
        <v>0.65103086047968017</v>
      </c>
      <c r="AT43" s="34">
        <f t="shared" si="33"/>
        <v>0.65465389105974126</v>
      </c>
      <c r="AU43" s="34">
        <f t="shared" si="33"/>
        <v>0.65753205383337365</v>
      </c>
      <c r="AV43" s="34">
        <f t="shared" si="33"/>
        <v>0.65979771228949191</v>
      </c>
      <c r="AW43" s="34">
        <f t="shared" si="33"/>
        <v>0.66156517381140423</v>
      </c>
      <c r="AX43" s="34">
        <f t="shared" si="33"/>
        <v>0.66293170483453878</v>
      </c>
      <c r="AY43" s="34">
        <f t="shared" si="33"/>
        <v>0.66397892455256879</v>
      </c>
      <c r="AZ43" s="34">
        <f t="shared" si="34"/>
        <v>0.66477441913950608</v>
      </c>
      <c r="BA43" s="34">
        <f t="shared" si="34"/>
        <v>0.66537344815019772</v>
      </c>
      <c r="BB43" s="34">
        <f t="shared" si="34"/>
        <v>0.66582064405473329</v>
      </c>
      <c r="BC43" s="34">
        <f t="shared" si="34"/>
        <v>0.66615163297717128</v>
      </c>
      <c r="BD43" s="34">
        <f t="shared" si="34"/>
        <v>0.66639452850298042</v>
      </c>
      <c r="BE43" s="34">
        <f t="shared" si="34"/>
        <v>0.66657127029885499</v>
      </c>
      <c r="BF43" s="34">
        <f t="shared" si="34"/>
        <v>0.66669879510094421</v>
      </c>
      <c r="BG43" s="34">
        <f t="shared" si="34"/>
        <v>0.66679003954859672</v>
      </c>
      <c r="BH43" s="34">
        <f t="shared" si="34"/>
        <v>0.66685478276543808</v>
      </c>
      <c r="BI43" s="34">
        <f t="shared" si="34"/>
        <v>0.66690034203755644</v>
      </c>
      <c r="BJ43" s="45"/>
    </row>
    <row r="44" spans="1:62" x14ac:dyDescent="0.3">
      <c r="A44" s="29">
        <v>38</v>
      </c>
      <c r="B44" s="29" t="s">
        <v>62</v>
      </c>
      <c r="C44" s="29">
        <v>20</v>
      </c>
      <c r="D44" s="29" t="s">
        <v>4</v>
      </c>
      <c r="E44" s="29" t="s">
        <v>29</v>
      </c>
      <c r="F44" s="46">
        <v>1</v>
      </c>
      <c r="G44" s="47">
        <f t="shared" si="0"/>
        <v>1.5</v>
      </c>
      <c r="H44" s="51">
        <v>0.4</v>
      </c>
      <c r="I44" s="46">
        <v>1</v>
      </c>
      <c r="J44" s="28" cm="1">
        <f t="array" ref="J44">1-EXP(-((($C44+(J$6-$K$6))/(INDEX('Weibull Data'!$G$4:$I$5,2,IF($D44="Electromechanical",3,IF($D44="Analogue Electronic",2,1)))))^(INDEX('Weibull Data'!$G$4:$I$5,1,IF($D44="Electromechanical",3,IF($D44="Analogue Electronic",2,1))))))</f>
        <v>0.83244448909884727</v>
      </c>
      <c r="K44" s="28" cm="1">
        <f t="array" ref="K44">1-EXP(-((($C44+(K$6-$K$6))/(INDEX('Weibull Data'!$G$4:$I$5,2,IF($D44="Electromechanical",3,IF($D44="Analogue Electronic",2,1)))))^(INDEX('Weibull Data'!$G$4:$I$5,1,IF($D44="Electromechanical",3,IF($D44="Analogue Electronic",2,1))))))</f>
        <v>0.86044665611692417</v>
      </c>
      <c r="L44" s="28" cm="1">
        <f t="array" ref="L44">1-EXP(-((($C44+(L$6-$K$6))/(INDEX('Weibull Data'!$G$4:$I$5,2,IF($D44="Electromechanical",3,IF($D44="Analogue Electronic",2,1)))))^(INDEX('Weibull Data'!$G$4:$I$5,1,IF($D44="Electromechanical",3,IF($D44="Analogue Electronic",2,1))))))</f>
        <v>0.88474349161152344</v>
      </c>
      <c r="M44" s="28" cm="1">
        <f t="array" ref="M44">1-EXP(-((($C44+(M$6-$K$6))/(INDEX('Weibull Data'!$G$4:$I$5,2,IF($D44="Electromechanical",3,IF($D44="Analogue Electronic",2,1)))))^(INDEX('Weibull Data'!$G$4:$I$5,1,IF($D44="Electromechanical",3,IF($D44="Analogue Electronic",2,1))))))</f>
        <v>0.90560431232131766</v>
      </c>
      <c r="N44" s="28" cm="1">
        <f t="array" ref="N44">1-EXP(-((($C44+(N$6-$K$6))/(INDEX('Weibull Data'!$G$4:$I$5,2,IF($D44="Electromechanical",3,IF($D44="Analogue Electronic",2,1)))))^(INDEX('Weibull Data'!$G$4:$I$5,1,IF($D44="Electromechanical",3,IF($D44="Analogue Electronic",2,1))))))</f>
        <v>0.92333145372827552</v>
      </c>
      <c r="O44" s="28" cm="1">
        <f t="array" ref="O44">1-EXP(-((($C44+(O$6-$K$6))/(INDEX('Weibull Data'!$G$4:$I$5,2,IF($D44="Electromechanical",3,IF($D44="Analogue Electronic",2,1)))))^(INDEX('Weibull Data'!$G$4:$I$5,1,IF($D44="Electromechanical",3,IF($D44="Analogue Electronic",2,1))))))</f>
        <v>0.93824434257875233</v>
      </c>
      <c r="P44" s="28" cm="1">
        <f t="array" ref="P44">1-EXP(-((($C44+(P$6-$K$6))/(INDEX('Weibull Data'!$G$4:$I$5,2,IF($D44="Electromechanical",3,IF($D44="Analogue Electronic",2,1)))))^(INDEX('Weibull Data'!$G$4:$I$5,1,IF($D44="Electromechanical",3,IF($D44="Analogue Electronic",2,1))))))</f>
        <v>0.95066603349759415</v>
      </c>
      <c r="Q44" s="28" cm="1">
        <f t="array" ref="Q44">1-EXP(-((($C44+(Q$6-$K$6))/(INDEX('Weibull Data'!$G$4:$I$5,2,IF($D44="Electromechanical",3,IF($D44="Analogue Electronic",2,1)))))^(INDEX('Weibull Data'!$G$4:$I$5,1,IF($D44="Electromechanical",3,IF($D44="Analogue Electronic",2,1))))))</f>
        <v>0.9609123361359202</v>
      </c>
      <c r="R44" s="28" cm="1">
        <f t="array" ref="R44">1-EXP(-((($C44+(R$6-$K$6))/(INDEX('Weibull Data'!$G$4:$I$5,2,IF($D44="Electromechanical",3,IF($D44="Analogue Electronic",2,1)))))^(INDEX('Weibull Data'!$G$4:$I$5,1,IF($D44="Electromechanical",3,IF($D44="Analogue Electronic",2,1))))))</f>
        <v>0.9692834956006412</v>
      </c>
      <c r="S44" s="28" cm="1">
        <f t="array" ref="S44">1-EXP(-((($C44+(S$6-$K$6))/(INDEX('Weibull Data'!$G$4:$I$5,2,IF($D44="Electromechanical",3,IF($D44="Analogue Electronic",2,1)))))^(INDEX('Weibull Data'!$G$4:$I$5,1,IF($D44="Electromechanical",3,IF($D44="Analogue Electronic",2,1))))))</f>
        <v>0.97605826158872577</v>
      </c>
      <c r="T44" s="28" cm="1">
        <f t="array" ref="T44">1-EXP(-((($C44+(T$6-$K$6))/(INDEX('Weibull Data'!$G$4:$I$5,2,IF($D44="Electromechanical",3,IF($D44="Analogue Electronic",2,1)))))^(INDEX('Weibull Data'!$G$4:$I$5,1,IF($D44="Electromechanical",3,IF($D44="Analogue Electronic",2,1))))))</f>
        <v>0.98149009154383993</v>
      </c>
      <c r="U44" s="28" cm="1">
        <f t="array" ref="U44">1-EXP(-((($C44+(U$6-$K$6))/(INDEX('Weibull Data'!$G$4:$I$5,2,IF($D44="Electromechanical",3,IF($D44="Analogue Electronic",2,1)))))^(INDEX('Weibull Data'!$G$4:$I$5,1,IF($D44="Electromechanical",3,IF($D44="Analogue Electronic",2,1))))))</f>
        <v>0.98580517816098001</v>
      </c>
      <c r="V44" s="28" cm="1">
        <f t="array" ref="V44">1-EXP(-((($C44+(V$6-$K$6))/(INDEX('Weibull Data'!$G$4:$I$5,2,IF($D44="Electromechanical",3,IF($D44="Analogue Electronic",2,1)))))^(INDEX('Weibull Data'!$G$4:$I$5,1,IF($D44="Electromechanical",3,IF($D44="Analogue Electronic",2,1))))))</f>
        <v>0.98920196745051259</v>
      </c>
      <c r="W44" s="28" cm="1">
        <f t="array" ref="W44">1-EXP(-((($C44+(W$6-$K$6))/(INDEX('Weibull Data'!$G$4:$I$5,2,IF($D44="Electromechanical",3,IF($D44="Analogue Electronic",2,1)))))^(INDEX('Weibull Data'!$G$4:$I$5,1,IF($D44="Electromechanical",3,IF($D44="Analogue Electronic",2,1))))))</f>
        <v>0.9918518347997064</v>
      </c>
      <c r="X44" s="28" cm="1">
        <f t="array" ref="X44">1-EXP(-((($C44+(X$6-$K$6))/(INDEX('Weibull Data'!$G$4:$I$5,2,IF($D44="Electromechanical",3,IF($D44="Analogue Electronic",2,1)))))^(INDEX('Weibull Data'!$G$4:$I$5,1,IF($D44="Electromechanical",3,IF($D44="Analogue Electronic",2,1))))))</f>
        <v>0.99390060694833393</v>
      </c>
      <c r="Y44" s="28" cm="1">
        <f t="array" ref="Y44">1-EXP(-((($C44+(Y$6-$K$6))/(INDEX('Weibull Data'!$G$4:$I$5,2,IF($D44="Electromechanical",3,IF($D44="Analogue Electronic",2,1)))))^(INDEX('Weibull Data'!$G$4:$I$5,1,IF($D44="Electromechanical",3,IF($D44="Analogue Electronic",2,1))))))</f>
        <v>0.99547065150310166</v>
      </c>
      <c r="Z44" s="28" cm="1">
        <f t="array" ref="Z44">1-EXP(-((($C44+(Z$6-$K$6))/(INDEX('Weibull Data'!$G$4:$I$5,2,IF($D44="Electromechanical",3,IF($D44="Analogue Electronic",2,1)))))^(INDEX('Weibull Data'!$G$4:$I$5,1,IF($D44="Electromechanical",3,IF($D44="Analogue Electronic",2,1))))))</f>
        <v>0.99666329706072876</v>
      </c>
      <c r="AA44" s="28" cm="1">
        <f t="array" ref="AA44">1-EXP(-((($C44+(AA$6-$K$6))/(INDEX('Weibull Data'!$G$4:$I$5,2,IF($D44="Electromechanical",3,IF($D44="Analogue Electronic",2,1)))))^(INDEX('Weibull Data'!$G$4:$I$5,1,IF($D44="Electromechanical",3,IF($D44="Analogue Electronic",2,1))))))</f>
        <v>0.99756139152953172</v>
      </c>
      <c r="AB44" s="28" cm="1">
        <f t="array" ref="AB44">1-EXP(-((($C44+(AB$6-$K$6))/(INDEX('Weibull Data'!$G$4:$I$5,2,IF($D44="Electromechanical",3,IF($D44="Analogue Electronic",2,1)))))^(INDEX('Weibull Data'!$G$4:$I$5,1,IF($D44="Electromechanical",3,IF($D44="Analogue Electronic",2,1))))))</f>
        <v>0.99823185015702132</v>
      </c>
      <c r="AC44" s="28" cm="1">
        <f t="array" ref="AC44">1-EXP(-((($C44+(AC$6-$K$6))/(INDEX('Weibull Data'!$G$4:$I$5,2,IF($D44="Electromechanical",3,IF($D44="Analogue Electronic",2,1)))))^(INDEX('Weibull Data'!$G$4:$I$5,1,IF($D44="Electromechanical",3,IF($D44="Analogue Electronic",2,1))))))</f>
        <v>0.99872808542304536</v>
      </c>
      <c r="AD44" s="28" cm="1">
        <f t="array" ref="AD44">1-EXP(-((($C44+(AD$6-$K$6))/(INDEX('Weibull Data'!$G$4:$I$5,2,IF($D44="Electromechanical",3,IF($D44="Analogue Electronic",2,1)))))^(INDEX('Weibull Data'!$G$4:$I$5,1,IF($D44="Electromechanical",3,IF($D44="Analogue Electronic",2,1))))))</f>
        <v>0.99909224663115492</v>
      </c>
      <c r="AE44" s="28" cm="1">
        <f t="array" ref="AE44">1-EXP(-((($C44+(AE$6-$K$6))/(INDEX('Weibull Data'!$G$4:$I$5,2,IF($D44="Electromechanical",3,IF($D44="Analogue Electronic",2,1)))))^(INDEX('Weibull Data'!$G$4:$I$5,1,IF($D44="Electromechanical",3,IF($D44="Analogue Electronic",2,1))))))</f>
        <v>0.99935722683486494</v>
      </c>
      <c r="AF44" s="28" cm="1">
        <f t="array" ref="AF44">1-EXP(-((($C44+(AF$6-$K$6))/(INDEX('Weibull Data'!$G$4:$I$5,2,IF($D44="Electromechanical",3,IF($D44="Analogue Electronic",2,1)))))^(INDEX('Weibull Data'!$G$4:$I$5,1,IF($D44="Electromechanical",3,IF($D44="Analogue Electronic",2,1))))))</f>
        <v>0.99954841844219522</v>
      </c>
      <c r="AG44" s="28" cm="1">
        <f t="array" ref="AG44">1-EXP(-((($C44+(AG$6-$K$6))/(INDEX('Weibull Data'!$G$4:$I$5,2,IF($D44="Electromechanical",3,IF($D44="Analogue Electronic",2,1)))))^(INDEX('Weibull Data'!$G$4:$I$5,1,IF($D44="Electromechanical",3,IF($D44="Analogue Electronic",2,1))))))</f>
        <v>0.99968521671453781</v>
      </c>
      <c r="AH44" s="28" cm="1">
        <f t="array" ref="AH44">1-EXP(-((($C44+(AH$6-$K$6))/(INDEX('Weibull Data'!$G$4:$I$5,2,IF($D44="Electromechanical",3,IF($D44="Analogue Electronic",2,1)))))^(INDEX('Weibull Data'!$G$4:$I$5,1,IF($D44="Electromechanical",3,IF($D44="Analogue Electronic",2,1))))))</f>
        <v>0.99978228300665373</v>
      </c>
      <c r="AI44" s="28" cm="1">
        <f t="array" ref="AI44">1-EXP(-((($C44+(AI$6-$K$6))/(INDEX('Weibull Data'!$G$4:$I$5,2,IF($D44="Electromechanical",3,IF($D44="Analogue Electronic",2,1)))))^(INDEX('Weibull Data'!$G$4:$I$5,1,IF($D44="Electromechanical",3,IF($D44="Analogue Electronic",2,1))))))</f>
        <v>0.99985058776245339</v>
      </c>
      <c r="AJ44" s="34">
        <f t="shared" si="27"/>
        <v>0.33297779563953894</v>
      </c>
      <c r="AK44" s="34">
        <f t="shared" si="28"/>
        <v>0.3441786624467697</v>
      </c>
      <c r="AL44" s="34">
        <f t="shared" si="35"/>
        <v>0.3538973966446094</v>
      </c>
      <c r="AM44" s="34">
        <f t="shared" si="35"/>
        <v>0.36224172492852708</v>
      </c>
      <c r="AN44" s="34">
        <f t="shared" si="35"/>
        <v>0.36933258149131021</v>
      </c>
      <c r="AO44" s="34">
        <f t="shared" si="35"/>
        <v>0.37529773703150093</v>
      </c>
      <c r="AP44" s="34">
        <f t="shared" si="33"/>
        <v>0.38026641339903766</v>
      </c>
      <c r="AQ44" s="34">
        <f t="shared" si="33"/>
        <v>0.38436493445436809</v>
      </c>
      <c r="AR44" s="34">
        <f t="shared" si="33"/>
        <v>0.38771339824025652</v>
      </c>
      <c r="AS44" s="34">
        <f t="shared" si="33"/>
        <v>0.39042330463549035</v>
      </c>
      <c r="AT44" s="34">
        <f t="shared" si="33"/>
        <v>0.392596036617536</v>
      </c>
      <c r="AU44" s="34">
        <f t="shared" si="33"/>
        <v>0.394322071264392</v>
      </c>
      <c r="AV44" s="34">
        <f t="shared" si="33"/>
        <v>0.39568078698020503</v>
      </c>
      <c r="AW44" s="34">
        <f t="shared" si="33"/>
        <v>0.39674073391988257</v>
      </c>
      <c r="AX44" s="34">
        <f t="shared" si="33"/>
        <v>0.39756024277933361</v>
      </c>
      <c r="AY44" s="34">
        <f t="shared" si="33"/>
        <v>0.39818826060124068</v>
      </c>
      <c r="AZ44" s="34">
        <f t="shared" si="34"/>
        <v>0.39866531882429151</v>
      </c>
      <c r="BA44" s="34">
        <f t="shared" si="34"/>
        <v>0.39902455661181269</v>
      </c>
      <c r="BB44" s="34">
        <f t="shared" si="34"/>
        <v>0.39929274006280857</v>
      </c>
      <c r="BC44" s="34">
        <f t="shared" si="34"/>
        <v>0.39949123416921817</v>
      </c>
      <c r="BD44" s="34">
        <f t="shared" si="34"/>
        <v>0.39963689865246199</v>
      </c>
      <c r="BE44" s="34">
        <f t="shared" si="34"/>
        <v>0.39974289073394598</v>
      </c>
      <c r="BF44" s="34">
        <f t="shared" si="34"/>
        <v>0.39981936737687812</v>
      </c>
      <c r="BG44" s="34">
        <f t="shared" si="34"/>
        <v>0.39987408668581514</v>
      </c>
      <c r="BH44" s="34">
        <f t="shared" si="34"/>
        <v>0.39991291320266154</v>
      </c>
      <c r="BI44" s="34">
        <f t="shared" si="34"/>
        <v>0.39994023510498139</v>
      </c>
      <c r="BJ44" s="45"/>
    </row>
    <row r="45" spans="1:62" x14ac:dyDescent="0.3">
      <c r="A45" s="29">
        <v>39</v>
      </c>
      <c r="B45" s="29" t="s">
        <v>63</v>
      </c>
      <c r="C45" s="29">
        <v>20</v>
      </c>
      <c r="D45" s="29" t="s">
        <v>4</v>
      </c>
      <c r="E45" s="29" t="s">
        <v>34</v>
      </c>
      <c r="F45" s="46">
        <v>1</v>
      </c>
      <c r="G45" s="47">
        <v>1.5</v>
      </c>
      <c r="H45" s="51">
        <v>0.66700000000000004</v>
      </c>
      <c r="I45" s="46">
        <v>1</v>
      </c>
      <c r="J45" s="28" cm="1">
        <f t="array" ref="J45">1-EXP(-((($C45+(J$6-$K$6))/(INDEX('Weibull Data'!$G$4:$I$5,2,IF($D45="Electromechanical",3,IF($D45="Analogue Electronic",2,1)))))^(INDEX('Weibull Data'!$G$4:$I$5,1,IF($D45="Electromechanical",3,IF($D45="Analogue Electronic",2,1))))))</f>
        <v>0.83244448909884727</v>
      </c>
      <c r="K45" s="28" cm="1">
        <f t="array" ref="K45">1-EXP(-((($C45+(K$6-$K$6))/(INDEX('Weibull Data'!$G$4:$I$5,2,IF($D45="Electromechanical",3,IF($D45="Analogue Electronic",2,1)))))^(INDEX('Weibull Data'!$G$4:$I$5,1,IF($D45="Electromechanical",3,IF($D45="Analogue Electronic",2,1))))))</f>
        <v>0.86044665611692417</v>
      </c>
      <c r="L45" s="28" cm="1">
        <f t="array" ref="L45">1-EXP(-((($C45+(L$6-$K$6))/(INDEX('Weibull Data'!$G$4:$I$5,2,IF($D45="Electromechanical",3,IF($D45="Analogue Electronic",2,1)))))^(INDEX('Weibull Data'!$G$4:$I$5,1,IF($D45="Electromechanical",3,IF($D45="Analogue Electronic",2,1))))))</f>
        <v>0.88474349161152344</v>
      </c>
      <c r="M45" s="28" cm="1">
        <f t="array" ref="M45">1-EXP(-((($C45+(M$6-$K$6))/(INDEX('Weibull Data'!$G$4:$I$5,2,IF($D45="Electromechanical",3,IF($D45="Analogue Electronic",2,1)))))^(INDEX('Weibull Data'!$G$4:$I$5,1,IF($D45="Electromechanical",3,IF($D45="Analogue Electronic",2,1))))))</f>
        <v>0.90560431232131766</v>
      </c>
      <c r="N45" s="28" cm="1">
        <f t="array" ref="N45">1-EXP(-((($C45+(N$6-$K$6))/(INDEX('Weibull Data'!$G$4:$I$5,2,IF($D45="Electromechanical",3,IF($D45="Analogue Electronic",2,1)))))^(INDEX('Weibull Data'!$G$4:$I$5,1,IF($D45="Electromechanical",3,IF($D45="Analogue Electronic",2,1))))))</f>
        <v>0.92333145372827552</v>
      </c>
      <c r="O45" s="28" cm="1">
        <f t="array" ref="O45">1-EXP(-((($C45+(O$6-$K$6))/(INDEX('Weibull Data'!$G$4:$I$5,2,IF($D45="Electromechanical",3,IF($D45="Analogue Electronic",2,1)))))^(INDEX('Weibull Data'!$G$4:$I$5,1,IF($D45="Electromechanical",3,IF($D45="Analogue Electronic",2,1))))))</f>
        <v>0.93824434257875233</v>
      </c>
      <c r="P45" s="28" cm="1">
        <f t="array" ref="P45">1-EXP(-((($C45+(P$6-$K$6))/(INDEX('Weibull Data'!$G$4:$I$5,2,IF($D45="Electromechanical",3,IF($D45="Analogue Electronic",2,1)))))^(INDEX('Weibull Data'!$G$4:$I$5,1,IF($D45="Electromechanical",3,IF($D45="Analogue Electronic",2,1))))))</f>
        <v>0.95066603349759415</v>
      </c>
      <c r="Q45" s="28" cm="1">
        <f t="array" ref="Q45">1-EXP(-((($C45+(Q$6-$K$6))/(INDEX('Weibull Data'!$G$4:$I$5,2,IF($D45="Electromechanical",3,IF($D45="Analogue Electronic",2,1)))))^(INDEX('Weibull Data'!$G$4:$I$5,1,IF($D45="Electromechanical",3,IF($D45="Analogue Electronic",2,1))))))</f>
        <v>0.9609123361359202</v>
      </c>
      <c r="R45" s="28" cm="1">
        <f t="array" ref="R45">1-EXP(-((($C45+(R$6-$K$6))/(INDEX('Weibull Data'!$G$4:$I$5,2,IF($D45="Electromechanical",3,IF($D45="Analogue Electronic",2,1)))))^(INDEX('Weibull Data'!$G$4:$I$5,1,IF($D45="Electromechanical",3,IF($D45="Analogue Electronic",2,1))))))</f>
        <v>0.9692834956006412</v>
      </c>
      <c r="S45" s="28" cm="1">
        <f t="array" ref="S45">1-EXP(-((($C45+(S$6-$K$6))/(INDEX('Weibull Data'!$G$4:$I$5,2,IF($D45="Electromechanical",3,IF($D45="Analogue Electronic",2,1)))))^(INDEX('Weibull Data'!$G$4:$I$5,1,IF($D45="Electromechanical",3,IF($D45="Analogue Electronic",2,1))))))</f>
        <v>0.97605826158872577</v>
      </c>
      <c r="T45" s="28" cm="1">
        <f t="array" ref="T45">1-EXP(-((($C45+(T$6-$K$6))/(INDEX('Weibull Data'!$G$4:$I$5,2,IF($D45="Electromechanical",3,IF($D45="Analogue Electronic",2,1)))))^(INDEX('Weibull Data'!$G$4:$I$5,1,IF($D45="Electromechanical",3,IF($D45="Analogue Electronic",2,1))))))</f>
        <v>0.98149009154383993</v>
      </c>
      <c r="U45" s="28" cm="1">
        <f t="array" ref="U45">1-EXP(-((($C45+(U$6-$K$6))/(INDEX('Weibull Data'!$G$4:$I$5,2,IF($D45="Electromechanical",3,IF($D45="Analogue Electronic",2,1)))))^(INDEX('Weibull Data'!$G$4:$I$5,1,IF($D45="Electromechanical",3,IF($D45="Analogue Electronic",2,1))))))</f>
        <v>0.98580517816098001</v>
      </c>
      <c r="V45" s="28" cm="1">
        <f t="array" ref="V45">1-EXP(-((($C45+(V$6-$K$6))/(INDEX('Weibull Data'!$G$4:$I$5,2,IF($D45="Electromechanical",3,IF($D45="Analogue Electronic",2,1)))))^(INDEX('Weibull Data'!$G$4:$I$5,1,IF($D45="Electromechanical",3,IF($D45="Analogue Electronic",2,1))))))</f>
        <v>0.98920196745051259</v>
      </c>
      <c r="W45" s="28" cm="1">
        <f t="array" ref="W45">1-EXP(-((($C45+(W$6-$K$6))/(INDEX('Weibull Data'!$G$4:$I$5,2,IF($D45="Electromechanical",3,IF($D45="Analogue Electronic",2,1)))))^(INDEX('Weibull Data'!$G$4:$I$5,1,IF($D45="Electromechanical",3,IF($D45="Analogue Electronic",2,1))))))</f>
        <v>0.9918518347997064</v>
      </c>
      <c r="X45" s="28" cm="1">
        <f t="array" ref="X45">1-EXP(-((($C45+(X$6-$K$6))/(INDEX('Weibull Data'!$G$4:$I$5,2,IF($D45="Electromechanical",3,IF($D45="Analogue Electronic",2,1)))))^(INDEX('Weibull Data'!$G$4:$I$5,1,IF($D45="Electromechanical",3,IF($D45="Analogue Electronic",2,1))))))</f>
        <v>0.99390060694833393</v>
      </c>
      <c r="Y45" s="28" cm="1">
        <f t="array" ref="Y45">1-EXP(-((($C45+(Y$6-$K$6))/(INDEX('Weibull Data'!$G$4:$I$5,2,IF($D45="Electromechanical",3,IF($D45="Analogue Electronic",2,1)))))^(INDEX('Weibull Data'!$G$4:$I$5,1,IF($D45="Electromechanical",3,IF($D45="Analogue Electronic",2,1))))))</f>
        <v>0.99547065150310166</v>
      </c>
      <c r="Z45" s="28" cm="1">
        <f t="array" ref="Z45">1-EXP(-((($C45+(Z$6-$K$6))/(INDEX('Weibull Data'!$G$4:$I$5,2,IF($D45="Electromechanical",3,IF($D45="Analogue Electronic",2,1)))))^(INDEX('Weibull Data'!$G$4:$I$5,1,IF($D45="Electromechanical",3,IF($D45="Analogue Electronic",2,1))))))</f>
        <v>0.99666329706072876</v>
      </c>
      <c r="AA45" s="28" cm="1">
        <f t="array" ref="AA45">1-EXP(-((($C45+(AA$6-$K$6))/(INDEX('Weibull Data'!$G$4:$I$5,2,IF($D45="Electromechanical",3,IF($D45="Analogue Electronic",2,1)))))^(INDEX('Weibull Data'!$G$4:$I$5,1,IF($D45="Electromechanical",3,IF($D45="Analogue Electronic",2,1))))))</f>
        <v>0.99756139152953172</v>
      </c>
      <c r="AB45" s="28" cm="1">
        <f t="array" ref="AB45">1-EXP(-((($C45+(AB$6-$K$6))/(INDEX('Weibull Data'!$G$4:$I$5,2,IF($D45="Electromechanical",3,IF($D45="Analogue Electronic",2,1)))))^(INDEX('Weibull Data'!$G$4:$I$5,1,IF($D45="Electromechanical",3,IF($D45="Analogue Electronic",2,1))))))</f>
        <v>0.99823185015702132</v>
      </c>
      <c r="AC45" s="28" cm="1">
        <f t="array" ref="AC45">1-EXP(-((($C45+(AC$6-$K$6))/(INDEX('Weibull Data'!$G$4:$I$5,2,IF($D45="Electromechanical",3,IF($D45="Analogue Electronic",2,1)))))^(INDEX('Weibull Data'!$G$4:$I$5,1,IF($D45="Electromechanical",3,IF($D45="Analogue Electronic",2,1))))))</f>
        <v>0.99872808542304536</v>
      </c>
      <c r="AD45" s="28" cm="1">
        <f t="array" ref="AD45">1-EXP(-((($C45+(AD$6-$K$6))/(INDEX('Weibull Data'!$G$4:$I$5,2,IF($D45="Electromechanical",3,IF($D45="Analogue Electronic",2,1)))))^(INDEX('Weibull Data'!$G$4:$I$5,1,IF($D45="Electromechanical",3,IF($D45="Analogue Electronic",2,1))))))</f>
        <v>0.99909224663115492</v>
      </c>
      <c r="AE45" s="28" cm="1">
        <f t="array" ref="AE45">1-EXP(-((($C45+(AE$6-$K$6))/(INDEX('Weibull Data'!$G$4:$I$5,2,IF($D45="Electromechanical",3,IF($D45="Analogue Electronic",2,1)))))^(INDEX('Weibull Data'!$G$4:$I$5,1,IF($D45="Electromechanical",3,IF($D45="Analogue Electronic",2,1))))))</f>
        <v>0.99935722683486494</v>
      </c>
      <c r="AF45" s="28" cm="1">
        <f t="array" ref="AF45">1-EXP(-((($C45+(AF$6-$K$6))/(INDEX('Weibull Data'!$G$4:$I$5,2,IF($D45="Electromechanical",3,IF($D45="Analogue Electronic",2,1)))))^(INDEX('Weibull Data'!$G$4:$I$5,1,IF($D45="Electromechanical",3,IF($D45="Analogue Electronic",2,1))))))</f>
        <v>0.99954841844219522</v>
      </c>
      <c r="AG45" s="28" cm="1">
        <f t="array" ref="AG45">1-EXP(-((($C45+(AG$6-$K$6))/(INDEX('Weibull Data'!$G$4:$I$5,2,IF($D45="Electromechanical",3,IF($D45="Analogue Electronic",2,1)))))^(INDEX('Weibull Data'!$G$4:$I$5,1,IF($D45="Electromechanical",3,IF($D45="Analogue Electronic",2,1))))))</f>
        <v>0.99968521671453781</v>
      </c>
      <c r="AH45" s="28" cm="1">
        <f t="array" ref="AH45">1-EXP(-((($C45+(AH$6-$K$6))/(INDEX('Weibull Data'!$G$4:$I$5,2,IF($D45="Electromechanical",3,IF($D45="Analogue Electronic",2,1)))))^(INDEX('Weibull Data'!$G$4:$I$5,1,IF($D45="Electromechanical",3,IF($D45="Analogue Electronic",2,1))))))</f>
        <v>0.99978228300665373</v>
      </c>
      <c r="AI45" s="28" cm="1">
        <f t="array" ref="AI45">1-EXP(-((($C45+(AI$6-$K$6))/(INDEX('Weibull Data'!$G$4:$I$5,2,IF($D45="Electromechanical",3,IF($D45="Analogue Electronic",2,1)))))^(INDEX('Weibull Data'!$G$4:$I$5,1,IF($D45="Electromechanical",3,IF($D45="Analogue Electronic",2,1))))))</f>
        <v>0.99985058776245339</v>
      </c>
      <c r="AJ45" s="34">
        <f t="shared" si="27"/>
        <v>0.55524047422893119</v>
      </c>
      <c r="AK45" s="34">
        <f t="shared" si="28"/>
        <v>0.5739179196299885</v>
      </c>
      <c r="AL45" s="34">
        <f t="shared" si="35"/>
        <v>0.5901239089048862</v>
      </c>
      <c r="AM45" s="34">
        <f t="shared" si="35"/>
        <v>0.60403807631831896</v>
      </c>
      <c r="AN45" s="34">
        <f t="shared" si="35"/>
        <v>0.61586207963675976</v>
      </c>
      <c r="AO45" s="34">
        <f t="shared" si="35"/>
        <v>0.62580897650002787</v>
      </c>
      <c r="AP45" s="34">
        <f t="shared" si="33"/>
        <v>0.6340942443428953</v>
      </c>
      <c r="AQ45" s="34">
        <f t="shared" si="33"/>
        <v>0.64092852820265878</v>
      </c>
      <c r="AR45" s="34">
        <f t="shared" si="33"/>
        <v>0.64651209156562772</v>
      </c>
      <c r="AS45" s="34">
        <f t="shared" si="33"/>
        <v>0.65103086047968017</v>
      </c>
      <c r="AT45" s="34">
        <f t="shared" si="33"/>
        <v>0.65465389105974126</v>
      </c>
      <c r="AU45" s="34">
        <f t="shared" si="33"/>
        <v>0.65753205383337365</v>
      </c>
      <c r="AV45" s="34">
        <f t="shared" si="33"/>
        <v>0.65979771228949191</v>
      </c>
      <c r="AW45" s="34">
        <f t="shared" si="33"/>
        <v>0.66156517381140423</v>
      </c>
      <c r="AX45" s="34">
        <f t="shared" si="33"/>
        <v>0.66293170483453878</v>
      </c>
      <c r="AY45" s="34">
        <f t="shared" si="33"/>
        <v>0.66397892455256879</v>
      </c>
      <c r="AZ45" s="34">
        <f t="shared" si="34"/>
        <v>0.66477441913950608</v>
      </c>
      <c r="BA45" s="34">
        <f t="shared" si="34"/>
        <v>0.66537344815019772</v>
      </c>
      <c r="BB45" s="34">
        <f t="shared" si="34"/>
        <v>0.66582064405473329</v>
      </c>
      <c r="BC45" s="34">
        <f t="shared" si="34"/>
        <v>0.66615163297717128</v>
      </c>
      <c r="BD45" s="34">
        <f t="shared" si="34"/>
        <v>0.66639452850298042</v>
      </c>
      <c r="BE45" s="34">
        <f t="shared" si="34"/>
        <v>0.66657127029885499</v>
      </c>
      <c r="BF45" s="34">
        <f t="shared" si="34"/>
        <v>0.66669879510094421</v>
      </c>
      <c r="BG45" s="34">
        <f t="shared" si="34"/>
        <v>0.66679003954859672</v>
      </c>
      <c r="BH45" s="34">
        <f t="shared" si="34"/>
        <v>0.66685478276543808</v>
      </c>
      <c r="BI45" s="34">
        <f t="shared" si="34"/>
        <v>0.66690034203755644</v>
      </c>
      <c r="BJ45" s="45"/>
    </row>
    <row r="46" spans="1:62" x14ac:dyDescent="0.3">
      <c r="A46" s="29">
        <v>40</v>
      </c>
      <c r="B46" s="29" t="s">
        <v>64</v>
      </c>
      <c r="C46" s="29">
        <v>20</v>
      </c>
      <c r="D46" s="29" t="s">
        <v>4</v>
      </c>
      <c r="E46" s="29" t="s">
        <v>21</v>
      </c>
      <c r="F46" s="46">
        <v>3</v>
      </c>
      <c r="G46" s="47">
        <v>1.5</v>
      </c>
      <c r="H46" s="51">
        <v>0.56000000000000005</v>
      </c>
      <c r="I46" s="46">
        <v>3</v>
      </c>
      <c r="J46" s="28" cm="1">
        <f t="array" ref="J46">1-EXP(-((($C46+(J$6-$K$6))/(INDEX('Weibull Data'!$G$4:$I$5,2,IF($D46="Electromechanical",3,IF($D46="Analogue Electronic",2,1)))))^(INDEX('Weibull Data'!$G$4:$I$5,1,IF($D46="Electromechanical",3,IF($D46="Analogue Electronic",2,1))))))</f>
        <v>0.83244448909884727</v>
      </c>
      <c r="K46" s="28" cm="1">
        <f t="array" ref="K46">1-EXP(-((($C46+(K$6-$K$6))/(INDEX('Weibull Data'!$G$4:$I$5,2,IF($D46="Electromechanical",3,IF($D46="Analogue Electronic",2,1)))))^(INDEX('Weibull Data'!$G$4:$I$5,1,IF($D46="Electromechanical",3,IF($D46="Analogue Electronic",2,1))))))</f>
        <v>0.86044665611692417</v>
      </c>
      <c r="L46" s="28" cm="1">
        <f t="array" ref="L46">1-EXP(-((($C46+(L$6-$K$6))/(INDEX('Weibull Data'!$G$4:$I$5,2,IF($D46="Electromechanical",3,IF($D46="Analogue Electronic",2,1)))))^(INDEX('Weibull Data'!$G$4:$I$5,1,IF($D46="Electromechanical",3,IF($D46="Analogue Electronic",2,1))))))</f>
        <v>0.88474349161152344</v>
      </c>
      <c r="M46" s="28" cm="1">
        <f t="array" ref="M46">1-EXP(-((($C46+(M$6-$K$6))/(INDEX('Weibull Data'!$G$4:$I$5,2,IF($D46="Electromechanical",3,IF($D46="Analogue Electronic",2,1)))))^(INDEX('Weibull Data'!$G$4:$I$5,1,IF($D46="Electromechanical",3,IF($D46="Analogue Electronic",2,1))))))</f>
        <v>0.90560431232131766</v>
      </c>
      <c r="N46" s="28" cm="1">
        <f t="array" ref="N46">1-EXP(-((($C46+(N$6-$K$6))/(INDEX('Weibull Data'!$G$4:$I$5,2,IF($D46="Electromechanical",3,IF($D46="Analogue Electronic",2,1)))))^(INDEX('Weibull Data'!$G$4:$I$5,1,IF($D46="Electromechanical",3,IF($D46="Analogue Electronic",2,1))))))</f>
        <v>0.92333145372827552</v>
      </c>
      <c r="O46" s="28" cm="1">
        <f t="array" ref="O46">1-EXP(-((($C46+(O$6-$K$6))/(INDEX('Weibull Data'!$G$4:$I$5,2,IF($D46="Electromechanical",3,IF($D46="Analogue Electronic",2,1)))))^(INDEX('Weibull Data'!$G$4:$I$5,1,IF($D46="Electromechanical",3,IF($D46="Analogue Electronic",2,1))))))</f>
        <v>0.93824434257875233</v>
      </c>
      <c r="P46" s="28" cm="1">
        <f t="array" ref="P46">1-EXP(-((($C46+(P$6-$K$6))/(INDEX('Weibull Data'!$G$4:$I$5,2,IF($D46="Electromechanical",3,IF($D46="Analogue Electronic",2,1)))))^(INDEX('Weibull Data'!$G$4:$I$5,1,IF($D46="Electromechanical",3,IF($D46="Analogue Electronic",2,1))))))</f>
        <v>0.95066603349759415</v>
      </c>
      <c r="Q46" s="28" cm="1">
        <f t="array" ref="Q46">1-EXP(-((($C46+(Q$6-$K$6))/(INDEX('Weibull Data'!$G$4:$I$5,2,IF($D46="Electromechanical",3,IF($D46="Analogue Electronic",2,1)))))^(INDEX('Weibull Data'!$G$4:$I$5,1,IF($D46="Electromechanical",3,IF($D46="Analogue Electronic",2,1))))))</f>
        <v>0.9609123361359202</v>
      </c>
      <c r="R46" s="28" cm="1">
        <f t="array" ref="R46">1-EXP(-((($C46+(R$6-$K$6))/(INDEX('Weibull Data'!$G$4:$I$5,2,IF($D46="Electromechanical",3,IF($D46="Analogue Electronic",2,1)))))^(INDEX('Weibull Data'!$G$4:$I$5,1,IF($D46="Electromechanical",3,IF($D46="Analogue Electronic",2,1))))))</f>
        <v>0.9692834956006412</v>
      </c>
      <c r="S46" s="28" cm="1">
        <f t="array" ref="S46">1-EXP(-((($C46+(S$6-$K$6))/(INDEX('Weibull Data'!$G$4:$I$5,2,IF($D46="Electromechanical",3,IF($D46="Analogue Electronic",2,1)))))^(INDEX('Weibull Data'!$G$4:$I$5,1,IF($D46="Electromechanical",3,IF($D46="Analogue Electronic",2,1))))))</f>
        <v>0.97605826158872577</v>
      </c>
      <c r="T46" s="28" cm="1">
        <f t="array" ref="T46">1-EXP(-((($C46+(T$6-$K$6))/(INDEX('Weibull Data'!$G$4:$I$5,2,IF($D46="Electromechanical",3,IF($D46="Analogue Electronic",2,1)))))^(INDEX('Weibull Data'!$G$4:$I$5,1,IF($D46="Electromechanical",3,IF($D46="Analogue Electronic",2,1))))))</f>
        <v>0.98149009154383993</v>
      </c>
      <c r="U46" s="28" cm="1">
        <f t="array" ref="U46">1-EXP(-((($C46+(U$6-$K$6))/(INDEX('Weibull Data'!$G$4:$I$5,2,IF($D46="Electromechanical",3,IF($D46="Analogue Electronic",2,1)))))^(INDEX('Weibull Data'!$G$4:$I$5,1,IF($D46="Electromechanical",3,IF($D46="Analogue Electronic",2,1))))))</f>
        <v>0.98580517816098001</v>
      </c>
      <c r="V46" s="28" cm="1">
        <f t="array" ref="V46">1-EXP(-((($C46+(V$6-$K$6))/(INDEX('Weibull Data'!$G$4:$I$5,2,IF($D46="Electromechanical",3,IF($D46="Analogue Electronic",2,1)))))^(INDEX('Weibull Data'!$G$4:$I$5,1,IF($D46="Electromechanical",3,IF($D46="Analogue Electronic",2,1))))))</f>
        <v>0.98920196745051259</v>
      </c>
      <c r="W46" s="28" cm="1">
        <f t="array" ref="W46">1-EXP(-((($C46+(W$6-$K$6))/(INDEX('Weibull Data'!$G$4:$I$5,2,IF($D46="Electromechanical",3,IF($D46="Analogue Electronic",2,1)))))^(INDEX('Weibull Data'!$G$4:$I$5,1,IF($D46="Electromechanical",3,IF($D46="Analogue Electronic",2,1))))))</f>
        <v>0.9918518347997064</v>
      </c>
      <c r="X46" s="28" cm="1">
        <f t="array" ref="X46">1-EXP(-((($C46+(X$6-$K$6))/(INDEX('Weibull Data'!$G$4:$I$5,2,IF($D46="Electromechanical",3,IF($D46="Analogue Electronic",2,1)))))^(INDEX('Weibull Data'!$G$4:$I$5,1,IF($D46="Electromechanical",3,IF($D46="Analogue Electronic",2,1))))))</f>
        <v>0.99390060694833393</v>
      </c>
      <c r="Y46" s="28" cm="1">
        <f t="array" ref="Y46">1-EXP(-((($C46+(Y$6-$K$6))/(INDEX('Weibull Data'!$G$4:$I$5,2,IF($D46="Electromechanical",3,IF($D46="Analogue Electronic",2,1)))))^(INDEX('Weibull Data'!$G$4:$I$5,1,IF($D46="Electromechanical",3,IF($D46="Analogue Electronic",2,1))))))</f>
        <v>0.99547065150310166</v>
      </c>
      <c r="Z46" s="28" cm="1">
        <f t="array" ref="Z46">1-EXP(-((($C46+(Z$6-$K$6))/(INDEX('Weibull Data'!$G$4:$I$5,2,IF($D46="Electromechanical",3,IF($D46="Analogue Electronic",2,1)))))^(INDEX('Weibull Data'!$G$4:$I$5,1,IF($D46="Electromechanical",3,IF($D46="Analogue Electronic",2,1))))))</f>
        <v>0.99666329706072876</v>
      </c>
      <c r="AA46" s="28" cm="1">
        <f t="array" ref="AA46">1-EXP(-((($C46+(AA$6-$K$6))/(INDEX('Weibull Data'!$G$4:$I$5,2,IF($D46="Electromechanical",3,IF($D46="Analogue Electronic",2,1)))))^(INDEX('Weibull Data'!$G$4:$I$5,1,IF($D46="Electromechanical",3,IF($D46="Analogue Electronic",2,1))))))</f>
        <v>0.99756139152953172</v>
      </c>
      <c r="AB46" s="28" cm="1">
        <f t="array" ref="AB46">1-EXP(-((($C46+(AB$6-$K$6))/(INDEX('Weibull Data'!$G$4:$I$5,2,IF($D46="Electromechanical",3,IF($D46="Analogue Electronic",2,1)))))^(INDEX('Weibull Data'!$G$4:$I$5,1,IF($D46="Electromechanical",3,IF($D46="Analogue Electronic",2,1))))))</f>
        <v>0.99823185015702132</v>
      </c>
      <c r="AC46" s="28" cm="1">
        <f t="array" ref="AC46">1-EXP(-((($C46+(AC$6-$K$6))/(INDEX('Weibull Data'!$G$4:$I$5,2,IF($D46="Electromechanical",3,IF($D46="Analogue Electronic",2,1)))))^(INDEX('Weibull Data'!$G$4:$I$5,1,IF($D46="Electromechanical",3,IF($D46="Analogue Electronic",2,1))))))</f>
        <v>0.99872808542304536</v>
      </c>
      <c r="AD46" s="28" cm="1">
        <f t="array" ref="AD46">1-EXP(-((($C46+(AD$6-$K$6))/(INDEX('Weibull Data'!$G$4:$I$5,2,IF($D46="Electromechanical",3,IF($D46="Analogue Electronic",2,1)))))^(INDEX('Weibull Data'!$G$4:$I$5,1,IF($D46="Electromechanical",3,IF($D46="Analogue Electronic",2,1))))))</f>
        <v>0.99909224663115492</v>
      </c>
      <c r="AE46" s="28" cm="1">
        <f t="array" ref="AE46">1-EXP(-((($C46+(AE$6-$K$6))/(INDEX('Weibull Data'!$G$4:$I$5,2,IF($D46="Electromechanical",3,IF($D46="Analogue Electronic",2,1)))))^(INDEX('Weibull Data'!$G$4:$I$5,1,IF($D46="Electromechanical",3,IF($D46="Analogue Electronic",2,1))))))</f>
        <v>0.99935722683486494</v>
      </c>
      <c r="AF46" s="28" cm="1">
        <f t="array" ref="AF46">1-EXP(-((($C46+(AF$6-$K$6))/(INDEX('Weibull Data'!$G$4:$I$5,2,IF($D46="Electromechanical",3,IF($D46="Analogue Electronic",2,1)))))^(INDEX('Weibull Data'!$G$4:$I$5,1,IF($D46="Electromechanical",3,IF($D46="Analogue Electronic",2,1))))))</f>
        <v>0.99954841844219522</v>
      </c>
      <c r="AG46" s="28" cm="1">
        <f t="array" ref="AG46">1-EXP(-((($C46+(AG$6-$K$6))/(INDEX('Weibull Data'!$G$4:$I$5,2,IF($D46="Electromechanical",3,IF($D46="Analogue Electronic",2,1)))))^(INDEX('Weibull Data'!$G$4:$I$5,1,IF($D46="Electromechanical",3,IF($D46="Analogue Electronic",2,1))))))</f>
        <v>0.99968521671453781</v>
      </c>
      <c r="AH46" s="28" cm="1">
        <f t="array" ref="AH46">1-EXP(-((($C46+(AH$6-$K$6))/(INDEX('Weibull Data'!$G$4:$I$5,2,IF($D46="Electromechanical",3,IF($D46="Analogue Electronic",2,1)))))^(INDEX('Weibull Data'!$G$4:$I$5,1,IF($D46="Electromechanical",3,IF($D46="Analogue Electronic",2,1))))))</f>
        <v>0.99978228300665373</v>
      </c>
      <c r="AI46" s="28" cm="1">
        <f t="array" ref="AI46">1-EXP(-((($C46+(AI$6-$K$6))/(INDEX('Weibull Data'!$G$4:$I$5,2,IF($D46="Electromechanical",3,IF($D46="Analogue Electronic",2,1)))))^(INDEX('Weibull Data'!$G$4:$I$5,1,IF($D46="Electromechanical",3,IF($D46="Analogue Electronic",2,1))))))</f>
        <v>0.99985058776245339</v>
      </c>
      <c r="AJ46" s="34">
        <f t="shared" si="27"/>
        <v>0.32303819480229623</v>
      </c>
      <c r="AK46" s="34">
        <f t="shared" si="28"/>
        <v>0.35674663102158749</v>
      </c>
      <c r="AL46" s="34">
        <f t="shared" ref="AL46:AL52" si="36">(L46^$I46)*$H46</f>
        <v>0.38782888946215582</v>
      </c>
      <c r="AM46" s="34">
        <f t="shared" ref="AM46:AM52" si="37">(M46^$I46)*$H46</f>
        <v>0.41591393615386935</v>
      </c>
      <c r="AN46" s="34">
        <f t="shared" ref="AN46:AN52" si="38">(N46^$I46)*$H46</f>
        <v>0.44081962196884678</v>
      </c>
      <c r="AO46" s="34">
        <f t="shared" ref="AO46:AO52" si="39">(O46^$I46)*$H46</f>
        <v>0.46252572244213541</v>
      </c>
      <c r="AP46" s="34">
        <f t="shared" si="33"/>
        <v>0.4811405481410953</v>
      </c>
      <c r="AQ46" s="34">
        <f t="shared" si="33"/>
        <v>0.49686606194220218</v>
      </c>
      <c r="AR46" s="34">
        <f t="shared" si="33"/>
        <v>0.50996512929358362</v>
      </c>
      <c r="AS46" s="34">
        <f t="shared" si="33"/>
        <v>0.52073318175898009</v>
      </c>
      <c r="AT46" s="34">
        <f t="shared" si="33"/>
        <v>0.52947539845800817</v>
      </c>
      <c r="AU46" s="34">
        <f t="shared" si="33"/>
        <v>0.53648960580728566</v>
      </c>
      <c r="AV46" s="34">
        <f t="shared" si="33"/>
        <v>0.54205448407526202</v>
      </c>
      <c r="AW46" s="34">
        <f t="shared" si="33"/>
        <v>0.54642231907741612</v>
      </c>
      <c r="AX46" s="34">
        <f t="shared" si="33"/>
        <v>0.54981539296238513</v>
      </c>
      <c r="AY46" s="34">
        <f t="shared" si="33"/>
        <v>0.55242510768656383</v>
      </c>
      <c r="AZ46" s="34">
        <f t="shared" si="34"/>
        <v>0.554413022683649</v>
      </c>
      <c r="BA46" s="34">
        <f t="shared" si="34"/>
        <v>0.55591312029146189</v>
      </c>
      <c r="BB46" s="34">
        <f t="shared" si="34"/>
        <v>0.55703475744269004</v>
      </c>
      <c r="BC46" s="34">
        <f t="shared" si="34"/>
        <v>0.55786590020646709</v>
      </c>
      <c r="BD46" s="34">
        <f t="shared" si="34"/>
        <v>0.55847635826863851</v>
      </c>
      <c r="BE46" s="34">
        <f t="shared" si="34"/>
        <v>0.55892083503819023</v>
      </c>
      <c r="BF46" s="34">
        <f t="shared" si="34"/>
        <v>0.55924168552683573</v>
      </c>
      <c r="BG46" s="34">
        <f t="shared" si="34"/>
        <v>0.55947133053166465</v>
      </c>
      <c r="BH46" s="34">
        <f t="shared" si="34"/>
        <v>0.55963431507855699</v>
      </c>
      <c r="BI46" s="34">
        <f t="shared" si="34"/>
        <v>0.55974902494340195</v>
      </c>
      <c r="BJ46" s="45"/>
    </row>
    <row r="47" spans="1:62" x14ac:dyDescent="0.3">
      <c r="A47" s="29">
        <v>41</v>
      </c>
      <c r="B47" s="29" t="s">
        <v>65</v>
      </c>
      <c r="C47" s="29">
        <v>20</v>
      </c>
      <c r="D47" s="29" t="s">
        <v>4</v>
      </c>
      <c r="E47" s="29" t="s">
        <v>21</v>
      </c>
      <c r="F47" s="46">
        <v>3</v>
      </c>
      <c r="G47" s="47">
        <v>1.5</v>
      </c>
      <c r="H47" s="51">
        <v>0.2</v>
      </c>
      <c r="I47" s="46">
        <v>1</v>
      </c>
      <c r="J47" s="28" cm="1">
        <f t="array" ref="J47">1-EXP(-((($C47+(J$6-$K$6))/(INDEX('Weibull Data'!$G$4:$I$5,2,IF($D47="Electromechanical",3,IF($D47="Analogue Electronic",2,1)))))^(INDEX('Weibull Data'!$G$4:$I$5,1,IF($D47="Electromechanical",3,IF($D47="Analogue Electronic",2,1))))))</f>
        <v>0.83244448909884727</v>
      </c>
      <c r="K47" s="28" cm="1">
        <f t="array" ref="K47">1-EXP(-((($C47+(K$6-$K$6))/(INDEX('Weibull Data'!$G$4:$I$5,2,IF($D47="Electromechanical",3,IF($D47="Analogue Electronic",2,1)))))^(INDEX('Weibull Data'!$G$4:$I$5,1,IF($D47="Electromechanical",3,IF($D47="Analogue Electronic",2,1))))))</f>
        <v>0.86044665611692417</v>
      </c>
      <c r="L47" s="28" cm="1">
        <f t="array" ref="L47">1-EXP(-((($C47+(L$6-$K$6))/(INDEX('Weibull Data'!$G$4:$I$5,2,IF($D47="Electromechanical",3,IF($D47="Analogue Electronic",2,1)))))^(INDEX('Weibull Data'!$G$4:$I$5,1,IF($D47="Electromechanical",3,IF($D47="Analogue Electronic",2,1))))))</f>
        <v>0.88474349161152344</v>
      </c>
      <c r="M47" s="28" cm="1">
        <f t="array" ref="M47">1-EXP(-((($C47+(M$6-$K$6))/(INDEX('Weibull Data'!$G$4:$I$5,2,IF($D47="Electromechanical",3,IF($D47="Analogue Electronic",2,1)))))^(INDEX('Weibull Data'!$G$4:$I$5,1,IF($D47="Electromechanical",3,IF($D47="Analogue Electronic",2,1))))))</f>
        <v>0.90560431232131766</v>
      </c>
      <c r="N47" s="28" cm="1">
        <f t="array" ref="N47">1-EXP(-((($C47+(N$6-$K$6))/(INDEX('Weibull Data'!$G$4:$I$5,2,IF($D47="Electromechanical",3,IF($D47="Analogue Electronic",2,1)))))^(INDEX('Weibull Data'!$G$4:$I$5,1,IF($D47="Electromechanical",3,IF($D47="Analogue Electronic",2,1))))))</f>
        <v>0.92333145372827552</v>
      </c>
      <c r="O47" s="28" cm="1">
        <f t="array" ref="O47">1-EXP(-((($C47+(O$6-$K$6))/(INDEX('Weibull Data'!$G$4:$I$5,2,IF($D47="Electromechanical",3,IF($D47="Analogue Electronic",2,1)))))^(INDEX('Weibull Data'!$G$4:$I$5,1,IF($D47="Electromechanical",3,IF($D47="Analogue Electronic",2,1))))))</f>
        <v>0.93824434257875233</v>
      </c>
      <c r="P47" s="28" cm="1">
        <f t="array" ref="P47">1-EXP(-((($C47+(P$6-$K$6))/(INDEX('Weibull Data'!$G$4:$I$5,2,IF($D47="Electromechanical",3,IF($D47="Analogue Electronic",2,1)))))^(INDEX('Weibull Data'!$G$4:$I$5,1,IF($D47="Electromechanical",3,IF($D47="Analogue Electronic",2,1))))))</f>
        <v>0.95066603349759415</v>
      </c>
      <c r="Q47" s="28" cm="1">
        <f t="array" ref="Q47">1-EXP(-((($C47+(Q$6-$K$6))/(INDEX('Weibull Data'!$G$4:$I$5,2,IF($D47="Electromechanical",3,IF($D47="Analogue Electronic",2,1)))))^(INDEX('Weibull Data'!$G$4:$I$5,1,IF($D47="Electromechanical",3,IF($D47="Analogue Electronic",2,1))))))</f>
        <v>0.9609123361359202</v>
      </c>
      <c r="R47" s="28" cm="1">
        <f t="array" ref="R47">1-EXP(-((($C47+(R$6-$K$6))/(INDEX('Weibull Data'!$G$4:$I$5,2,IF($D47="Electromechanical",3,IF($D47="Analogue Electronic",2,1)))))^(INDEX('Weibull Data'!$G$4:$I$5,1,IF($D47="Electromechanical",3,IF($D47="Analogue Electronic",2,1))))))</f>
        <v>0.9692834956006412</v>
      </c>
      <c r="S47" s="28" cm="1">
        <f t="array" ref="S47">1-EXP(-((($C47+(S$6-$K$6))/(INDEX('Weibull Data'!$G$4:$I$5,2,IF($D47="Electromechanical",3,IF($D47="Analogue Electronic",2,1)))))^(INDEX('Weibull Data'!$G$4:$I$5,1,IF($D47="Electromechanical",3,IF($D47="Analogue Electronic",2,1))))))</f>
        <v>0.97605826158872577</v>
      </c>
      <c r="T47" s="28" cm="1">
        <f t="array" ref="T47">1-EXP(-((($C47+(T$6-$K$6))/(INDEX('Weibull Data'!$G$4:$I$5,2,IF($D47="Electromechanical",3,IF($D47="Analogue Electronic",2,1)))))^(INDEX('Weibull Data'!$G$4:$I$5,1,IF($D47="Electromechanical",3,IF($D47="Analogue Electronic",2,1))))))</f>
        <v>0.98149009154383993</v>
      </c>
      <c r="U47" s="28" cm="1">
        <f t="array" ref="U47">1-EXP(-((($C47+(U$6-$K$6))/(INDEX('Weibull Data'!$G$4:$I$5,2,IF($D47="Electromechanical",3,IF($D47="Analogue Electronic",2,1)))))^(INDEX('Weibull Data'!$G$4:$I$5,1,IF($D47="Electromechanical",3,IF($D47="Analogue Electronic",2,1))))))</f>
        <v>0.98580517816098001</v>
      </c>
      <c r="V47" s="28" cm="1">
        <f t="array" ref="V47">1-EXP(-((($C47+(V$6-$K$6))/(INDEX('Weibull Data'!$G$4:$I$5,2,IF($D47="Electromechanical",3,IF($D47="Analogue Electronic",2,1)))))^(INDEX('Weibull Data'!$G$4:$I$5,1,IF($D47="Electromechanical",3,IF($D47="Analogue Electronic",2,1))))))</f>
        <v>0.98920196745051259</v>
      </c>
      <c r="W47" s="28" cm="1">
        <f t="array" ref="W47">1-EXP(-((($C47+(W$6-$K$6))/(INDEX('Weibull Data'!$G$4:$I$5,2,IF($D47="Electromechanical",3,IF($D47="Analogue Electronic",2,1)))))^(INDEX('Weibull Data'!$G$4:$I$5,1,IF($D47="Electromechanical",3,IF($D47="Analogue Electronic",2,1))))))</f>
        <v>0.9918518347997064</v>
      </c>
      <c r="X47" s="28" cm="1">
        <f t="array" ref="X47">1-EXP(-((($C47+(X$6-$K$6))/(INDEX('Weibull Data'!$G$4:$I$5,2,IF($D47="Electromechanical",3,IF($D47="Analogue Electronic",2,1)))))^(INDEX('Weibull Data'!$G$4:$I$5,1,IF($D47="Electromechanical",3,IF($D47="Analogue Electronic",2,1))))))</f>
        <v>0.99390060694833393</v>
      </c>
      <c r="Y47" s="28" cm="1">
        <f t="array" ref="Y47">1-EXP(-((($C47+(Y$6-$K$6))/(INDEX('Weibull Data'!$G$4:$I$5,2,IF($D47="Electromechanical",3,IF($D47="Analogue Electronic",2,1)))))^(INDEX('Weibull Data'!$G$4:$I$5,1,IF($D47="Electromechanical",3,IF($D47="Analogue Electronic",2,1))))))</f>
        <v>0.99547065150310166</v>
      </c>
      <c r="Z47" s="28" cm="1">
        <f t="array" ref="Z47">1-EXP(-((($C47+(Z$6-$K$6))/(INDEX('Weibull Data'!$G$4:$I$5,2,IF($D47="Electromechanical",3,IF($D47="Analogue Electronic",2,1)))))^(INDEX('Weibull Data'!$G$4:$I$5,1,IF($D47="Electromechanical",3,IF($D47="Analogue Electronic",2,1))))))</f>
        <v>0.99666329706072876</v>
      </c>
      <c r="AA47" s="28" cm="1">
        <f t="array" ref="AA47">1-EXP(-((($C47+(AA$6-$K$6))/(INDEX('Weibull Data'!$G$4:$I$5,2,IF($D47="Electromechanical",3,IF($D47="Analogue Electronic",2,1)))))^(INDEX('Weibull Data'!$G$4:$I$5,1,IF($D47="Electromechanical",3,IF($D47="Analogue Electronic",2,1))))))</f>
        <v>0.99756139152953172</v>
      </c>
      <c r="AB47" s="28" cm="1">
        <f t="array" ref="AB47">1-EXP(-((($C47+(AB$6-$K$6))/(INDEX('Weibull Data'!$G$4:$I$5,2,IF($D47="Electromechanical",3,IF($D47="Analogue Electronic",2,1)))))^(INDEX('Weibull Data'!$G$4:$I$5,1,IF($D47="Electromechanical",3,IF($D47="Analogue Electronic",2,1))))))</f>
        <v>0.99823185015702132</v>
      </c>
      <c r="AC47" s="28" cm="1">
        <f t="array" ref="AC47">1-EXP(-((($C47+(AC$6-$K$6))/(INDEX('Weibull Data'!$G$4:$I$5,2,IF($D47="Electromechanical",3,IF($D47="Analogue Electronic",2,1)))))^(INDEX('Weibull Data'!$G$4:$I$5,1,IF($D47="Electromechanical",3,IF($D47="Analogue Electronic",2,1))))))</f>
        <v>0.99872808542304536</v>
      </c>
      <c r="AD47" s="28" cm="1">
        <f t="array" ref="AD47">1-EXP(-((($C47+(AD$6-$K$6))/(INDEX('Weibull Data'!$G$4:$I$5,2,IF($D47="Electromechanical",3,IF($D47="Analogue Electronic",2,1)))))^(INDEX('Weibull Data'!$G$4:$I$5,1,IF($D47="Electromechanical",3,IF($D47="Analogue Electronic",2,1))))))</f>
        <v>0.99909224663115492</v>
      </c>
      <c r="AE47" s="28" cm="1">
        <f t="array" ref="AE47">1-EXP(-((($C47+(AE$6-$K$6))/(INDEX('Weibull Data'!$G$4:$I$5,2,IF($D47="Electromechanical",3,IF($D47="Analogue Electronic",2,1)))))^(INDEX('Weibull Data'!$G$4:$I$5,1,IF($D47="Electromechanical",3,IF($D47="Analogue Electronic",2,1))))))</f>
        <v>0.99935722683486494</v>
      </c>
      <c r="AF47" s="28" cm="1">
        <f t="array" ref="AF47">1-EXP(-((($C47+(AF$6-$K$6))/(INDEX('Weibull Data'!$G$4:$I$5,2,IF($D47="Electromechanical",3,IF($D47="Analogue Electronic",2,1)))))^(INDEX('Weibull Data'!$G$4:$I$5,1,IF($D47="Electromechanical",3,IF($D47="Analogue Electronic",2,1))))))</f>
        <v>0.99954841844219522</v>
      </c>
      <c r="AG47" s="28" cm="1">
        <f t="array" ref="AG47">1-EXP(-((($C47+(AG$6-$K$6))/(INDEX('Weibull Data'!$G$4:$I$5,2,IF($D47="Electromechanical",3,IF($D47="Analogue Electronic",2,1)))))^(INDEX('Weibull Data'!$G$4:$I$5,1,IF($D47="Electromechanical",3,IF($D47="Analogue Electronic",2,1))))))</f>
        <v>0.99968521671453781</v>
      </c>
      <c r="AH47" s="28" cm="1">
        <f t="array" ref="AH47">1-EXP(-((($C47+(AH$6-$K$6))/(INDEX('Weibull Data'!$G$4:$I$5,2,IF($D47="Electromechanical",3,IF($D47="Analogue Electronic",2,1)))))^(INDEX('Weibull Data'!$G$4:$I$5,1,IF($D47="Electromechanical",3,IF($D47="Analogue Electronic",2,1))))))</f>
        <v>0.99978228300665373</v>
      </c>
      <c r="AI47" s="28" cm="1">
        <f t="array" ref="AI47">1-EXP(-((($C47+(AI$6-$K$6))/(INDEX('Weibull Data'!$G$4:$I$5,2,IF($D47="Electromechanical",3,IF($D47="Analogue Electronic",2,1)))))^(INDEX('Weibull Data'!$G$4:$I$5,1,IF($D47="Electromechanical",3,IF($D47="Analogue Electronic",2,1))))))</f>
        <v>0.99985058776245339</v>
      </c>
      <c r="AJ47" s="34">
        <f t="shared" si="27"/>
        <v>0.16648889781976947</v>
      </c>
      <c r="AK47" s="34">
        <f t="shared" si="28"/>
        <v>0.17208933122338485</v>
      </c>
      <c r="AL47" s="34">
        <f t="shared" si="36"/>
        <v>0.1769486983223047</v>
      </c>
      <c r="AM47" s="34">
        <f t="shared" si="37"/>
        <v>0.18112086246426354</v>
      </c>
      <c r="AN47" s="34">
        <f t="shared" si="38"/>
        <v>0.1846662907456551</v>
      </c>
      <c r="AO47" s="34">
        <f t="shared" si="39"/>
        <v>0.18764886851575047</v>
      </c>
      <c r="AP47" s="34">
        <f t="shared" ref="AP47:BC47" si="40">(P47^$I47)*$H47</f>
        <v>0.19013320669951883</v>
      </c>
      <c r="AQ47" s="34">
        <f t="shared" si="40"/>
        <v>0.19218246722718405</v>
      </c>
      <c r="AR47" s="34">
        <f t="shared" si="40"/>
        <v>0.19385669912012826</v>
      </c>
      <c r="AS47" s="34">
        <f t="shared" si="40"/>
        <v>0.19521165231774518</v>
      </c>
      <c r="AT47" s="34">
        <f t="shared" si="40"/>
        <v>0.196298018308768</v>
      </c>
      <c r="AU47" s="34">
        <f t="shared" si="40"/>
        <v>0.197161035632196</v>
      </c>
      <c r="AV47" s="34">
        <f t="shared" si="40"/>
        <v>0.19784039349010252</v>
      </c>
      <c r="AW47" s="34">
        <f t="shared" si="40"/>
        <v>0.19837036695994129</v>
      </c>
      <c r="AX47" s="34">
        <f t="shared" si="40"/>
        <v>0.1987801213896668</v>
      </c>
      <c r="AY47" s="34">
        <f t="shared" si="40"/>
        <v>0.19909413030062034</v>
      </c>
      <c r="AZ47" s="34">
        <f t="shared" si="40"/>
        <v>0.19933265941214576</v>
      </c>
      <c r="BA47" s="34">
        <f t="shared" si="40"/>
        <v>0.19951227830590634</v>
      </c>
      <c r="BB47" s="34">
        <f t="shared" si="40"/>
        <v>0.19964637003140429</v>
      </c>
      <c r="BC47" s="34">
        <f t="shared" si="40"/>
        <v>0.19974561708460908</v>
      </c>
      <c r="BD47" s="34">
        <f t="shared" ref="BD47:BD52" si="41">(AD47^$I47)*$H47</f>
        <v>0.199818449326231</v>
      </c>
      <c r="BE47" s="34">
        <f t="shared" ref="BE47:BE52" si="42">(AE47^$I47)*$H47</f>
        <v>0.19987144536697299</v>
      </c>
      <c r="BF47" s="34">
        <f t="shared" ref="BF47:BF52" si="43">(AF47^$I47)*$H47</f>
        <v>0.19990968368843906</v>
      </c>
      <c r="BG47" s="34">
        <f t="shared" ref="BG47:BG52" si="44">(AG47^$I47)*$H47</f>
        <v>0.19993704334290757</v>
      </c>
      <c r="BH47" s="34">
        <f t="shared" ref="BH47:BH52" si="45">(AH47^$I47)*$H47</f>
        <v>0.19995645660133077</v>
      </c>
      <c r="BI47" s="34">
        <f t="shared" ref="BI47:BI52" si="46">(AI47^$I47)*$H47</f>
        <v>0.19997011755249069</v>
      </c>
      <c r="BJ47" s="45"/>
    </row>
    <row r="48" spans="1:62" x14ac:dyDescent="0.3">
      <c r="A48" s="29">
        <v>42</v>
      </c>
      <c r="B48" s="29" t="s">
        <v>66</v>
      </c>
      <c r="C48" s="29">
        <v>20</v>
      </c>
      <c r="D48" s="29" t="s">
        <v>4</v>
      </c>
      <c r="E48" s="29" t="s">
        <v>21</v>
      </c>
      <c r="F48" s="46">
        <v>3</v>
      </c>
      <c r="G48" s="47">
        <v>1.5</v>
      </c>
      <c r="H48" s="51">
        <v>0.2</v>
      </c>
      <c r="I48" s="46">
        <v>1</v>
      </c>
      <c r="J48" s="28" cm="1">
        <f t="array" ref="J48">1-EXP(-((($C48+(J$6-$K$6))/(INDEX('Weibull Data'!$G$4:$I$5,2,IF($D48="Electromechanical",3,IF($D48="Analogue Electronic",2,1)))))^(INDEX('Weibull Data'!$G$4:$I$5,1,IF($D48="Electromechanical",3,IF($D48="Analogue Electronic",2,1))))))</f>
        <v>0.83244448909884727</v>
      </c>
      <c r="K48" s="28" cm="1">
        <f t="array" ref="K48">1-EXP(-((($C48+(K$6-$K$6))/(INDEX('Weibull Data'!$G$4:$I$5,2,IF($D48="Electromechanical",3,IF($D48="Analogue Electronic",2,1)))))^(INDEX('Weibull Data'!$G$4:$I$5,1,IF($D48="Electromechanical",3,IF($D48="Analogue Electronic",2,1))))))</f>
        <v>0.86044665611692417</v>
      </c>
      <c r="L48" s="28" cm="1">
        <f t="array" ref="L48">1-EXP(-((($C48+(L$6-$K$6))/(INDEX('Weibull Data'!$G$4:$I$5,2,IF($D48="Electromechanical",3,IF($D48="Analogue Electronic",2,1)))))^(INDEX('Weibull Data'!$G$4:$I$5,1,IF($D48="Electromechanical",3,IF($D48="Analogue Electronic",2,1))))))</f>
        <v>0.88474349161152344</v>
      </c>
      <c r="M48" s="28" cm="1">
        <f t="array" ref="M48">1-EXP(-((($C48+(M$6-$K$6))/(INDEX('Weibull Data'!$G$4:$I$5,2,IF($D48="Electromechanical",3,IF($D48="Analogue Electronic",2,1)))))^(INDEX('Weibull Data'!$G$4:$I$5,1,IF($D48="Electromechanical",3,IF($D48="Analogue Electronic",2,1))))))</f>
        <v>0.90560431232131766</v>
      </c>
      <c r="N48" s="28" cm="1">
        <f t="array" ref="N48">1-EXP(-((($C48+(N$6-$K$6))/(INDEX('Weibull Data'!$G$4:$I$5,2,IF($D48="Electromechanical",3,IF($D48="Analogue Electronic",2,1)))))^(INDEX('Weibull Data'!$G$4:$I$5,1,IF($D48="Electromechanical",3,IF($D48="Analogue Electronic",2,1))))))</f>
        <v>0.92333145372827552</v>
      </c>
      <c r="O48" s="28" cm="1">
        <f t="array" ref="O48">1-EXP(-((($C48+(O$6-$K$6))/(INDEX('Weibull Data'!$G$4:$I$5,2,IF($D48="Electromechanical",3,IF($D48="Analogue Electronic",2,1)))))^(INDEX('Weibull Data'!$G$4:$I$5,1,IF($D48="Electromechanical",3,IF($D48="Analogue Electronic",2,1))))))</f>
        <v>0.93824434257875233</v>
      </c>
      <c r="P48" s="28" cm="1">
        <f t="array" ref="P48">1-EXP(-((($C48+(P$6-$K$6))/(INDEX('Weibull Data'!$G$4:$I$5,2,IF($D48="Electromechanical",3,IF($D48="Analogue Electronic",2,1)))))^(INDEX('Weibull Data'!$G$4:$I$5,1,IF($D48="Electromechanical",3,IF($D48="Analogue Electronic",2,1))))))</f>
        <v>0.95066603349759415</v>
      </c>
      <c r="Q48" s="28" cm="1">
        <f t="array" ref="Q48">1-EXP(-((($C48+(Q$6-$K$6))/(INDEX('Weibull Data'!$G$4:$I$5,2,IF($D48="Electromechanical",3,IF($D48="Analogue Electronic",2,1)))))^(INDEX('Weibull Data'!$G$4:$I$5,1,IF($D48="Electromechanical",3,IF($D48="Analogue Electronic",2,1))))))</f>
        <v>0.9609123361359202</v>
      </c>
      <c r="R48" s="28" cm="1">
        <f t="array" ref="R48">1-EXP(-((($C48+(R$6-$K$6))/(INDEX('Weibull Data'!$G$4:$I$5,2,IF($D48="Electromechanical",3,IF($D48="Analogue Electronic",2,1)))))^(INDEX('Weibull Data'!$G$4:$I$5,1,IF($D48="Electromechanical",3,IF($D48="Analogue Electronic",2,1))))))</f>
        <v>0.9692834956006412</v>
      </c>
      <c r="S48" s="28" cm="1">
        <f t="array" ref="S48">1-EXP(-((($C48+(S$6-$K$6))/(INDEX('Weibull Data'!$G$4:$I$5,2,IF($D48="Electromechanical",3,IF($D48="Analogue Electronic",2,1)))))^(INDEX('Weibull Data'!$G$4:$I$5,1,IF($D48="Electromechanical",3,IF($D48="Analogue Electronic",2,1))))))</f>
        <v>0.97605826158872577</v>
      </c>
      <c r="T48" s="28" cm="1">
        <f t="array" ref="T48">1-EXP(-((($C48+(T$6-$K$6))/(INDEX('Weibull Data'!$G$4:$I$5,2,IF($D48="Electromechanical",3,IF($D48="Analogue Electronic",2,1)))))^(INDEX('Weibull Data'!$G$4:$I$5,1,IF($D48="Electromechanical",3,IF($D48="Analogue Electronic",2,1))))))</f>
        <v>0.98149009154383993</v>
      </c>
      <c r="U48" s="28" cm="1">
        <f t="array" ref="U48">1-EXP(-((($C48+(U$6-$K$6))/(INDEX('Weibull Data'!$G$4:$I$5,2,IF($D48="Electromechanical",3,IF($D48="Analogue Electronic",2,1)))))^(INDEX('Weibull Data'!$G$4:$I$5,1,IF($D48="Electromechanical",3,IF($D48="Analogue Electronic",2,1))))))</f>
        <v>0.98580517816098001</v>
      </c>
      <c r="V48" s="28" cm="1">
        <f t="array" ref="V48">1-EXP(-((($C48+(V$6-$K$6))/(INDEX('Weibull Data'!$G$4:$I$5,2,IF($D48="Electromechanical",3,IF($D48="Analogue Electronic",2,1)))))^(INDEX('Weibull Data'!$G$4:$I$5,1,IF($D48="Electromechanical",3,IF($D48="Analogue Electronic",2,1))))))</f>
        <v>0.98920196745051259</v>
      </c>
      <c r="W48" s="28" cm="1">
        <f t="array" ref="W48">1-EXP(-((($C48+(W$6-$K$6))/(INDEX('Weibull Data'!$G$4:$I$5,2,IF($D48="Electromechanical",3,IF($D48="Analogue Electronic",2,1)))))^(INDEX('Weibull Data'!$G$4:$I$5,1,IF($D48="Electromechanical",3,IF($D48="Analogue Electronic",2,1))))))</f>
        <v>0.9918518347997064</v>
      </c>
      <c r="X48" s="28" cm="1">
        <f t="array" ref="X48">1-EXP(-((($C48+(X$6-$K$6))/(INDEX('Weibull Data'!$G$4:$I$5,2,IF($D48="Electromechanical",3,IF($D48="Analogue Electronic",2,1)))))^(INDEX('Weibull Data'!$G$4:$I$5,1,IF($D48="Electromechanical",3,IF($D48="Analogue Electronic",2,1))))))</f>
        <v>0.99390060694833393</v>
      </c>
      <c r="Y48" s="28" cm="1">
        <f t="array" ref="Y48">1-EXP(-((($C48+(Y$6-$K$6))/(INDEX('Weibull Data'!$G$4:$I$5,2,IF($D48="Electromechanical",3,IF($D48="Analogue Electronic",2,1)))))^(INDEX('Weibull Data'!$G$4:$I$5,1,IF($D48="Electromechanical",3,IF($D48="Analogue Electronic",2,1))))))</f>
        <v>0.99547065150310166</v>
      </c>
      <c r="Z48" s="28" cm="1">
        <f t="array" ref="Z48">1-EXP(-((($C48+(Z$6-$K$6))/(INDEX('Weibull Data'!$G$4:$I$5,2,IF($D48="Electromechanical",3,IF($D48="Analogue Electronic",2,1)))))^(INDEX('Weibull Data'!$G$4:$I$5,1,IF($D48="Electromechanical",3,IF($D48="Analogue Electronic",2,1))))))</f>
        <v>0.99666329706072876</v>
      </c>
      <c r="AA48" s="28" cm="1">
        <f t="array" ref="AA48">1-EXP(-((($C48+(AA$6-$K$6))/(INDEX('Weibull Data'!$G$4:$I$5,2,IF($D48="Electromechanical",3,IF($D48="Analogue Electronic",2,1)))))^(INDEX('Weibull Data'!$G$4:$I$5,1,IF($D48="Electromechanical",3,IF($D48="Analogue Electronic",2,1))))))</f>
        <v>0.99756139152953172</v>
      </c>
      <c r="AB48" s="28" cm="1">
        <f t="array" ref="AB48">1-EXP(-((($C48+(AB$6-$K$6))/(INDEX('Weibull Data'!$G$4:$I$5,2,IF($D48="Electromechanical",3,IF($D48="Analogue Electronic",2,1)))))^(INDEX('Weibull Data'!$G$4:$I$5,1,IF($D48="Electromechanical",3,IF($D48="Analogue Electronic",2,1))))))</f>
        <v>0.99823185015702132</v>
      </c>
      <c r="AC48" s="28" cm="1">
        <f t="array" ref="AC48">1-EXP(-((($C48+(AC$6-$K$6))/(INDEX('Weibull Data'!$G$4:$I$5,2,IF($D48="Electromechanical",3,IF($D48="Analogue Electronic",2,1)))))^(INDEX('Weibull Data'!$G$4:$I$5,1,IF($D48="Electromechanical",3,IF($D48="Analogue Electronic",2,1))))))</f>
        <v>0.99872808542304536</v>
      </c>
      <c r="AD48" s="28" cm="1">
        <f t="array" ref="AD48">1-EXP(-((($C48+(AD$6-$K$6))/(INDEX('Weibull Data'!$G$4:$I$5,2,IF($D48="Electromechanical",3,IF($D48="Analogue Electronic",2,1)))))^(INDEX('Weibull Data'!$G$4:$I$5,1,IF($D48="Electromechanical",3,IF($D48="Analogue Electronic",2,1))))))</f>
        <v>0.99909224663115492</v>
      </c>
      <c r="AE48" s="28" cm="1">
        <f t="array" ref="AE48">1-EXP(-((($C48+(AE$6-$K$6))/(INDEX('Weibull Data'!$G$4:$I$5,2,IF($D48="Electromechanical",3,IF($D48="Analogue Electronic",2,1)))))^(INDEX('Weibull Data'!$G$4:$I$5,1,IF($D48="Electromechanical",3,IF($D48="Analogue Electronic",2,1))))))</f>
        <v>0.99935722683486494</v>
      </c>
      <c r="AF48" s="28" cm="1">
        <f t="array" ref="AF48">1-EXP(-((($C48+(AF$6-$K$6))/(INDEX('Weibull Data'!$G$4:$I$5,2,IF($D48="Electromechanical",3,IF($D48="Analogue Electronic",2,1)))))^(INDEX('Weibull Data'!$G$4:$I$5,1,IF($D48="Electromechanical",3,IF($D48="Analogue Electronic",2,1))))))</f>
        <v>0.99954841844219522</v>
      </c>
      <c r="AG48" s="28" cm="1">
        <f t="array" ref="AG48">1-EXP(-((($C48+(AG$6-$K$6))/(INDEX('Weibull Data'!$G$4:$I$5,2,IF($D48="Electromechanical",3,IF($D48="Analogue Electronic",2,1)))))^(INDEX('Weibull Data'!$G$4:$I$5,1,IF($D48="Electromechanical",3,IF($D48="Analogue Electronic",2,1))))))</f>
        <v>0.99968521671453781</v>
      </c>
      <c r="AH48" s="28" cm="1">
        <f t="array" ref="AH48">1-EXP(-((($C48+(AH$6-$K$6))/(INDEX('Weibull Data'!$G$4:$I$5,2,IF($D48="Electromechanical",3,IF($D48="Analogue Electronic",2,1)))))^(INDEX('Weibull Data'!$G$4:$I$5,1,IF($D48="Electromechanical",3,IF($D48="Analogue Electronic",2,1))))))</f>
        <v>0.99978228300665373</v>
      </c>
      <c r="AI48" s="28" cm="1">
        <f t="array" ref="AI48">1-EXP(-((($C48+(AI$6-$K$6))/(INDEX('Weibull Data'!$G$4:$I$5,2,IF($D48="Electromechanical",3,IF($D48="Analogue Electronic",2,1)))))^(INDEX('Weibull Data'!$G$4:$I$5,1,IF($D48="Electromechanical",3,IF($D48="Analogue Electronic",2,1))))))</f>
        <v>0.99985058776245339</v>
      </c>
      <c r="AJ48" s="34">
        <f t="shared" si="27"/>
        <v>0.16648889781976947</v>
      </c>
      <c r="AK48" s="34">
        <f t="shared" si="28"/>
        <v>0.17208933122338485</v>
      </c>
      <c r="AL48" s="34">
        <f t="shared" si="36"/>
        <v>0.1769486983223047</v>
      </c>
      <c r="AM48" s="34">
        <f t="shared" si="37"/>
        <v>0.18112086246426354</v>
      </c>
      <c r="AN48" s="34">
        <f t="shared" si="38"/>
        <v>0.1846662907456551</v>
      </c>
      <c r="AO48" s="34">
        <f t="shared" si="39"/>
        <v>0.18764886851575047</v>
      </c>
      <c r="AP48" s="34">
        <f t="shared" ref="AP48:AZ51" si="47">(P48^$I48)*$H48</f>
        <v>0.19013320669951883</v>
      </c>
      <c r="AQ48" s="34">
        <f t="shared" si="47"/>
        <v>0.19218246722718405</v>
      </c>
      <c r="AR48" s="34">
        <f t="shared" si="47"/>
        <v>0.19385669912012826</v>
      </c>
      <c r="AS48" s="34">
        <f t="shared" si="47"/>
        <v>0.19521165231774518</v>
      </c>
      <c r="AT48" s="34">
        <f t="shared" si="47"/>
        <v>0.196298018308768</v>
      </c>
      <c r="AU48" s="34">
        <f t="shared" si="47"/>
        <v>0.197161035632196</v>
      </c>
      <c r="AV48" s="34">
        <f t="shared" si="47"/>
        <v>0.19784039349010252</v>
      </c>
      <c r="AW48" s="34">
        <f t="shared" si="47"/>
        <v>0.19837036695994129</v>
      </c>
      <c r="AX48" s="34">
        <f t="shared" si="47"/>
        <v>0.1987801213896668</v>
      </c>
      <c r="AY48" s="34">
        <f t="shared" si="47"/>
        <v>0.19909413030062034</v>
      </c>
      <c r="AZ48" s="34">
        <f t="shared" si="47"/>
        <v>0.19933265941214576</v>
      </c>
      <c r="BA48" s="34">
        <f t="shared" ref="BA48:BA52" si="48">(AA48^$I48)*$H48</f>
        <v>0.19951227830590634</v>
      </c>
      <c r="BB48" s="34">
        <f t="shared" ref="BB48:BB52" si="49">(AB48^$I48)*$H48</f>
        <v>0.19964637003140429</v>
      </c>
      <c r="BC48" s="34">
        <f t="shared" ref="BC48:BC52" si="50">(AC48^$I48)*$H48</f>
        <v>0.19974561708460908</v>
      </c>
      <c r="BD48" s="34">
        <f t="shared" si="41"/>
        <v>0.199818449326231</v>
      </c>
      <c r="BE48" s="34">
        <f t="shared" si="42"/>
        <v>0.19987144536697299</v>
      </c>
      <c r="BF48" s="34">
        <f t="shared" si="43"/>
        <v>0.19990968368843906</v>
      </c>
      <c r="BG48" s="34">
        <f t="shared" si="44"/>
        <v>0.19993704334290757</v>
      </c>
      <c r="BH48" s="34">
        <f t="shared" si="45"/>
        <v>0.19995645660133077</v>
      </c>
      <c r="BI48" s="34">
        <f t="shared" si="46"/>
        <v>0.19997011755249069</v>
      </c>
      <c r="BJ48" s="45"/>
    </row>
    <row r="49" spans="1:62" x14ac:dyDescent="0.3">
      <c r="A49" s="29">
        <v>43</v>
      </c>
      <c r="B49" s="29" t="s">
        <v>67</v>
      </c>
      <c r="C49" s="29">
        <v>20</v>
      </c>
      <c r="D49" s="29" t="s">
        <v>4</v>
      </c>
      <c r="E49" s="29" t="s">
        <v>68</v>
      </c>
      <c r="F49" s="46">
        <v>2</v>
      </c>
      <c r="G49" s="47">
        <v>1.5</v>
      </c>
      <c r="H49" s="51">
        <v>0.56000000000000005</v>
      </c>
      <c r="I49" s="46">
        <v>1</v>
      </c>
      <c r="J49" s="28" cm="1">
        <f t="array" ref="J49">1-EXP(-((($C49+(J$6-$K$6))/(INDEX('Weibull Data'!$G$4:$I$5,2,IF($D49="Electromechanical",3,IF($D49="Analogue Electronic",2,1)))))^(INDEX('Weibull Data'!$G$4:$I$5,1,IF($D49="Electromechanical",3,IF($D49="Analogue Electronic",2,1))))))</f>
        <v>0.83244448909884727</v>
      </c>
      <c r="K49" s="28" cm="1">
        <f t="array" ref="K49">1-EXP(-((($C49+(K$6-$K$6))/(INDEX('Weibull Data'!$G$4:$I$5,2,IF($D49="Electromechanical",3,IF($D49="Analogue Electronic",2,1)))))^(INDEX('Weibull Data'!$G$4:$I$5,1,IF($D49="Electromechanical",3,IF($D49="Analogue Electronic",2,1))))))</f>
        <v>0.86044665611692417</v>
      </c>
      <c r="L49" s="28" cm="1">
        <f t="array" ref="L49">1-EXP(-((($C49+(L$6-$K$6))/(INDEX('Weibull Data'!$G$4:$I$5,2,IF($D49="Electromechanical",3,IF($D49="Analogue Electronic",2,1)))))^(INDEX('Weibull Data'!$G$4:$I$5,1,IF($D49="Electromechanical",3,IF($D49="Analogue Electronic",2,1))))))</f>
        <v>0.88474349161152344</v>
      </c>
      <c r="M49" s="28" cm="1">
        <f t="array" ref="M49">1-EXP(-((($C49+(M$6-$K$6))/(INDEX('Weibull Data'!$G$4:$I$5,2,IF($D49="Electromechanical",3,IF($D49="Analogue Electronic",2,1)))))^(INDEX('Weibull Data'!$G$4:$I$5,1,IF($D49="Electromechanical",3,IF($D49="Analogue Electronic",2,1))))))</f>
        <v>0.90560431232131766</v>
      </c>
      <c r="N49" s="28" cm="1">
        <f t="array" ref="N49">1-EXP(-((($C49+(N$6-$K$6))/(INDEX('Weibull Data'!$G$4:$I$5,2,IF($D49="Electromechanical",3,IF($D49="Analogue Electronic",2,1)))))^(INDEX('Weibull Data'!$G$4:$I$5,1,IF($D49="Electromechanical",3,IF($D49="Analogue Electronic",2,1))))))</f>
        <v>0.92333145372827552</v>
      </c>
      <c r="O49" s="28" cm="1">
        <f t="array" ref="O49">1-EXP(-((($C49+(O$6-$K$6))/(INDEX('Weibull Data'!$G$4:$I$5,2,IF($D49="Electromechanical",3,IF($D49="Analogue Electronic",2,1)))))^(INDEX('Weibull Data'!$G$4:$I$5,1,IF($D49="Electromechanical",3,IF($D49="Analogue Electronic",2,1))))))</f>
        <v>0.93824434257875233</v>
      </c>
      <c r="P49" s="28" cm="1">
        <f t="array" ref="P49">1-EXP(-((($C49+(P$6-$K$6))/(INDEX('Weibull Data'!$G$4:$I$5,2,IF($D49="Electromechanical",3,IF($D49="Analogue Electronic",2,1)))))^(INDEX('Weibull Data'!$G$4:$I$5,1,IF($D49="Electromechanical",3,IF($D49="Analogue Electronic",2,1))))))</f>
        <v>0.95066603349759415</v>
      </c>
      <c r="Q49" s="28" cm="1">
        <f t="array" ref="Q49">1-EXP(-((($C49+(Q$6-$K$6))/(INDEX('Weibull Data'!$G$4:$I$5,2,IF($D49="Electromechanical",3,IF($D49="Analogue Electronic",2,1)))))^(INDEX('Weibull Data'!$G$4:$I$5,1,IF($D49="Electromechanical",3,IF($D49="Analogue Electronic",2,1))))))</f>
        <v>0.9609123361359202</v>
      </c>
      <c r="R49" s="28" cm="1">
        <f t="array" ref="R49">1-EXP(-((($C49+(R$6-$K$6))/(INDEX('Weibull Data'!$G$4:$I$5,2,IF($D49="Electromechanical",3,IF($D49="Analogue Electronic",2,1)))))^(INDEX('Weibull Data'!$G$4:$I$5,1,IF($D49="Electromechanical",3,IF($D49="Analogue Electronic",2,1))))))</f>
        <v>0.9692834956006412</v>
      </c>
      <c r="S49" s="28" cm="1">
        <f t="array" ref="S49">1-EXP(-((($C49+(S$6-$K$6))/(INDEX('Weibull Data'!$G$4:$I$5,2,IF($D49="Electromechanical",3,IF($D49="Analogue Electronic",2,1)))))^(INDEX('Weibull Data'!$G$4:$I$5,1,IF($D49="Electromechanical",3,IF($D49="Analogue Electronic",2,1))))))</f>
        <v>0.97605826158872577</v>
      </c>
      <c r="T49" s="28" cm="1">
        <f t="array" ref="T49">1-EXP(-((($C49+(T$6-$K$6))/(INDEX('Weibull Data'!$G$4:$I$5,2,IF($D49="Electromechanical",3,IF($D49="Analogue Electronic",2,1)))))^(INDEX('Weibull Data'!$G$4:$I$5,1,IF($D49="Electromechanical",3,IF($D49="Analogue Electronic",2,1))))))</f>
        <v>0.98149009154383993</v>
      </c>
      <c r="U49" s="28" cm="1">
        <f t="array" ref="U49">1-EXP(-((($C49+(U$6-$K$6))/(INDEX('Weibull Data'!$G$4:$I$5,2,IF($D49="Electromechanical",3,IF($D49="Analogue Electronic",2,1)))))^(INDEX('Weibull Data'!$G$4:$I$5,1,IF($D49="Electromechanical",3,IF($D49="Analogue Electronic",2,1))))))</f>
        <v>0.98580517816098001</v>
      </c>
      <c r="V49" s="28" cm="1">
        <f t="array" ref="V49">1-EXP(-((($C49+(V$6-$K$6))/(INDEX('Weibull Data'!$G$4:$I$5,2,IF($D49="Electromechanical",3,IF($D49="Analogue Electronic",2,1)))))^(INDEX('Weibull Data'!$G$4:$I$5,1,IF($D49="Electromechanical",3,IF($D49="Analogue Electronic",2,1))))))</f>
        <v>0.98920196745051259</v>
      </c>
      <c r="W49" s="28" cm="1">
        <f t="array" ref="W49">1-EXP(-((($C49+(W$6-$K$6))/(INDEX('Weibull Data'!$G$4:$I$5,2,IF($D49="Electromechanical",3,IF($D49="Analogue Electronic",2,1)))))^(INDEX('Weibull Data'!$G$4:$I$5,1,IF($D49="Electromechanical",3,IF($D49="Analogue Electronic",2,1))))))</f>
        <v>0.9918518347997064</v>
      </c>
      <c r="X49" s="28" cm="1">
        <f t="array" ref="X49">1-EXP(-((($C49+(X$6-$K$6))/(INDEX('Weibull Data'!$G$4:$I$5,2,IF($D49="Electromechanical",3,IF($D49="Analogue Electronic",2,1)))))^(INDEX('Weibull Data'!$G$4:$I$5,1,IF($D49="Electromechanical",3,IF($D49="Analogue Electronic",2,1))))))</f>
        <v>0.99390060694833393</v>
      </c>
      <c r="Y49" s="28" cm="1">
        <f t="array" ref="Y49">1-EXP(-((($C49+(Y$6-$K$6))/(INDEX('Weibull Data'!$G$4:$I$5,2,IF($D49="Electromechanical",3,IF($D49="Analogue Electronic",2,1)))))^(INDEX('Weibull Data'!$G$4:$I$5,1,IF($D49="Electromechanical",3,IF($D49="Analogue Electronic",2,1))))))</f>
        <v>0.99547065150310166</v>
      </c>
      <c r="Z49" s="28" cm="1">
        <f t="array" ref="Z49">1-EXP(-((($C49+(Z$6-$K$6))/(INDEX('Weibull Data'!$G$4:$I$5,2,IF($D49="Electromechanical",3,IF($D49="Analogue Electronic",2,1)))))^(INDEX('Weibull Data'!$G$4:$I$5,1,IF($D49="Electromechanical",3,IF($D49="Analogue Electronic",2,1))))))</f>
        <v>0.99666329706072876</v>
      </c>
      <c r="AA49" s="28" cm="1">
        <f t="array" ref="AA49">1-EXP(-((($C49+(AA$6-$K$6))/(INDEX('Weibull Data'!$G$4:$I$5,2,IF($D49="Electromechanical",3,IF($D49="Analogue Electronic",2,1)))))^(INDEX('Weibull Data'!$G$4:$I$5,1,IF($D49="Electromechanical",3,IF($D49="Analogue Electronic",2,1))))))</f>
        <v>0.99756139152953172</v>
      </c>
      <c r="AB49" s="28" cm="1">
        <f t="array" ref="AB49">1-EXP(-((($C49+(AB$6-$K$6))/(INDEX('Weibull Data'!$G$4:$I$5,2,IF($D49="Electromechanical",3,IF($D49="Analogue Electronic",2,1)))))^(INDEX('Weibull Data'!$G$4:$I$5,1,IF($D49="Electromechanical",3,IF($D49="Analogue Electronic",2,1))))))</f>
        <v>0.99823185015702132</v>
      </c>
      <c r="AC49" s="28" cm="1">
        <f t="array" ref="AC49">1-EXP(-((($C49+(AC$6-$K$6))/(INDEX('Weibull Data'!$G$4:$I$5,2,IF($D49="Electromechanical",3,IF($D49="Analogue Electronic",2,1)))))^(INDEX('Weibull Data'!$G$4:$I$5,1,IF($D49="Electromechanical",3,IF($D49="Analogue Electronic",2,1))))))</f>
        <v>0.99872808542304536</v>
      </c>
      <c r="AD49" s="28" cm="1">
        <f t="array" ref="AD49">1-EXP(-((($C49+(AD$6-$K$6))/(INDEX('Weibull Data'!$G$4:$I$5,2,IF($D49="Electromechanical",3,IF($D49="Analogue Electronic",2,1)))))^(INDEX('Weibull Data'!$G$4:$I$5,1,IF($D49="Electromechanical",3,IF($D49="Analogue Electronic",2,1))))))</f>
        <v>0.99909224663115492</v>
      </c>
      <c r="AE49" s="28" cm="1">
        <f t="array" ref="AE49">1-EXP(-((($C49+(AE$6-$K$6))/(INDEX('Weibull Data'!$G$4:$I$5,2,IF($D49="Electromechanical",3,IF($D49="Analogue Electronic",2,1)))))^(INDEX('Weibull Data'!$G$4:$I$5,1,IF($D49="Electromechanical",3,IF($D49="Analogue Electronic",2,1))))))</f>
        <v>0.99935722683486494</v>
      </c>
      <c r="AF49" s="28" cm="1">
        <f t="array" ref="AF49">1-EXP(-((($C49+(AF$6-$K$6))/(INDEX('Weibull Data'!$G$4:$I$5,2,IF($D49="Electromechanical",3,IF($D49="Analogue Electronic",2,1)))))^(INDEX('Weibull Data'!$G$4:$I$5,1,IF($D49="Electromechanical",3,IF($D49="Analogue Electronic",2,1))))))</f>
        <v>0.99954841844219522</v>
      </c>
      <c r="AG49" s="28" cm="1">
        <f t="array" ref="AG49">1-EXP(-((($C49+(AG$6-$K$6))/(INDEX('Weibull Data'!$G$4:$I$5,2,IF($D49="Electromechanical",3,IF($D49="Analogue Electronic",2,1)))))^(INDEX('Weibull Data'!$G$4:$I$5,1,IF($D49="Electromechanical",3,IF($D49="Analogue Electronic",2,1))))))</f>
        <v>0.99968521671453781</v>
      </c>
      <c r="AH49" s="28" cm="1">
        <f t="array" ref="AH49">1-EXP(-((($C49+(AH$6-$K$6))/(INDEX('Weibull Data'!$G$4:$I$5,2,IF($D49="Electromechanical",3,IF($D49="Analogue Electronic",2,1)))))^(INDEX('Weibull Data'!$G$4:$I$5,1,IF($D49="Electromechanical",3,IF($D49="Analogue Electronic",2,1))))))</f>
        <v>0.99978228300665373</v>
      </c>
      <c r="AI49" s="28" cm="1">
        <f t="array" ref="AI49">1-EXP(-((($C49+(AI$6-$K$6))/(INDEX('Weibull Data'!$G$4:$I$5,2,IF($D49="Electromechanical",3,IF($D49="Analogue Electronic",2,1)))))^(INDEX('Weibull Data'!$G$4:$I$5,1,IF($D49="Electromechanical",3,IF($D49="Analogue Electronic",2,1))))))</f>
        <v>0.99985058776245339</v>
      </c>
      <c r="AJ49" s="34">
        <f t="shared" si="27"/>
        <v>0.46616891389535453</v>
      </c>
      <c r="AK49" s="34">
        <f t="shared" si="28"/>
        <v>0.48185012742547756</v>
      </c>
      <c r="AL49" s="34">
        <f t="shared" si="36"/>
        <v>0.49545635530245319</v>
      </c>
      <c r="AM49" s="34">
        <f t="shared" si="37"/>
        <v>0.50713841489993794</v>
      </c>
      <c r="AN49" s="34">
        <f t="shared" si="38"/>
        <v>0.51706561408783436</v>
      </c>
      <c r="AO49" s="34">
        <f t="shared" si="39"/>
        <v>0.52541683184410137</v>
      </c>
      <c r="AP49" s="34">
        <f t="shared" si="47"/>
        <v>0.53237297875865275</v>
      </c>
      <c r="AQ49" s="34">
        <f t="shared" si="47"/>
        <v>0.5381109082361154</v>
      </c>
      <c r="AR49" s="34">
        <f t="shared" si="47"/>
        <v>0.54279875753635909</v>
      </c>
      <c r="AS49" s="34">
        <f t="shared" si="47"/>
        <v>0.54659262648968654</v>
      </c>
      <c r="AT49" s="34">
        <f t="shared" si="47"/>
        <v>0.54963445126455046</v>
      </c>
      <c r="AU49" s="34">
        <f t="shared" si="47"/>
        <v>0.55205089977014887</v>
      </c>
      <c r="AV49" s="34">
        <f t="shared" si="47"/>
        <v>0.55395310177228707</v>
      </c>
      <c r="AW49" s="34">
        <f t="shared" si="47"/>
        <v>0.55543702748783563</v>
      </c>
      <c r="AX49" s="34">
        <f t="shared" si="47"/>
        <v>0.55658433989106704</v>
      </c>
      <c r="AY49" s="34">
        <f t="shared" si="47"/>
        <v>0.55746356484173698</v>
      </c>
      <c r="AZ49" s="34">
        <f t="shared" si="47"/>
        <v>0.55813144635400813</v>
      </c>
      <c r="BA49" s="34">
        <f t="shared" si="48"/>
        <v>0.55863437925653781</v>
      </c>
      <c r="BB49" s="34">
        <f t="shared" si="49"/>
        <v>0.55900983608793198</v>
      </c>
      <c r="BC49" s="34">
        <f t="shared" si="50"/>
        <v>0.5592877278369055</v>
      </c>
      <c r="BD49" s="34">
        <f t="shared" si="41"/>
        <v>0.55949165811344681</v>
      </c>
      <c r="BE49" s="34">
        <f t="shared" si="42"/>
        <v>0.55964004702752446</v>
      </c>
      <c r="BF49" s="34">
        <f t="shared" si="43"/>
        <v>0.55974711432762936</v>
      </c>
      <c r="BG49" s="34">
        <f t="shared" si="44"/>
        <v>0.55982372136014125</v>
      </c>
      <c r="BH49" s="34">
        <f t="shared" si="45"/>
        <v>0.55987807848372617</v>
      </c>
      <c r="BI49" s="34">
        <f t="shared" si="46"/>
        <v>0.55991632914697398</v>
      </c>
      <c r="BJ49" s="45"/>
    </row>
    <row r="50" spans="1:62" x14ac:dyDescent="0.3">
      <c r="A50" s="29">
        <v>44</v>
      </c>
      <c r="B50" s="29" t="s">
        <v>69</v>
      </c>
      <c r="C50" s="29">
        <v>20</v>
      </c>
      <c r="D50" s="29" t="s">
        <v>4</v>
      </c>
      <c r="E50" s="29" t="s">
        <v>70</v>
      </c>
      <c r="F50" s="46">
        <v>2</v>
      </c>
      <c r="G50" s="47">
        <v>1.5</v>
      </c>
      <c r="H50" s="51">
        <v>0.56000000000000005</v>
      </c>
      <c r="I50" s="46">
        <v>1</v>
      </c>
      <c r="J50" s="28" cm="1">
        <f t="array" ref="J50">1-EXP(-((($C50+(J$6-$K$6))/(INDEX('Weibull Data'!$G$4:$I$5,2,IF($D50="Electromechanical",3,IF($D50="Analogue Electronic",2,1)))))^(INDEX('Weibull Data'!$G$4:$I$5,1,IF($D50="Electromechanical",3,IF($D50="Analogue Electronic",2,1))))))</f>
        <v>0.83244448909884727</v>
      </c>
      <c r="K50" s="28" cm="1">
        <f t="array" ref="K50">1-EXP(-((($C50+(K$6-$K$6))/(INDEX('Weibull Data'!$G$4:$I$5,2,IF($D50="Electromechanical",3,IF($D50="Analogue Electronic",2,1)))))^(INDEX('Weibull Data'!$G$4:$I$5,1,IF($D50="Electromechanical",3,IF($D50="Analogue Electronic",2,1))))))</f>
        <v>0.86044665611692417</v>
      </c>
      <c r="L50" s="28" cm="1">
        <f t="array" ref="L50">1-EXP(-((($C50+(L$6-$K$6))/(INDEX('Weibull Data'!$G$4:$I$5,2,IF($D50="Electromechanical",3,IF($D50="Analogue Electronic",2,1)))))^(INDEX('Weibull Data'!$G$4:$I$5,1,IF($D50="Electromechanical",3,IF($D50="Analogue Electronic",2,1))))))</f>
        <v>0.88474349161152344</v>
      </c>
      <c r="M50" s="28" cm="1">
        <f t="array" ref="M50">1-EXP(-((($C50+(M$6-$K$6))/(INDEX('Weibull Data'!$G$4:$I$5,2,IF($D50="Electromechanical",3,IF($D50="Analogue Electronic",2,1)))))^(INDEX('Weibull Data'!$G$4:$I$5,1,IF($D50="Electromechanical",3,IF($D50="Analogue Electronic",2,1))))))</f>
        <v>0.90560431232131766</v>
      </c>
      <c r="N50" s="28" cm="1">
        <f t="array" ref="N50">1-EXP(-((($C50+(N$6-$K$6))/(INDEX('Weibull Data'!$G$4:$I$5,2,IF($D50="Electromechanical",3,IF($D50="Analogue Electronic",2,1)))))^(INDEX('Weibull Data'!$G$4:$I$5,1,IF($D50="Electromechanical",3,IF($D50="Analogue Electronic",2,1))))))</f>
        <v>0.92333145372827552</v>
      </c>
      <c r="O50" s="28" cm="1">
        <f t="array" ref="O50">1-EXP(-((($C50+(O$6-$K$6))/(INDEX('Weibull Data'!$G$4:$I$5,2,IF($D50="Electromechanical",3,IF($D50="Analogue Electronic",2,1)))))^(INDEX('Weibull Data'!$G$4:$I$5,1,IF($D50="Electromechanical",3,IF($D50="Analogue Electronic",2,1))))))</f>
        <v>0.93824434257875233</v>
      </c>
      <c r="P50" s="28" cm="1">
        <f t="array" ref="P50">1-EXP(-((($C50+(P$6-$K$6))/(INDEX('Weibull Data'!$G$4:$I$5,2,IF($D50="Electromechanical",3,IF($D50="Analogue Electronic",2,1)))))^(INDEX('Weibull Data'!$G$4:$I$5,1,IF($D50="Electromechanical",3,IF($D50="Analogue Electronic",2,1))))))</f>
        <v>0.95066603349759415</v>
      </c>
      <c r="Q50" s="28" cm="1">
        <f t="array" ref="Q50">1-EXP(-((($C50+(Q$6-$K$6))/(INDEX('Weibull Data'!$G$4:$I$5,2,IF($D50="Electromechanical",3,IF($D50="Analogue Electronic",2,1)))))^(INDEX('Weibull Data'!$G$4:$I$5,1,IF($D50="Electromechanical",3,IF($D50="Analogue Electronic",2,1))))))</f>
        <v>0.9609123361359202</v>
      </c>
      <c r="R50" s="28" cm="1">
        <f t="array" ref="R50">1-EXP(-((($C50+(R$6-$K$6))/(INDEX('Weibull Data'!$G$4:$I$5,2,IF($D50="Electromechanical",3,IF($D50="Analogue Electronic",2,1)))))^(INDEX('Weibull Data'!$G$4:$I$5,1,IF($D50="Electromechanical",3,IF($D50="Analogue Electronic",2,1))))))</f>
        <v>0.9692834956006412</v>
      </c>
      <c r="S50" s="28" cm="1">
        <f t="array" ref="S50">1-EXP(-((($C50+(S$6-$K$6))/(INDEX('Weibull Data'!$G$4:$I$5,2,IF($D50="Electromechanical",3,IF($D50="Analogue Electronic",2,1)))))^(INDEX('Weibull Data'!$G$4:$I$5,1,IF($D50="Electromechanical",3,IF($D50="Analogue Electronic",2,1))))))</f>
        <v>0.97605826158872577</v>
      </c>
      <c r="T50" s="28" cm="1">
        <f t="array" ref="T50">1-EXP(-((($C50+(T$6-$K$6))/(INDEX('Weibull Data'!$G$4:$I$5,2,IF($D50="Electromechanical",3,IF($D50="Analogue Electronic",2,1)))))^(INDEX('Weibull Data'!$G$4:$I$5,1,IF($D50="Electromechanical",3,IF($D50="Analogue Electronic",2,1))))))</f>
        <v>0.98149009154383993</v>
      </c>
      <c r="U50" s="28" cm="1">
        <f t="array" ref="U50">1-EXP(-((($C50+(U$6-$K$6))/(INDEX('Weibull Data'!$G$4:$I$5,2,IF($D50="Electromechanical",3,IF($D50="Analogue Electronic",2,1)))))^(INDEX('Weibull Data'!$G$4:$I$5,1,IF($D50="Electromechanical",3,IF($D50="Analogue Electronic",2,1))))))</f>
        <v>0.98580517816098001</v>
      </c>
      <c r="V50" s="28" cm="1">
        <f t="array" ref="V50">1-EXP(-((($C50+(V$6-$K$6))/(INDEX('Weibull Data'!$G$4:$I$5,2,IF($D50="Electromechanical",3,IF($D50="Analogue Electronic",2,1)))))^(INDEX('Weibull Data'!$G$4:$I$5,1,IF($D50="Electromechanical",3,IF($D50="Analogue Electronic",2,1))))))</f>
        <v>0.98920196745051259</v>
      </c>
      <c r="W50" s="28" cm="1">
        <f t="array" ref="W50">1-EXP(-((($C50+(W$6-$K$6))/(INDEX('Weibull Data'!$G$4:$I$5,2,IF($D50="Electromechanical",3,IF($D50="Analogue Electronic",2,1)))))^(INDEX('Weibull Data'!$G$4:$I$5,1,IF($D50="Electromechanical",3,IF($D50="Analogue Electronic",2,1))))))</f>
        <v>0.9918518347997064</v>
      </c>
      <c r="X50" s="28" cm="1">
        <f t="array" ref="X50">1-EXP(-((($C50+(X$6-$K$6))/(INDEX('Weibull Data'!$G$4:$I$5,2,IF($D50="Electromechanical",3,IF($D50="Analogue Electronic",2,1)))))^(INDEX('Weibull Data'!$G$4:$I$5,1,IF($D50="Electromechanical",3,IF($D50="Analogue Electronic",2,1))))))</f>
        <v>0.99390060694833393</v>
      </c>
      <c r="Y50" s="28" cm="1">
        <f t="array" ref="Y50">1-EXP(-((($C50+(Y$6-$K$6))/(INDEX('Weibull Data'!$G$4:$I$5,2,IF($D50="Electromechanical",3,IF($D50="Analogue Electronic",2,1)))))^(INDEX('Weibull Data'!$G$4:$I$5,1,IF($D50="Electromechanical",3,IF($D50="Analogue Electronic",2,1))))))</f>
        <v>0.99547065150310166</v>
      </c>
      <c r="Z50" s="28" cm="1">
        <f t="array" ref="Z50">1-EXP(-((($C50+(Z$6-$K$6))/(INDEX('Weibull Data'!$G$4:$I$5,2,IF($D50="Electromechanical",3,IF($D50="Analogue Electronic",2,1)))))^(INDEX('Weibull Data'!$G$4:$I$5,1,IF($D50="Electromechanical",3,IF($D50="Analogue Electronic",2,1))))))</f>
        <v>0.99666329706072876</v>
      </c>
      <c r="AA50" s="28" cm="1">
        <f t="array" ref="AA50">1-EXP(-((($C50+(AA$6-$K$6))/(INDEX('Weibull Data'!$G$4:$I$5,2,IF($D50="Electromechanical",3,IF($D50="Analogue Electronic",2,1)))))^(INDEX('Weibull Data'!$G$4:$I$5,1,IF($D50="Electromechanical",3,IF($D50="Analogue Electronic",2,1))))))</f>
        <v>0.99756139152953172</v>
      </c>
      <c r="AB50" s="28" cm="1">
        <f t="array" ref="AB50">1-EXP(-((($C50+(AB$6-$K$6))/(INDEX('Weibull Data'!$G$4:$I$5,2,IF($D50="Electromechanical",3,IF($D50="Analogue Electronic",2,1)))))^(INDEX('Weibull Data'!$G$4:$I$5,1,IF($D50="Electromechanical",3,IF($D50="Analogue Electronic",2,1))))))</f>
        <v>0.99823185015702132</v>
      </c>
      <c r="AC50" s="28" cm="1">
        <f t="array" ref="AC50">1-EXP(-((($C50+(AC$6-$K$6))/(INDEX('Weibull Data'!$G$4:$I$5,2,IF($D50="Electromechanical",3,IF($D50="Analogue Electronic",2,1)))))^(INDEX('Weibull Data'!$G$4:$I$5,1,IF($D50="Electromechanical",3,IF($D50="Analogue Electronic",2,1))))))</f>
        <v>0.99872808542304536</v>
      </c>
      <c r="AD50" s="28" cm="1">
        <f t="array" ref="AD50">1-EXP(-((($C50+(AD$6-$K$6))/(INDEX('Weibull Data'!$G$4:$I$5,2,IF($D50="Electromechanical",3,IF($D50="Analogue Electronic",2,1)))))^(INDEX('Weibull Data'!$G$4:$I$5,1,IF($D50="Electromechanical",3,IF($D50="Analogue Electronic",2,1))))))</f>
        <v>0.99909224663115492</v>
      </c>
      <c r="AE50" s="28" cm="1">
        <f t="array" ref="AE50">1-EXP(-((($C50+(AE$6-$K$6))/(INDEX('Weibull Data'!$G$4:$I$5,2,IF($D50="Electromechanical",3,IF($D50="Analogue Electronic",2,1)))))^(INDEX('Weibull Data'!$G$4:$I$5,1,IF($D50="Electromechanical",3,IF($D50="Analogue Electronic",2,1))))))</f>
        <v>0.99935722683486494</v>
      </c>
      <c r="AF50" s="28" cm="1">
        <f t="array" ref="AF50">1-EXP(-((($C50+(AF$6-$K$6))/(INDEX('Weibull Data'!$G$4:$I$5,2,IF($D50="Electromechanical",3,IF($D50="Analogue Electronic",2,1)))))^(INDEX('Weibull Data'!$G$4:$I$5,1,IF($D50="Electromechanical",3,IF($D50="Analogue Electronic",2,1))))))</f>
        <v>0.99954841844219522</v>
      </c>
      <c r="AG50" s="28" cm="1">
        <f t="array" ref="AG50">1-EXP(-((($C50+(AG$6-$K$6))/(INDEX('Weibull Data'!$G$4:$I$5,2,IF($D50="Electromechanical",3,IF($D50="Analogue Electronic",2,1)))))^(INDEX('Weibull Data'!$G$4:$I$5,1,IF($D50="Electromechanical",3,IF($D50="Analogue Electronic",2,1))))))</f>
        <v>0.99968521671453781</v>
      </c>
      <c r="AH50" s="28" cm="1">
        <f t="array" ref="AH50">1-EXP(-((($C50+(AH$6-$K$6))/(INDEX('Weibull Data'!$G$4:$I$5,2,IF($D50="Electromechanical",3,IF($D50="Analogue Electronic",2,1)))))^(INDEX('Weibull Data'!$G$4:$I$5,1,IF($D50="Electromechanical",3,IF($D50="Analogue Electronic",2,1))))))</f>
        <v>0.99978228300665373</v>
      </c>
      <c r="AI50" s="28" cm="1">
        <f t="array" ref="AI50">1-EXP(-((($C50+(AI$6-$K$6))/(INDEX('Weibull Data'!$G$4:$I$5,2,IF($D50="Electromechanical",3,IF($D50="Analogue Electronic",2,1)))))^(INDEX('Weibull Data'!$G$4:$I$5,1,IF($D50="Electromechanical",3,IF($D50="Analogue Electronic",2,1))))))</f>
        <v>0.99985058776245339</v>
      </c>
      <c r="AJ50" s="34">
        <f t="shared" si="27"/>
        <v>0.46616891389535453</v>
      </c>
      <c r="AK50" s="34">
        <f t="shared" si="28"/>
        <v>0.48185012742547756</v>
      </c>
      <c r="AL50" s="34">
        <f t="shared" si="36"/>
        <v>0.49545635530245319</v>
      </c>
      <c r="AM50" s="34">
        <f t="shared" si="37"/>
        <v>0.50713841489993794</v>
      </c>
      <c r="AN50" s="34">
        <f t="shared" si="38"/>
        <v>0.51706561408783436</v>
      </c>
      <c r="AO50" s="34">
        <f t="shared" si="39"/>
        <v>0.52541683184410137</v>
      </c>
      <c r="AP50" s="34">
        <f t="shared" si="47"/>
        <v>0.53237297875865275</v>
      </c>
      <c r="AQ50" s="34">
        <f t="shared" si="47"/>
        <v>0.5381109082361154</v>
      </c>
      <c r="AR50" s="34">
        <f t="shared" si="47"/>
        <v>0.54279875753635909</v>
      </c>
      <c r="AS50" s="34">
        <f t="shared" si="47"/>
        <v>0.54659262648968654</v>
      </c>
      <c r="AT50" s="34">
        <f t="shared" si="47"/>
        <v>0.54963445126455046</v>
      </c>
      <c r="AU50" s="34">
        <f t="shared" si="47"/>
        <v>0.55205089977014887</v>
      </c>
      <c r="AV50" s="34">
        <f t="shared" si="47"/>
        <v>0.55395310177228707</v>
      </c>
      <c r="AW50" s="34">
        <f t="shared" si="47"/>
        <v>0.55543702748783563</v>
      </c>
      <c r="AX50" s="34">
        <f t="shared" si="47"/>
        <v>0.55658433989106704</v>
      </c>
      <c r="AY50" s="34">
        <f t="shared" si="47"/>
        <v>0.55746356484173698</v>
      </c>
      <c r="AZ50" s="34">
        <f t="shared" si="47"/>
        <v>0.55813144635400813</v>
      </c>
      <c r="BA50" s="34">
        <f t="shared" si="48"/>
        <v>0.55863437925653781</v>
      </c>
      <c r="BB50" s="34">
        <f t="shared" si="49"/>
        <v>0.55900983608793198</v>
      </c>
      <c r="BC50" s="34">
        <f t="shared" si="50"/>
        <v>0.5592877278369055</v>
      </c>
      <c r="BD50" s="34">
        <f t="shared" si="41"/>
        <v>0.55949165811344681</v>
      </c>
      <c r="BE50" s="34">
        <f t="shared" si="42"/>
        <v>0.55964004702752446</v>
      </c>
      <c r="BF50" s="34">
        <f t="shared" si="43"/>
        <v>0.55974711432762936</v>
      </c>
      <c r="BG50" s="34">
        <f t="shared" si="44"/>
        <v>0.55982372136014125</v>
      </c>
      <c r="BH50" s="34">
        <f t="shared" si="45"/>
        <v>0.55987807848372617</v>
      </c>
      <c r="BI50" s="34">
        <f t="shared" si="46"/>
        <v>0.55991632914697398</v>
      </c>
      <c r="BJ50" s="45"/>
    </row>
    <row r="51" spans="1:62" x14ac:dyDescent="0.3">
      <c r="A51" s="29">
        <v>45</v>
      </c>
      <c r="B51" s="29" t="s">
        <v>71</v>
      </c>
      <c r="C51" s="29">
        <v>20</v>
      </c>
      <c r="D51" s="29" t="s">
        <v>4</v>
      </c>
      <c r="E51" s="29" t="s">
        <v>24</v>
      </c>
      <c r="F51" s="46">
        <v>1</v>
      </c>
      <c r="G51" s="47">
        <v>1.5</v>
      </c>
      <c r="H51" s="51">
        <v>0.56000000000000005</v>
      </c>
      <c r="I51" s="46">
        <v>1</v>
      </c>
      <c r="J51" s="28" cm="1">
        <f t="array" ref="J51">1-EXP(-((($C51+(J$6-$K$6))/(INDEX('Weibull Data'!$G$4:$I$5,2,IF($D51="Electromechanical",3,IF($D51="Analogue Electronic",2,1)))))^(INDEX('Weibull Data'!$G$4:$I$5,1,IF($D51="Electromechanical",3,IF($D51="Analogue Electronic",2,1))))))</f>
        <v>0.83244448909884727</v>
      </c>
      <c r="K51" s="28" cm="1">
        <f t="array" ref="K51">1-EXP(-((($C51+(K$6-$K$6))/(INDEX('Weibull Data'!$G$4:$I$5,2,IF($D51="Electromechanical",3,IF($D51="Analogue Electronic",2,1)))))^(INDEX('Weibull Data'!$G$4:$I$5,1,IF($D51="Electromechanical",3,IF($D51="Analogue Electronic",2,1))))))</f>
        <v>0.86044665611692417</v>
      </c>
      <c r="L51" s="28" cm="1">
        <f t="array" ref="L51">1-EXP(-((($C51+(L$6-$K$6))/(INDEX('Weibull Data'!$G$4:$I$5,2,IF($D51="Electromechanical",3,IF($D51="Analogue Electronic",2,1)))))^(INDEX('Weibull Data'!$G$4:$I$5,1,IF($D51="Electromechanical",3,IF($D51="Analogue Electronic",2,1))))))</f>
        <v>0.88474349161152344</v>
      </c>
      <c r="M51" s="28" cm="1">
        <f t="array" ref="M51">1-EXP(-((($C51+(M$6-$K$6))/(INDEX('Weibull Data'!$G$4:$I$5,2,IF($D51="Electromechanical",3,IF($D51="Analogue Electronic",2,1)))))^(INDEX('Weibull Data'!$G$4:$I$5,1,IF($D51="Electromechanical",3,IF($D51="Analogue Electronic",2,1))))))</f>
        <v>0.90560431232131766</v>
      </c>
      <c r="N51" s="28" cm="1">
        <f t="array" ref="N51">1-EXP(-((($C51+(N$6-$K$6))/(INDEX('Weibull Data'!$G$4:$I$5,2,IF($D51="Electromechanical",3,IF($D51="Analogue Electronic",2,1)))))^(INDEX('Weibull Data'!$G$4:$I$5,1,IF($D51="Electromechanical",3,IF($D51="Analogue Electronic",2,1))))))</f>
        <v>0.92333145372827552</v>
      </c>
      <c r="O51" s="28" cm="1">
        <f t="array" ref="O51">1-EXP(-((($C51+(O$6-$K$6))/(INDEX('Weibull Data'!$G$4:$I$5,2,IF($D51="Electromechanical",3,IF($D51="Analogue Electronic",2,1)))))^(INDEX('Weibull Data'!$G$4:$I$5,1,IF($D51="Electromechanical",3,IF($D51="Analogue Electronic",2,1))))))</f>
        <v>0.93824434257875233</v>
      </c>
      <c r="P51" s="28" cm="1">
        <f t="array" ref="P51">1-EXP(-((($C51+(P$6-$K$6))/(INDEX('Weibull Data'!$G$4:$I$5,2,IF($D51="Electromechanical",3,IF($D51="Analogue Electronic",2,1)))))^(INDEX('Weibull Data'!$G$4:$I$5,1,IF($D51="Electromechanical",3,IF($D51="Analogue Electronic",2,1))))))</f>
        <v>0.95066603349759415</v>
      </c>
      <c r="Q51" s="28" cm="1">
        <f t="array" ref="Q51">1-EXP(-((($C51+(Q$6-$K$6))/(INDEX('Weibull Data'!$G$4:$I$5,2,IF($D51="Electromechanical",3,IF($D51="Analogue Electronic",2,1)))))^(INDEX('Weibull Data'!$G$4:$I$5,1,IF($D51="Electromechanical",3,IF($D51="Analogue Electronic",2,1))))))</f>
        <v>0.9609123361359202</v>
      </c>
      <c r="R51" s="28" cm="1">
        <f t="array" ref="R51">1-EXP(-((($C51+(R$6-$K$6))/(INDEX('Weibull Data'!$G$4:$I$5,2,IF($D51="Electromechanical",3,IF($D51="Analogue Electronic",2,1)))))^(INDEX('Weibull Data'!$G$4:$I$5,1,IF($D51="Electromechanical",3,IF($D51="Analogue Electronic",2,1))))))</f>
        <v>0.9692834956006412</v>
      </c>
      <c r="S51" s="28" cm="1">
        <f t="array" ref="S51">1-EXP(-((($C51+(S$6-$K$6))/(INDEX('Weibull Data'!$G$4:$I$5,2,IF($D51="Electromechanical",3,IF($D51="Analogue Electronic",2,1)))))^(INDEX('Weibull Data'!$G$4:$I$5,1,IF($D51="Electromechanical",3,IF($D51="Analogue Electronic",2,1))))))</f>
        <v>0.97605826158872577</v>
      </c>
      <c r="T51" s="28" cm="1">
        <f t="array" ref="T51">1-EXP(-((($C51+(T$6-$K$6))/(INDEX('Weibull Data'!$G$4:$I$5,2,IF($D51="Electromechanical",3,IF($D51="Analogue Electronic",2,1)))))^(INDEX('Weibull Data'!$G$4:$I$5,1,IF($D51="Electromechanical",3,IF($D51="Analogue Electronic",2,1))))))</f>
        <v>0.98149009154383993</v>
      </c>
      <c r="U51" s="28" cm="1">
        <f t="array" ref="U51">1-EXP(-((($C51+(U$6-$K$6))/(INDEX('Weibull Data'!$G$4:$I$5,2,IF($D51="Electromechanical",3,IF($D51="Analogue Electronic",2,1)))))^(INDEX('Weibull Data'!$G$4:$I$5,1,IF($D51="Electromechanical",3,IF($D51="Analogue Electronic",2,1))))))</f>
        <v>0.98580517816098001</v>
      </c>
      <c r="V51" s="28" cm="1">
        <f t="array" ref="V51">1-EXP(-((($C51+(V$6-$K$6))/(INDEX('Weibull Data'!$G$4:$I$5,2,IF($D51="Electromechanical",3,IF($D51="Analogue Electronic",2,1)))))^(INDEX('Weibull Data'!$G$4:$I$5,1,IF($D51="Electromechanical",3,IF($D51="Analogue Electronic",2,1))))))</f>
        <v>0.98920196745051259</v>
      </c>
      <c r="W51" s="28" cm="1">
        <f t="array" ref="W51">1-EXP(-((($C51+(W$6-$K$6))/(INDEX('Weibull Data'!$G$4:$I$5,2,IF($D51="Electromechanical",3,IF($D51="Analogue Electronic",2,1)))))^(INDEX('Weibull Data'!$G$4:$I$5,1,IF($D51="Electromechanical",3,IF($D51="Analogue Electronic",2,1))))))</f>
        <v>0.9918518347997064</v>
      </c>
      <c r="X51" s="28" cm="1">
        <f t="array" ref="X51">1-EXP(-((($C51+(X$6-$K$6))/(INDEX('Weibull Data'!$G$4:$I$5,2,IF($D51="Electromechanical",3,IF($D51="Analogue Electronic",2,1)))))^(INDEX('Weibull Data'!$G$4:$I$5,1,IF($D51="Electromechanical",3,IF($D51="Analogue Electronic",2,1))))))</f>
        <v>0.99390060694833393</v>
      </c>
      <c r="Y51" s="28" cm="1">
        <f t="array" ref="Y51">1-EXP(-((($C51+(Y$6-$K$6))/(INDEX('Weibull Data'!$G$4:$I$5,2,IF($D51="Electromechanical",3,IF($D51="Analogue Electronic",2,1)))))^(INDEX('Weibull Data'!$G$4:$I$5,1,IF($D51="Electromechanical",3,IF($D51="Analogue Electronic",2,1))))))</f>
        <v>0.99547065150310166</v>
      </c>
      <c r="Z51" s="28" cm="1">
        <f t="array" ref="Z51">1-EXP(-((($C51+(Z$6-$K$6))/(INDEX('Weibull Data'!$G$4:$I$5,2,IF($D51="Electromechanical",3,IF($D51="Analogue Electronic",2,1)))))^(INDEX('Weibull Data'!$G$4:$I$5,1,IF($D51="Electromechanical",3,IF($D51="Analogue Electronic",2,1))))))</f>
        <v>0.99666329706072876</v>
      </c>
      <c r="AA51" s="28" cm="1">
        <f t="array" ref="AA51">1-EXP(-((($C51+(AA$6-$K$6))/(INDEX('Weibull Data'!$G$4:$I$5,2,IF($D51="Electromechanical",3,IF($D51="Analogue Electronic",2,1)))))^(INDEX('Weibull Data'!$G$4:$I$5,1,IF($D51="Electromechanical",3,IF($D51="Analogue Electronic",2,1))))))</f>
        <v>0.99756139152953172</v>
      </c>
      <c r="AB51" s="28" cm="1">
        <f t="array" ref="AB51">1-EXP(-((($C51+(AB$6-$K$6))/(INDEX('Weibull Data'!$G$4:$I$5,2,IF($D51="Electromechanical",3,IF($D51="Analogue Electronic",2,1)))))^(INDEX('Weibull Data'!$G$4:$I$5,1,IF($D51="Electromechanical",3,IF($D51="Analogue Electronic",2,1))))))</f>
        <v>0.99823185015702132</v>
      </c>
      <c r="AC51" s="28" cm="1">
        <f t="array" ref="AC51">1-EXP(-((($C51+(AC$6-$K$6))/(INDEX('Weibull Data'!$G$4:$I$5,2,IF($D51="Electromechanical",3,IF($D51="Analogue Electronic",2,1)))))^(INDEX('Weibull Data'!$G$4:$I$5,1,IF($D51="Electromechanical",3,IF($D51="Analogue Electronic",2,1))))))</f>
        <v>0.99872808542304536</v>
      </c>
      <c r="AD51" s="28" cm="1">
        <f t="array" ref="AD51">1-EXP(-((($C51+(AD$6-$K$6))/(INDEX('Weibull Data'!$G$4:$I$5,2,IF($D51="Electromechanical",3,IF($D51="Analogue Electronic",2,1)))))^(INDEX('Weibull Data'!$G$4:$I$5,1,IF($D51="Electromechanical",3,IF($D51="Analogue Electronic",2,1))))))</f>
        <v>0.99909224663115492</v>
      </c>
      <c r="AE51" s="28" cm="1">
        <f t="array" ref="AE51">1-EXP(-((($C51+(AE$6-$K$6))/(INDEX('Weibull Data'!$G$4:$I$5,2,IF($D51="Electromechanical",3,IF($D51="Analogue Electronic",2,1)))))^(INDEX('Weibull Data'!$G$4:$I$5,1,IF($D51="Electromechanical",3,IF($D51="Analogue Electronic",2,1))))))</f>
        <v>0.99935722683486494</v>
      </c>
      <c r="AF51" s="28" cm="1">
        <f t="array" ref="AF51">1-EXP(-((($C51+(AF$6-$K$6))/(INDEX('Weibull Data'!$G$4:$I$5,2,IF($D51="Electromechanical",3,IF($D51="Analogue Electronic",2,1)))))^(INDEX('Weibull Data'!$G$4:$I$5,1,IF($D51="Electromechanical",3,IF($D51="Analogue Electronic",2,1))))))</f>
        <v>0.99954841844219522</v>
      </c>
      <c r="AG51" s="28" cm="1">
        <f t="array" ref="AG51">1-EXP(-((($C51+(AG$6-$K$6))/(INDEX('Weibull Data'!$G$4:$I$5,2,IF($D51="Electromechanical",3,IF($D51="Analogue Electronic",2,1)))))^(INDEX('Weibull Data'!$G$4:$I$5,1,IF($D51="Electromechanical",3,IF($D51="Analogue Electronic",2,1))))))</f>
        <v>0.99968521671453781</v>
      </c>
      <c r="AH51" s="28" cm="1">
        <f t="array" ref="AH51">1-EXP(-((($C51+(AH$6-$K$6))/(INDEX('Weibull Data'!$G$4:$I$5,2,IF($D51="Electromechanical",3,IF($D51="Analogue Electronic",2,1)))))^(INDEX('Weibull Data'!$G$4:$I$5,1,IF($D51="Electromechanical",3,IF($D51="Analogue Electronic",2,1))))))</f>
        <v>0.99978228300665373</v>
      </c>
      <c r="AI51" s="28" cm="1">
        <f t="array" ref="AI51">1-EXP(-((($C51+(AI$6-$K$6))/(INDEX('Weibull Data'!$G$4:$I$5,2,IF($D51="Electromechanical",3,IF($D51="Analogue Electronic",2,1)))))^(INDEX('Weibull Data'!$G$4:$I$5,1,IF($D51="Electromechanical",3,IF($D51="Analogue Electronic",2,1))))))</f>
        <v>0.99985058776245339</v>
      </c>
      <c r="AJ51" s="34">
        <f t="shared" si="27"/>
        <v>0.46616891389535453</v>
      </c>
      <c r="AK51" s="34">
        <f t="shared" si="28"/>
        <v>0.48185012742547756</v>
      </c>
      <c r="AL51" s="34">
        <f t="shared" si="36"/>
        <v>0.49545635530245319</v>
      </c>
      <c r="AM51" s="34">
        <f t="shared" si="37"/>
        <v>0.50713841489993794</v>
      </c>
      <c r="AN51" s="34">
        <f t="shared" si="38"/>
        <v>0.51706561408783436</v>
      </c>
      <c r="AO51" s="34">
        <f t="shared" si="39"/>
        <v>0.52541683184410137</v>
      </c>
      <c r="AP51" s="34">
        <f t="shared" si="47"/>
        <v>0.53237297875865275</v>
      </c>
      <c r="AQ51" s="34">
        <f t="shared" si="47"/>
        <v>0.5381109082361154</v>
      </c>
      <c r="AR51" s="34">
        <f t="shared" si="47"/>
        <v>0.54279875753635909</v>
      </c>
      <c r="AS51" s="34">
        <f t="shared" si="47"/>
        <v>0.54659262648968654</v>
      </c>
      <c r="AT51" s="34">
        <f t="shared" si="47"/>
        <v>0.54963445126455046</v>
      </c>
      <c r="AU51" s="34">
        <f t="shared" si="47"/>
        <v>0.55205089977014887</v>
      </c>
      <c r="AV51" s="34">
        <f t="shared" si="47"/>
        <v>0.55395310177228707</v>
      </c>
      <c r="AW51" s="34">
        <f t="shared" si="47"/>
        <v>0.55543702748783563</v>
      </c>
      <c r="AX51" s="34">
        <f t="shared" si="47"/>
        <v>0.55658433989106704</v>
      </c>
      <c r="AY51" s="34">
        <f t="shared" si="47"/>
        <v>0.55746356484173698</v>
      </c>
      <c r="AZ51" s="34">
        <f t="shared" si="47"/>
        <v>0.55813144635400813</v>
      </c>
      <c r="BA51" s="34">
        <f t="shared" si="48"/>
        <v>0.55863437925653781</v>
      </c>
      <c r="BB51" s="34">
        <f t="shared" si="49"/>
        <v>0.55900983608793198</v>
      </c>
      <c r="BC51" s="34">
        <f t="shared" si="50"/>
        <v>0.5592877278369055</v>
      </c>
      <c r="BD51" s="34">
        <f t="shared" si="41"/>
        <v>0.55949165811344681</v>
      </c>
      <c r="BE51" s="34">
        <f t="shared" si="42"/>
        <v>0.55964004702752446</v>
      </c>
      <c r="BF51" s="34">
        <f t="shared" si="43"/>
        <v>0.55974711432762936</v>
      </c>
      <c r="BG51" s="34">
        <f t="shared" si="44"/>
        <v>0.55982372136014125</v>
      </c>
      <c r="BH51" s="34">
        <f t="shared" si="45"/>
        <v>0.55987807848372617</v>
      </c>
      <c r="BI51" s="34">
        <f t="shared" si="46"/>
        <v>0.55991632914697398</v>
      </c>
      <c r="BJ51" s="45"/>
    </row>
    <row r="52" spans="1:62" x14ac:dyDescent="0.3">
      <c r="A52" s="29">
        <v>46</v>
      </c>
      <c r="B52" s="29" t="s">
        <v>72</v>
      </c>
      <c r="C52" s="29">
        <v>20</v>
      </c>
      <c r="D52" s="29" t="s">
        <v>4</v>
      </c>
      <c r="E52" s="29" t="s">
        <v>29</v>
      </c>
      <c r="F52" s="46">
        <v>1</v>
      </c>
      <c r="G52" s="47">
        <v>1.5</v>
      </c>
      <c r="H52" s="51">
        <v>0.56000000000000005</v>
      </c>
      <c r="I52" s="46">
        <v>1</v>
      </c>
      <c r="J52" s="28" cm="1">
        <f t="array" ref="J52">1-EXP(-((($C52+(J$6-$K$6))/(INDEX('Weibull Data'!$G$4:$I$5,2,IF($D52="Electromechanical",3,IF($D52="Analogue Electronic",2,1)))))^(INDEX('Weibull Data'!$G$4:$I$5,1,IF($D52="Electromechanical",3,IF($D52="Analogue Electronic",2,1))))))</f>
        <v>0.83244448909884727</v>
      </c>
      <c r="K52" s="28" cm="1">
        <f t="array" ref="K52">1-EXP(-((($C52+(K$6-$K$6))/(INDEX('Weibull Data'!$G$4:$I$5,2,IF($D52="Electromechanical",3,IF($D52="Analogue Electronic",2,1)))))^(INDEX('Weibull Data'!$G$4:$I$5,1,IF($D52="Electromechanical",3,IF($D52="Analogue Electronic",2,1))))))</f>
        <v>0.86044665611692417</v>
      </c>
      <c r="L52" s="28" cm="1">
        <f t="array" ref="L52">1-EXP(-((($C52+(L$6-$K$6))/(INDEX('Weibull Data'!$G$4:$I$5,2,IF($D52="Electromechanical",3,IF($D52="Analogue Electronic",2,1)))))^(INDEX('Weibull Data'!$G$4:$I$5,1,IF($D52="Electromechanical",3,IF($D52="Analogue Electronic",2,1))))))</f>
        <v>0.88474349161152344</v>
      </c>
      <c r="M52" s="28" cm="1">
        <f t="array" ref="M52">1-EXP(-((($C52+(M$6-$K$6))/(INDEX('Weibull Data'!$G$4:$I$5,2,IF($D52="Electromechanical",3,IF($D52="Analogue Electronic",2,1)))))^(INDEX('Weibull Data'!$G$4:$I$5,1,IF($D52="Electromechanical",3,IF($D52="Analogue Electronic",2,1))))))</f>
        <v>0.90560431232131766</v>
      </c>
      <c r="N52" s="28" cm="1">
        <f t="array" ref="N52">1-EXP(-((($C52+(N$6-$K$6))/(INDEX('Weibull Data'!$G$4:$I$5,2,IF($D52="Electromechanical",3,IF($D52="Analogue Electronic",2,1)))))^(INDEX('Weibull Data'!$G$4:$I$5,1,IF($D52="Electromechanical",3,IF($D52="Analogue Electronic",2,1))))))</f>
        <v>0.92333145372827552</v>
      </c>
      <c r="O52" s="28" cm="1">
        <f t="array" ref="O52">1-EXP(-((($C52+(O$6-$K$6))/(INDEX('Weibull Data'!$G$4:$I$5,2,IF($D52="Electromechanical",3,IF($D52="Analogue Electronic",2,1)))))^(INDEX('Weibull Data'!$G$4:$I$5,1,IF($D52="Electromechanical",3,IF($D52="Analogue Electronic",2,1))))))</f>
        <v>0.93824434257875233</v>
      </c>
      <c r="P52" s="28" cm="1">
        <f t="array" ref="P52">1-EXP(-((($C52+(P$6-$K$6))/(INDEX('Weibull Data'!$G$4:$I$5,2,IF($D52="Electromechanical",3,IF($D52="Analogue Electronic",2,1)))))^(INDEX('Weibull Data'!$G$4:$I$5,1,IF($D52="Electromechanical",3,IF($D52="Analogue Electronic",2,1))))))</f>
        <v>0.95066603349759415</v>
      </c>
      <c r="Q52" s="28" cm="1">
        <f t="array" ref="Q52">1-EXP(-((($C52+(Q$6-$K$6))/(INDEX('Weibull Data'!$G$4:$I$5,2,IF($D52="Electromechanical",3,IF($D52="Analogue Electronic",2,1)))))^(INDEX('Weibull Data'!$G$4:$I$5,1,IF($D52="Electromechanical",3,IF($D52="Analogue Electronic",2,1))))))</f>
        <v>0.9609123361359202</v>
      </c>
      <c r="R52" s="28" cm="1">
        <f t="array" ref="R52">1-EXP(-((($C52+(R$6-$K$6))/(INDEX('Weibull Data'!$G$4:$I$5,2,IF($D52="Electromechanical",3,IF($D52="Analogue Electronic",2,1)))))^(INDEX('Weibull Data'!$G$4:$I$5,1,IF($D52="Electromechanical",3,IF($D52="Analogue Electronic",2,1))))))</f>
        <v>0.9692834956006412</v>
      </c>
      <c r="S52" s="28" cm="1">
        <f t="array" ref="S52">1-EXP(-((($C52+(S$6-$K$6))/(INDEX('Weibull Data'!$G$4:$I$5,2,IF($D52="Electromechanical",3,IF($D52="Analogue Electronic",2,1)))))^(INDEX('Weibull Data'!$G$4:$I$5,1,IF($D52="Electromechanical",3,IF($D52="Analogue Electronic",2,1))))))</f>
        <v>0.97605826158872577</v>
      </c>
      <c r="T52" s="28" cm="1">
        <f t="array" ref="T52">1-EXP(-((($C52+(T$6-$K$6))/(INDEX('Weibull Data'!$G$4:$I$5,2,IF($D52="Electromechanical",3,IF($D52="Analogue Electronic",2,1)))))^(INDEX('Weibull Data'!$G$4:$I$5,1,IF($D52="Electromechanical",3,IF($D52="Analogue Electronic",2,1))))))</f>
        <v>0.98149009154383993</v>
      </c>
      <c r="U52" s="28" cm="1">
        <f t="array" ref="U52">1-EXP(-((($C52+(U$6-$K$6))/(INDEX('Weibull Data'!$G$4:$I$5,2,IF($D52="Electromechanical",3,IF($D52="Analogue Electronic",2,1)))))^(INDEX('Weibull Data'!$G$4:$I$5,1,IF($D52="Electromechanical",3,IF($D52="Analogue Electronic",2,1))))))</f>
        <v>0.98580517816098001</v>
      </c>
      <c r="V52" s="28" cm="1">
        <f t="array" ref="V52">1-EXP(-((($C52+(V$6-$K$6))/(INDEX('Weibull Data'!$G$4:$I$5,2,IF($D52="Electromechanical",3,IF($D52="Analogue Electronic",2,1)))))^(INDEX('Weibull Data'!$G$4:$I$5,1,IF($D52="Electromechanical",3,IF($D52="Analogue Electronic",2,1))))))</f>
        <v>0.98920196745051259</v>
      </c>
      <c r="W52" s="28" cm="1">
        <f t="array" ref="W52">1-EXP(-((($C52+(W$6-$K$6))/(INDEX('Weibull Data'!$G$4:$I$5,2,IF($D52="Electromechanical",3,IF($D52="Analogue Electronic",2,1)))))^(INDEX('Weibull Data'!$G$4:$I$5,1,IF($D52="Electromechanical",3,IF($D52="Analogue Electronic",2,1))))))</f>
        <v>0.9918518347997064</v>
      </c>
      <c r="X52" s="28" cm="1">
        <f t="array" ref="X52">1-EXP(-((($C52+(X$6-$K$6))/(INDEX('Weibull Data'!$G$4:$I$5,2,IF($D52="Electromechanical",3,IF($D52="Analogue Electronic",2,1)))))^(INDEX('Weibull Data'!$G$4:$I$5,1,IF($D52="Electromechanical",3,IF($D52="Analogue Electronic",2,1))))))</f>
        <v>0.99390060694833393</v>
      </c>
      <c r="Y52" s="28" cm="1">
        <f t="array" ref="Y52">1-EXP(-((($C52+(Y$6-$K$6))/(INDEX('Weibull Data'!$G$4:$I$5,2,IF($D52="Electromechanical",3,IF($D52="Analogue Electronic",2,1)))))^(INDEX('Weibull Data'!$G$4:$I$5,1,IF($D52="Electromechanical",3,IF($D52="Analogue Electronic",2,1))))))</f>
        <v>0.99547065150310166</v>
      </c>
      <c r="Z52" s="28" cm="1">
        <f t="array" ref="Z52">1-EXP(-((($C52+(Z$6-$K$6))/(INDEX('Weibull Data'!$G$4:$I$5,2,IF($D52="Electromechanical",3,IF($D52="Analogue Electronic",2,1)))))^(INDEX('Weibull Data'!$G$4:$I$5,1,IF($D52="Electromechanical",3,IF($D52="Analogue Electronic",2,1))))))</f>
        <v>0.99666329706072876</v>
      </c>
      <c r="AA52" s="28" cm="1">
        <f t="array" ref="AA52">1-EXP(-((($C52+(AA$6-$K$6))/(INDEX('Weibull Data'!$G$4:$I$5,2,IF($D52="Electromechanical",3,IF($D52="Analogue Electronic",2,1)))))^(INDEX('Weibull Data'!$G$4:$I$5,1,IF($D52="Electromechanical",3,IF($D52="Analogue Electronic",2,1))))))</f>
        <v>0.99756139152953172</v>
      </c>
      <c r="AB52" s="28" cm="1">
        <f t="array" ref="AB52">1-EXP(-((($C52+(AB$6-$K$6))/(INDEX('Weibull Data'!$G$4:$I$5,2,IF($D52="Electromechanical",3,IF($D52="Analogue Electronic",2,1)))))^(INDEX('Weibull Data'!$G$4:$I$5,1,IF($D52="Electromechanical",3,IF($D52="Analogue Electronic",2,1))))))</f>
        <v>0.99823185015702132</v>
      </c>
      <c r="AC52" s="28" cm="1">
        <f t="array" ref="AC52">1-EXP(-((($C52+(AC$6-$K$6))/(INDEX('Weibull Data'!$G$4:$I$5,2,IF($D52="Electromechanical",3,IF($D52="Analogue Electronic",2,1)))))^(INDEX('Weibull Data'!$G$4:$I$5,1,IF($D52="Electromechanical",3,IF($D52="Analogue Electronic",2,1))))))</f>
        <v>0.99872808542304536</v>
      </c>
      <c r="AD52" s="28" cm="1">
        <f t="array" ref="AD52">1-EXP(-((($C52+(AD$6-$K$6))/(INDEX('Weibull Data'!$G$4:$I$5,2,IF($D52="Electromechanical",3,IF($D52="Analogue Electronic",2,1)))))^(INDEX('Weibull Data'!$G$4:$I$5,1,IF($D52="Electromechanical",3,IF($D52="Analogue Electronic",2,1))))))</f>
        <v>0.99909224663115492</v>
      </c>
      <c r="AE52" s="28" cm="1">
        <f t="array" ref="AE52">1-EXP(-((($C52+(AE$6-$K$6))/(INDEX('Weibull Data'!$G$4:$I$5,2,IF($D52="Electromechanical",3,IF($D52="Analogue Electronic",2,1)))))^(INDEX('Weibull Data'!$G$4:$I$5,1,IF($D52="Electromechanical",3,IF($D52="Analogue Electronic",2,1))))))</f>
        <v>0.99935722683486494</v>
      </c>
      <c r="AF52" s="28" cm="1">
        <f t="array" ref="AF52">1-EXP(-((($C52+(AF$6-$K$6))/(INDEX('Weibull Data'!$G$4:$I$5,2,IF($D52="Electromechanical",3,IF($D52="Analogue Electronic",2,1)))))^(INDEX('Weibull Data'!$G$4:$I$5,1,IF($D52="Electromechanical",3,IF($D52="Analogue Electronic",2,1))))))</f>
        <v>0.99954841844219522</v>
      </c>
      <c r="AG52" s="28" cm="1">
        <f t="array" ref="AG52">1-EXP(-((($C52+(AG$6-$K$6))/(INDEX('Weibull Data'!$G$4:$I$5,2,IF($D52="Electromechanical",3,IF($D52="Analogue Electronic",2,1)))))^(INDEX('Weibull Data'!$G$4:$I$5,1,IF($D52="Electromechanical",3,IF($D52="Analogue Electronic",2,1))))))</f>
        <v>0.99968521671453781</v>
      </c>
      <c r="AH52" s="28" cm="1">
        <f t="array" ref="AH52">1-EXP(-((($C52+(AH$6-$K$6))/(INDEX('Weibull Data'!$G$4:$I$5,2,IF($D52="Electromechanical",3,IF($D52="Analogue Electronic",2,1)))))^(INDEX('Weibull Data'!$G$4:$I$5,1,IF($D52="Electromechanical",3,IF($D52="Analogue Electronic",2,1))))))</f>
        <v>0.99978228300665373</v>
      </c>
      <c r="AI52" s="28" cm="1">
        <f t="array" ref="AI52">1-EXP(-((($C52+(AI$6-$K$6))/(INDEX('Weibull Data'!$G$4:$I$5,2,IF($D52="Electromechanical",3,IF($D52="Analogue Electronic",2,1)))))^(INDEX('Weibull Data'!$G$4:$I$5,1,IF($D52="Electromechanical",3,IF($D52="Analogue Electronic",2,1))))))</f>
        <v>0.99985058776245339</v>
      </c>
      <c r="AJ52" s="34">
        <f t="shared" si="27"/>
        <v>0.46616891389535453</v>
      </c>
      <c r="AK52" s="34">
        <f t="shared" si="28"/>
        <v>0.48185012742547756</v>
      </c>
      <c r="AL52" s="34">
        <f t="shared" si="36"/>
        <v>0.49545635530245319</v>
      </c>
      <c r="AM52" s="34">
        <f t="shared" si="37"/>
        <v>0.50713841489993794</v>
      </c>
      <c r="AN52" s="34">
        <f t="shared" si="38"/>
        <v>0.51706561408783436</v>
      </c>
      <c r="AO52" s="34">
        <f t="shared" si="39"/>
        <v>0.52541683184410137</v>
      </c>
      <c r="AP52" s="34">
        <f>(P52^$I52)*$H52</f>
        <v>0.53237297875865275</v>
      </c>
      <c r="AQ52" s="34">
        <f>(Q52^$I52)*$H52</f>
        <v>0.5381109082361154</v>
      </c>
      <c r="AR52" s="34">
        <f t="shared" ref="AR52" si="51">(R52^$I52)*$H52</f>
        <v>0.54279875753635909</v>
      </c>
      <c r="AS52" s="34">
        <f t="shared" ref="AS52" si="52">(S52^$I52)*$H52</f>
        <v>0.54659262648968654</v>
      </c>
      <c r="AT52" s="34">
        <f t="shared" ref="AT52" si="53">(T52^$I52)*$H52</f>
        <v>0.54963445126455046</v>
      </c>
      <c r="AU52" s="34">
        <f t="shared" ref="AU52" si="54">(U52^$I52)*$H52</f>
        <v>0.55205089977014887</v>
      </c>
      <c r="AV52" s="34">
        <f t="shared" ref="AV52" si="55">(V52^$I52)*$H52</f>
        <v>0.55395310177228707</v>
      </c>
      <c r="AW52" s="34">
        <f t="shared" ref="AW52" si="56">(W52^$I52)*$H52</f>
        <v>0.55543702748783563</v>
      </c>
      <c r="AX52" s="34">
        <f t="shared" ref="AX52" si="57">(X52^$I52)*$H52</f>
        <v>0.55658433989106704</v>
      </c>
      <c r="AY52" s="34">
        <f t="shared" ref="AY52" si="58">(Y52^$I52)*$H52</f>
        <v>0.55746356484173698</v>
      </c>
      <c r="AZ52" s="34">
        <f t="shared" ref="AZ52" si="59">(Z52^$I52)*$H52</f>
        <v>0.55813144635400813</v>
      </c>
      <c r="BA52" s="34">
        <f t="shared" si="48"/>
        <v>0.55863437925653781</v>
      </c>
      <c r="BB52" s="34">
        <f t="shared" si="49"/>
        <v>0.55900983608793198</v>
      </c>
      <c r="BC52" s="34">
        <f t="shared" si="50"/>
        <v>0.5592877278369055</v>
      </c>
      <c r="BD52" s="34">
        <f t="shared" si="41"/>
        <v>0.55949165811344681</v>
      </c>
      <c r="BE52" s="34">
        <f t="shared" si="42"/>
        <v>0.55964004702752446</v>
      </c>
      <c r="BF52" s="34">
        <f t="shared" si="43"/>
        <v>0.55974711432762936</v>
      </c>
      <c r="BG52" s="34">
        <f t="shared" si="44"/>
        <v>0.55982372136014125</v>
      </c>
      <c r="BH52" s="34">
        <f t="shared" si="45"/>
        <v>0.55987807848372617</v>
      </c>
      <c r="BI52" s="34">
        <f t="shared" si="46"/>
        <v>0.55991632914697398</v>
      </c>
      <c r="BJ52" s="45"/>
    </row>
    <row r="53" spans="1:62" x14ac:dyDescent="0.3">
      <c r="A53" s="29">
        <v>47</v>
      </c>
      <c r="B53" s="29" t="s">
        <v>73</v>
      </c>
      <c r="C53" s="29">
        <v>20</v>
      </c>
      <c r="D53" s="29" t="s">
        <v>4</v>
      </c>
      <c r="E53" s="29" t="s">
        <v>34</v>
      </c>
      <c r="F53" s="46">
        <v>1</v>
      </c>
      <c r="G53" s="47">
        <v>1.5</v>
      </c>
      <c r="H53" s="51">
        <v>0.56000000000000005</v>
      </c>
      <c r="I53" s="46">
        <v>1</v>
      </c>
      <c r="J53" s="28" cm="1">
        <f t="array" ref="J53">1-EXP(-((($C53+(J$6-$K$6))/(INDEX('Weibull Data'!$G$4:$I$5,2,IF($D53="Electromechanical",3,IF($D53="Analogue Electronic",2,1)))))^(INDEX('Weibull Data'!$G$4:$I$5,1,IF($D53="Electromechanical",3,IF($D53="Analogue Electronic",2,1))))))</f>
        <v>0.83244448909884727</v>
      </c>
      <c r="K53" s="28" cm="1">
        <f t="array" ref="K53">1-EXP(-((($C53+(K$6-$K$6))/(INDEX('Weibull Data'!$G$4:$I$5,2,IF($D53="Electromechanical",3,IF($D53="Analogue Electronic",2,1)))))^(INDEX('Weibull Data'!$G$4:$I$5,1,IF($D53="Electromechanical",3,IF($D53="Analogue Electronic",2,1))))))</f>
        <v>0.86044665611692417</v>
      </c>
      <c r="L53" s="28" cm="1">
        <f t="array" ref="L53">1-EXP(-((($C53+(L$6-$K$6))/(INDEX('Weibull Data'!$G$4:$I$5,2,IF($D53="Electromechanical",3,IF($D53="Analogue Electronic",2,1)))))^(INDEX('Weibull Data'!$G$4:$I$5,1,IF($D53="Electromechanical",3,IF($D53="Analogue Electronic",2,1))))))</f>
        <v>0.88474349161152344</v>
      </c>
      <c r="M53" s="28" cm="1">
        <f t="array" ref="M53">1-EXP(-((($C53+(M$6-$K$6))/(INDEX('Weibull Data'!$G$4:$I$5,2,IF($D53="Electromechanical",3,IF($D53="Analogue Electronic",2,1)))))^(INDEX('Weibull Data'!$G$4:$I$5,1,IF($D53="Electromechanical",3,IF($D53="Analogue Electronic",2,1))))))</f>
        <v>0.90560431232131766</v>
      </c>
      <c r="N53" s="28" cm="1">
        <f t="array" ref="N53">1-EXP(-((($C53+(N$6-$K$6))/(INDEX('Weibull Data'!$G$4:$I$5,2,IF($D53="Electromechanical",3,IF($D53="Analogue Electronic",2,1)))))^(INDEX('Weibull Data'!$G$4:$I$5,1,IF($D53="Electromechanical",3,IF($D53="Analogue Electronic",2,1))))))</f>
        <v>0.92333145372827552</v>
      </c>
      <c r="O53" s="28" cm="1">
        <f t="array" ref="O53">1-EXP(-((($C53+(O$6-$K$6))/(INDEX('Weibull Data'!$G$4:$I$5,2,IF($D53="Electromechanical",3,IF($D53="Analogue Electronic",2,1)))))^(INDEX('Weibull Data'!$G$4:$I$5,1,IF($D53="Electromechanical",3,IF($D53="Analogue Electronic",2,1))))))</f>
        <v>0.93824434257875233</v>
      </c>
      <c r="P53" s="28" cm="1">
        <f t="array" ref="P53">1-EXP(-((($C53+(P$6-$K$6))/(INDEX('Weibull Data'!$G$4:$I$5,2,IF($D53="Electromechanical",3,IF($D53="Analogue Electronic",2,1)))))^(INDEX('Weibull Data'!$G$4:$I$5,1,IF($D53="Electromechanical",3,IF($D53="Analogue Electronic",2,1))))))</f>
        <v>0.95066603349759415</v>
      </c>
      <c r="Q53" s="28" cm="1">
        <f t="array" ref="Q53">1-EXP(-((($C53+(Q$6-$K$6))/(INDEX('Weibull Data'!$G$4:$I$5,2,IF($D53="Electromechanical",3,IF($D53="Analogue Electronic",2,1)))))^(INDEX('Weibull Data'!$G$4:$I$5,1,IF($D53="Electromechanical",3,IF($D53="Analogue Electronic",2,1))))))</f>
        <v>0.9609123361359202</v>
      </c>
      <c r="R53" s="28" cm="1">
        <f t="array" ref="R53">1-EXP(-((($C53+(R$6-$K$6))/(INDEX('Weibull Data'!$G$4:$I$5,2,IF($D53="Electromechanical",3,IF($D53="Analogue Electronic",2,1)))))^(INDEX('Weibull Data'!$G$4:$I$5,1,IF($D53="Electromechanical",3,IF($D53="Analogue Electronic",2,1))))))</f>
        <v>0.9692834956006412</v>
      </c>
      <c r="S53" s="28" cm="1">
        <f t="array" ref="S53">1-EXP(-((($C53+(S$6-$K$6))/(INDEX('Weibull Data'!$G$4:$I$5,2,IF($D53="Electromechanical",3,IF($D53="Analogue Electronic",2,1)))))^(INDEX('Weibull Data'!$G$4:$I$5,1,IF($D53="Electromechanical",3,IF($D53="Analogue Electronic",2,1))))))</f>
        <v>0.97605826158872577</v>
      </c>
      <c r="T53" s="28" cm="1">
        <f t="array" ref="T53">1-EXP(-((($C53+(T$6-$K$6))/(INDEX('Weibull Data'!$G$4:$I$5,2,IF($D53="Electromechanical",3,IF($D53="Analogue Electronic",2,1)))))^(INDEX('Weibull Data'!$G$4:$I$5,1,IF($D53="Electromechanical",3,IF($D53="Analogue Electronic",2,1))))))</f>
        <v>0.98149009154383993</v>
      </c>
      <c r="U53" s="28" cm="1">
        <f t="array" ref="U53">1-EXP(-((($C53+(U$6-$K$6))/(INDEX('Weibull Data'!$G$4:$I$5,2,IF($D53="Electromechanical",3,IF($D53="Analogue Electronic",2,1)))))^(INDEX('Weibull Data'!$G$4:$I$5,1,IF($D53="Electromechanical",3,IF($D53="Analogue Electronic",2,1))))))</f>
        <v>0.98580517816098001</v>
      </c>
      <c r="V53" s="28" cm="1">
        <f t="array" ref="V53">1-EXP(-((($C53+(V$6-$K$6))/(INDEX('Weibull Data'!$G$4:$I$5,2,IF($D53="Electromechanical",3,IF($D53="Analogue Electronic",2,1)))))^(INDEX('Weibull Data'!$G$4:$I$5,1,IF($D53="Electromechanical",3,IF($D53="Analogue Electronic",2,1))))))</f>
        <v>0.98920196745051259</v>
      </c>
      <c r="W53" s="28" cm="1">
        <f t="array" ref="W53">1-EXP(-((($C53+(W$6-$K$6))/(INDEX('Weibull Data'!$G$4:$I$5,2,IF($D53="Electromechanical",3,IF($D53="Analogue Electronic",2,1)))))^(INDEX('Weibull Data'!$G$4:$I$5,1,IF($D53="Electromechanical",3,IF($D53="Analogue Electronic",2,1))))))</f>
        <v>0.9918518347997064</v>
      </c>
      <c r="X53" s="28" cm="1">
        <f t="array" ref="X53">1-EXP(-((($C53+(X$6-$K$6))/(INDEX('Weibull Data'!$G$4:$I$5,2,IF($D53="Electromechanical",3,IF($D53="Analogue Electronic",2,1)))))^(INDEX('Weibull Data'!$G$4:$I$5,1,IF($D53="Electromechanical",3,IF($D53="Analogue Electronic",2,1))))))</f>
        <v>0.99390060694833393</v>
      </c>
      <c r="Y53" s="28" cm="1">
        <f t="array" ref="Y53">1-EXP(-((($C53+(Y$6-$K$6))/(INDEX('Weibull Data'!$G$4:$I$5,2,IF($D53="Electromechanical",3,IF($D53="Analogue Electronic",2,1)))))^(INDEX('Weibull Data'!$G$4:$I$5,1,IF($D53="Electromechanical",3,IF($D53="Analogue Electronic",2,1))))))</f>
        <v>0.99547065150310166</v>
      </c>
      <c r="Z53" s="28" cm="1">
        <f t="array" ref="Z53">1-EXP(-((($C53+(Z$6-$K$6))/(INDEX('Weibull Data'!$G$4:$I$5,2,IF($D53="Electromechanical",3,IF($D53="Analogue Electronic",2,1)))))^(INDEX('Weibull Data'!$G$4:$I$5,1,IF($D53="Electromechanical",3,IF($D53="Analogue Electronic",2,1))))))</f>
        <v>0.99666329706072876</v>
      </c>
      <c r="AA53" s="28" cm="1">
        <f t="array" ref="AA53">1-EXP(-((($C53+(AA$6-$K$6))/(INDEX('Weibull Data'!$G$4:$I$5,2,IF($D53="Electromechanical",3,IF($D53="Analogue Electronic",2,1)))))^(INDEX('Weibull Data'!$G$4:$I$5,1,IF($D53="Electromechanical",3,IF($D53="Analogue Electronic",2,1))))))</f>
        <v>0.99756139152953172</v>
      </c>
      <c r="AB53" s="28" cm="1">
        <f t="array" ref="AB53">1-EXP(-((($C53+(AB$6-$K$6))/(INDEX('Weibull Data'!$G$4:$I$5,2,IF($D53="Electromechanical",3,IF($D53="Analogue Electronic",2,1)))))^(INDEX('Weibull Data'!$G$4:$I$5,1,IF($D53="Electromechanical",3,IF($D53="Analogue Electronic",2,1))))))</f>
        <v>0.99823185015702132</v>
      </c>
      <c r="AC53" s="28" cm="1">
        <f t="array" ref="AC53">1-EXP(-((($C53+(AC$6-$K$6))/(INDEX('Weibull Data'!$G$4:$I$5,2,IF($D53="Electromechanical",3,IF($D53="Analogue Electronic",2,1)))))^(INDEX('Weibull Data'!$G$4:$I$5,1,IF($D53="Electromechanical",3,IF($D53="Analogue Electronic",2,1))))))</f>
        <v>0.99872808542304536</v>
      </c>
      <c r="AD53" s="28" cm="1">
        <f t="array" ref="AD53">1-EXP(-((($C53+(AD$6-$K$6))/(INDEX('Weibull Data'!$G$4:$I$5,2,IF($D53="Electromechanical",3,IF($D53="Analogue Electronic",2,1)))))^(INDEX('Weibull Data'!$G$4:$I$5,1,IF($D53="Electromechanical",3,IF($D53="Analogue Electronic",2,1))))))</f>
        <v>0.99909224663115492</v>
      </c>
      <c r="AE53" s="28" cm="1">
        <f t="array" ref="AE53">1-EXP(-((($C53+(AE$6-$K$6))/(INDEX('Weibull Data'!$G$4:$I$5,2,IF($D53="Electromechanical",3,IF($D53="Analogue Electronic",2,1)))))^(INDEX('Weibull Data'!$G$4:$I$5,1,IF($D53="Electromechanical",3,IF($D53="Analogue Electronic",2,1))))))</f>
        <v>0.99935722683486494</v>
      </c>
      <c r="AF53" s="28" cm="1">
        <f t="array" ref="AF53">1-EXP(-((($C53+(AF$6-$K$6))/(INDEX('Weibull Data'!$G$4:$I$5,2,IF($D53="Electromechanical",3,IF($D53="Analogue Electronic",2,1)))))^(INDEX('Weibull Data'!$G$4:$I$5,1,IF($D53="Electromechanical",3,IF($D53="Analogue Electronic",2,1))))))</f>
        <v>0.99954841844219522</v>
      </c>
      <c r="AG53" s="28" cm="1">
        <f t="array" ref="AG53">1-EXP(-((($C53+(AG$6-$K$6))/(INDEX('Weibull Data'!$G$4:$I$5,2,IF($D53="Electromechanical",3,IF($D53="Analogue Electronic",2,1)))))^(INDEX('Weibull Data'!$G$4:$I$5,1,IF($D53="Electromechanical",3,IF($D53="Analogue Electronic",2,1))))))</f>
        <v>0.99968521671453781</v>
      </c>
      <c r="AH53" s="28" cm="1">
        <f t="array" ref="AH53">1-EXP(-((($C53+(AH$6-$K$6))/(INDEX('Weibull Data'!$G$4:$I$5,2,IF($D53="Electromechanical",3,IF($D53="Analogue Electronic",2,1)))))^(INDEX('Weibull Data'!$G$4:$I$5,1,IF($D53="Electromechanical",3,IF($D53="Analogue Electronic",2,1))))))</f>
        <v>0.99978228300665373</v>
      </c>
      <c r="AI53" s="28" cm="1">
        <f t="array" ref="AI53">1-EXP(-((($C53+(AI$6-$K$6))/(INDEX('Weibull Data'!$G$4:$I$5,2,IF($D53="Electromechanical",3,IF($D53="Analogue Electronic",2,1)))))^(INDEX('Weibull Data'!$G$4:$I$5,1,IF($D53="Electromechanical",3,IF($D53="Analogue Electronic",2,1))))))</f>
        <v>0.99985058776245339</v>
      </c>
      <c r="AJ53" s="34">
        <f t="shared" si="27"/>
        <v>0.46616891389535453</v>
      </c>
      <c r="AK53" s="34">
        <f t="shared" si="28"/>
        <v>0.48185012742547756</v>
      </c>
      <c r="AL53" s="34">
        <f>(L53^$I53)*$H53</f>
        <v>0.49545635530245319</v>
      </c>
      <c r="AM53" s="34">
        <f>(M53^$I53)*$H53</f>
        <v>0.50713841489993794</v>
      </c>
      <c r="AN53" s="34">
        <f>(N53^$I53)*$H53</f>
        <v>0.51706561408783436</v>
      </c>
      <c r="AO53" s="34">
        <f>(O53^$I53)*$H53</f>
        <v>0.52541683184410137</v>
      </c>
      <c r="AP53" s="34">
        <f>(P53^$I53)*$H53</f>
        <v>0.53237297875865275</v>
      </c>
      <c r="AQ53" s="34">
        <f>(Q53^$I53)*$H53</f>
        <v>0.5381109082361154</v>
      </c>
      <c r="AR53" s="34">
        <f t="shared" ref="AR53:BI53" si="60">(R53^$I53)*$H53</f>
        <v>0.54279875753635909</v>
      </c>
      <c r="AS53" s="34">
        <f t="shared" si="60"/>
        <v>0.54659262648968654</v>
      </c>
      <c r="AT53" s="34">
        <f t="shared" si="60"/>
        <v>0.54963445126455046</v>
      </c>
      <c r="AU53" s="34">
        <f t="shared" si="60"/>
        <v>0.55205089977014887</v>
      </c>
      <c r="AV53" s="34">
        <f t="shared" si="60"/>
        <v>0.55395310177228707</v>
      </c>
      <c r="AW53" s="34">
        <f t="shared" si="60"/>
        <v>0.55543702748783563</v>
      </c>
      <c r="AX53" s="34">
        <f t="shared" si="60"/>
        <v>0.55658433989106704</v>
      </c>
      <c r="AY53" s="34">
        <f t="shared" si="60"/>
        <v>0.55746356484173698</v>
      </c>
      <c r="AZ53" s="34">
        <f t="shared" si="60"/>
        <v>0.55813144635400813</v>
      </c>
      <c r="BA53" s="34">
        <f t="shared" si="60"/>
        <v>0.55863437925653781</v>
      </c>
      <c r="BB53" s="34">
        <f t="shared" si="60"/>
        <v>0.55900983608793198</v>
      </c>
      <c r="BC53" s="34">
        <f t="shared" si="60"/>
        <v>0.5592877278369055</v>
      </c>
      <c r="BD53" s="34">
        <f t="shared" si="60"/>
        <v>0.55949165811344681</v>
      </c>
      <c r="BE53" s="34">
        <f t="shared" si="60"/>
        <v>0.55964004702752446</v>
      </c>
      <c r="BF53" s="34">
        <f t="shared" si="60"/>
        <v>0.55974711432762936</v>
      </c>
      <c r="BG53" s="34">
        <f t="shared" si="60"/>
        <v>0.55982372136014125</v>
      </c>
      <c r="BH53" s="34">
        <f t="shared" si="60"/>
        <v>0.55987807848372617</v>
      </c>
      <c r="BI53" s="34">
        <f t="shared" si="60"/>
        <v>0.55991632914697398</v>
      </c>
      <c r="BJ53" s="45"/>
    </row>
    <row r="54" spans="1:62" x14ac:dyDescent="0.3">
      <c r="A54" s="39"/>
      <c r="B54" s="39" t="s">
        <v>74</v>
      </c>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42"/>
    </row>
  </sheetData>
  <mergeCells count="2">
    <mergeCell ref="J5:AI5"/>
    <mergeCell ref="AJ5:BI5"/>
  </mergeCells>
  <dataValidations count="1">
    <dataValidation type="list" allowBlank="1" showInputMessage="1" showErrorMessage="1" sqref="D7:D53" xr:uid="{7190F3B2-7AC0-4EBE-94AF-DF4DF6DD08D8}">
      <formula1>"Electromechanical, Analogue Electronic, Digital"</formula1>
    </dataValidation>
  </dataValidations>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29CAC-72FD-471E-A21A-1CA244FB982C}">
  <sheetPr>
    <tabColor rgb="FF00B050"/>
  </sheetPr>
  <dimension ref="A1:BJ44"/>
  <sheetViews>
    <sheetView showGridLines="0" zoomScale="50" zoomScaleNormal="50" workbookViewId="0">
      <pane xSplit="2" ySplit="6" topLeftCell="AF43" activePane="bottomRight" state="frozen"/>
      <selection pane="topRight" activeCell="O63" sqref="O63"/>
      <selection pane="bottomLeft" activeCell="O63" sqref="O63"/>
      <selection pane="bottomRight" activeCell="AP77" sqref="AP77"/>
    </sheetView>
  </sheetViews>
  <sheetFormatPr defaultRowHeight="14.4" outlineLevelCol="1" x14ac:dyDescent="0.3"/>
  <cols>
    <col min="1" max="1" width="14.44140625" customWidth="1"/>
    <col min="2" max="2" width="61.44140625" bestFit="1" customWidth="1"/>
    <col min="3" max="3" width="10.5546875" customWidth="1"/>
    <col min="4" max="4" width="18.88671875" bestFit="1" customWidth="1"/>
    <col min="5" max="5" width="23.6640625" bestFit="1" customWidth="1"/>
    <col min="6" max="6" width="12.109375" customWidth="1"/>
    <col min="7" max="7" width="12.5546875" customWidth="1"/>
    <col min="8" max="8" width="11" customWidth="1" collapsed="1"/>
    <col min="9" max="9" width="8" bestFit="1" customWidth="1"/>
    <col min="10" max="10" width="8" customWidth="1"/>
    <col min="11" max="11" width="7.6640625" customWidth="1" outlineLevel="1"/>
    <col min="12" max="36" width="8" customWidth="1" outlineLevel="1"/>
    <col min="37" max="61" width="12" customWidth="1" outlineLevel="1"/>
    <col min="62" max="62" width="4.109375" customWidth="1"/>
  </cols>
  <sheetData>
    <row r="1" spans="1:62" ht="28.8" x14ac:dyDescent="0.55000000000000004">
      <c r="A1" s="21" t="s">
        <v>75</v>
      </c>
    </row>
    <row r="3" spans="1:62" ht="28.8" x14ac:dyDescent="0.3">
      <c r="A3" s="44" t="s">
        <v>7</v>
      </c>
      <c r="B3" s="14">
        <v>90</v>
      </c>
    </row>
    <row r="5" spans="1:62" ht="14.4" customHeight="1" x14ac:dyDescent="0.3">
      <c r="H5" s="18"/>
      <c r="J5" s="55" t="s">
        <v>8</v>
      </c>
      <c r="K5" s="55"/>
      <c r="L5" s="55"/>
      <c r="M5" s="55"/>
      <c r="N5" s="55"/>
      <c r="O5" s="55"/>
      <c r="P5" s="55"/>
      <c r="Q5" s="55"/>
      <c r="R5" s="55"/>
      <c r="S5" s="55"/>
      <c r="T5" s="55"/>
      <c r="U5" s="55"/>
      <c r="V5" s="55"/>
      <c r="W5" s="55"/>
      <c r="X5" s="55"/>
      <c r="Y5" s="55"/>
      <c r="Z5" s="55"/>
      <c r="AA5" s="55"/>
      <c r="AB5" s="55"/>
      <c r="AC5" s="55"/>
      <c r="AD5" s="55"/>
      <c r="AE5" s="55"/>
      <c r="AF5" s="55"/>
      <c r="AG5" s="55"/>
      <c r="AH5" s="55"/>
      <c r="AI5" s="55"/>
      <c r="AJ5" s="56" t="s">
        <v>9</v>
      </c>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41"/>
    </row>
    <row r="6" spans="1:62" ht="43.2" x14ac:dyDescent="0.3">
      <c r="A6" s="31" t="s">
        <v>10</v>
      </c>
      <c r="B6" s="31" t="s">
        <v>11</v>
      </c>
      <c r="C6" s="31" t="s">
        <v>12</v>
      </c>
      <c r="D6" s="31" t="s">
        <v>13</v>
      </c>
      <c r="E6" s="31" t="s">
        <v>14</v>
      </c>
      <c r="F6" s="31" t="s">
        <v>15</v>
      </c>
      <c r="G6" s="31" t="s">
        <v>16</v>
      </c>
      <c r="H6" s="31" t="s">
        <v>17</v>
      </c>
      <c r="I6" s="31" t="s">
        <v>18</v>
      </c>
      <c r="J6" s="31">
        <v>2025</v>
      </c>
      <c r="K6" s="31">
        <v>2026</v>
      </c>
      <c r="L6" s="31">
        <v>2027</v>
      </c>
      <c r="M6" s="31">
        <v>2028</v>
      </c>
      <c r="N6" s="31">
        <v>2029</v>
      </c>
      <c r="O6" s="31">
        <v>2030</v>
      </c>
      <c r="P6" s="31">
        <v>2031</v>
      </c>
      <c r="Q6" s="31">
        <v>2032</v>
      </c>
      <c r="R6" s="31">
        <v>2033</v>
      </c>
      <c r="S6" s="31">
        <v>2034</v>
      </c>
      <c r="T6" s="31">
        <v>2035</v>
      </c>
      <c r="U6" s="31">
        <v>2036</v>
      </c>
      <c r="V6" s="31">
        <v>2037</v>
      </c>
      <c r="W6" s="31">
        <v>2038</v>
      </c>
      <c r="X6" s="31">
        <v>2039</v>
      </c>
      <c r="Y6" s="31">
        <v>2040</v>
      </c>
      <c r="Z6" s="31">
        <v>2041</v>
      </c>
      <c r="AA6" s="31">
        <v>2042</v>
      </c>
      <c r="AB6" s="31">
        <v>2043</v>
      </c>
      <c r="AC6" s="31">
        <v>2044</v>
      </c>
      <c r="AD6" s="31">
        <v>2045</v>
      </c>
      <c r="AE6" s="31">
        <v>2046</v>
      </c>
      <c r="AF6" s="31">
        <v>2047</v>
      </c>
      <c r="AG6" s="31">
        <v>2048</v>
      </c>
      <c r="AH6" s="31">
        <v>2049</v>
      </c>
      <c r="AI6" s="31">
        <v>2050</v>
      </c>
      <c r="AJ6" s="33">
        <v>2025</v>
      </c>
      <c r="AK6" s="33">
        <v>2026</v>
      </c>
      <c r="AL6" s="33">
        <v>2027</v>
      </c>
      <c r="AM6" s="33">
        <v>2028</v>
      </c>
      <c r="AN6" s="33">
        <v>2029</v>
      </c>
      <c r="AO6" s="33">
        <v>2030</v>
      </c>
      <c r="AP6" s="33">
        <v>2031</v>
      </c>
      <c r="AQ6" s="33">
        <v>2032</v>
      </c>
      <c r="AR6" s="33">
        <v>2033</v>
      </c>
      <c r="AS6" s="33">
        <v>2034</v>
      </c>
      <c r="AT6" s="33">
        <v>2035</v>
      </c>
      <c r="AU6" s="33">
        <v>2036</v>
      </c>
      <c r="AV6" s="33">
        <v>2037</v>
      </c>
      <c r="AW6" s="33">
        <v>2038</v>
      </c>
      <c r="AX6" s="33">
        <v>2039</v>
      </c>
      <c r="AY6" s="33">
        <v>2040</v>
      </c>
      <c r="AZ6" s="33">
        <v>2041</v>
      </c>
      <c r="BA6" s="33">
        <v>2042</v>
      </c>
      <c r="BB6" s="33">
        <v>2043</v>
      </c>
      <c r="BC6" s="33">
        <v>2044</v>
      </c>
      <c r="BD6" s="33">
        <v>2045</v>
      </c>
      <c r="BE6" s="33">
        <v>2046</v>
      </c>
      <c r="BF6" s="33">
        <v>2047</v>
      </c>
      <c r="BG6" s="33">
        <v>2048</v>
      </c>
      <c r="BH6" s="33">
        <v>2049</v>
      </c>
      <c r="BI6" s="33">
        <v>2050</v>
      </c>
      <c r="BJ6" s="43"/>
    </row>
    <row r="7" spans="1:62" x14ac:dyDescent="0.3">
      <c r="A7" s="29">
        <v>1</v>
      </c>
      <c r="B7" s="29" t="s">
        <v>76</v>
      </c>
      <c r="C7" s="29">
        <v>23</v>
      </c>
      <c r="D7" s="29" t="s">
        <v>4</v>
      </c>
      <c r="E7" s="29" t="s">
        <v>21</v>
      </c>
      <c r="F7" s="46">
        <v>2</v>
      </c>
      <c r="G7" s="47">
        <f t="shared" ref="G7:G43" si="0">$B$3/60</f>
        <v>1.5</v>
      </c>
      <c r="H7" s="51">
        <v>0.2857142857142857</v>
      </c>
      <c r="I7" s="46">
        <v>2</v>
      </c>
      <c r="J7" s="28" cm="1">
        <f t="array" ref="J7">1-EXP(-((($C7+(J$6-$K$6))/(INDEX('Weibull Data'!$G$4:$I$5,2,IF($D7="Electromechanical",3,IF($D7="Analogue Electronic",2,1)))))^(INDEX('Weibull Data'!$G$4:$I$5,1,IF($D7="Electromechanical",3,IF($D7="Analogue Electronic",2,1))))))</f>
        <v>0.90560431232131766</v>
      </c>
      <c r="K7" s="28" cm="1">
        <f t="array" ref="K7">1-EXP(-((($C7+(K$6-$K$6))/(INDEX('Weibull Data'!$G$4:$I$5,2,IF($D7="Electromechanical",3,IF($D7="Analogue Electronic",2,1)))))^(INDEX('Weibull Data'!$G$4:$I$5,1,IF($D7="Electromechanical",3,IF($D7="Analogue Electronic",2,1))))))</f>
        <v>0.92333145372827552</v>
      </c>
      <c r="L7" s="28" cm="1">
        <f t="array" ref="L7">1-EXP(-((($C7+(L$6-$K$6))/(INDEX('Weibull Data'!$G$4:$I$5,2,IF($D7="Electromechanical",3,IF($D7="Analogue Electronic",2,1)))))^(INDEX('Weibull Data'!$G$4:$I$5,1,IF($D7="Electromechanical",3,IF($D7="Analogue Electronic",2,1))))))</f>
        <v>0.93824434257875233</v>
      </c>
      <c r="M7" s="28" cm="1">
        <f t="array" ref="M7">1-EXP(-((($C7+(M$6-$K$6))/(INDEX('Weibull Data'!$G$4:$I$5,2,IF($D7="Electromechanical",3,IF($D7="Analogue Electronic",2,1)))))^(INDEX('Weibull Data'!$G$4:$I$5,1,IF($D7="Electromechanical",3,IF($D7="Analogue Electronic",2,1))))))</f>
        <v>0.95066603349759415</v>
      </c>
      <c r="N7" s="28" cm="1">
        <f t="array" ref="N7">1-EXP(-((($C7+(N$6-$K$6))/(INDEX('Weibull Data'!$G$4:$I$5,2,IF($D7="Electromechanical",3,IF($D7="Analogue Electronic",2,1)))))^(INDEX('Weibull Data'!$G$4:$I$5,1,IF($D7="Electromechanical",3,IF($D7="Analogue Electronic",2,1))))))</f>
        <v>0.9609123361359202</v>
      </c>
      <c r="O7" s="28" cm="1">
        <f t="array" ref="O7">1-EXP(-((($C7+(O$6-$K$6))/(INDEX('Weibull Data'!$G$4:$I$5,2,IF($D7="Electromechanical",3,IF($D7="Analogue Electronic",2,1)))))^(INDEX('Weibull Data'!$G$4:$I$5,1,IF($D7="Electromechanical",3,IF($D7="Analogue Electronic",2,1))))))</f>
        <v>0.9692834956006412</v>
      </c>
      <c r="P7" s="28" cm="1">
        <f t="array" ref="P7">1-EXP(-((($C7+(P$6-$K$6))/(INDEX('Weibull Data'!$G$4:$I$5,2,IF($D7="Electromechanical",3,IF($D7="Analogue Electronic",2,1)))))^(INDEX('Weibull Data'!$G$4:$I$5,1,IF($D7="Electromechanical",3,IF($D7="Analogue Electronic",2,1))))))</f>
        <v>0.97605826158872577</v>
      </c>
      <c r="Q7" s="28" cm="1">
        <f t="array" ref="Q7">1-EXP(-((($C7+(Q$6-$K$6))/(INDEX('Weibull Data'!$G$4:$I$5,2,IF($D7="Electromechanical",3,IF($D7="Analogue Electronic",2,1)))))^(INDEX('Weibull Data'!$G$4:$I$5,1,IF($D7="Electromechanical",3,IF($D7="Analogue Electronic",2,1))))))</f>
        <v>0.98149009154383993</v>
      </c>
      <c r="R7" s="28" cm="1">
        <f t="array" ref="R7">1-EXP(-((($C7+(R$6-$K$6))/(INDEX('Weibull Data'!$G$4:$I$5,2,IF($D7="Electromechanical",3,IF($D7="Analogue Electronic",2,1)))))^(INDEX('Weibull Data'!$G$4:$I$5,1,IF($D7="Electromechanical",3,IF($D7="Analogue Electronic",2,1))))))</f>
        <v>0.98580517816098001</v>
      </c>
      <c r="S7" s="28" cm="1">
        <f t="array" ref="S7">1-EXP(-((($C7+(S$6-$K$6))/(INDEX('Weibull Data'!$G$4:$I$5,2,IF($D7="Electromechanical",3,IF($D7="Analogue Electronic",2,1)))))^(INDEX('Weibull Data'!$G$4:$I$5,1,IF($D7="Electromechanical",3,IF($D7="Analogue Electronic",2,1))))))</f>
        <v>0.98920196745051259</v>
      </c>
      <c r="T7" s="28" cm="1">
        <f t="array" ref="T7">1-EXP(-((($C7+(T$6-$K$6))/(INDEX('Weibull Data'!$G$4:$I$5,2,IF($D7="Electromechanical",3,IF($D7="Analogue Electronic",2,1)))))^(INDEX('Weibull Data'!$G$4:$I$5,1,IF($D7="Electromechanical",3,IF($D7="Analogue Electronic",2,1))))))</f>
        <v>0.9918518347997064</v>
      </c>
      <c r="U7" s="28" cm="1">
        <f t="array" ref="U7">1-EXP(-((($C7+(U$6-$K$6))/(INDEX('Weibull Data'!$G$4:$I$5,2,IF($D7="Electromechanical",3,IF($D7="Analogue Electronic",2,1)))))^(INDEX('Weibull Data'!$G$4:$I$5,1,IF($D7="Electromechanical",3,IF($D7="Analogue Electronic",2,1))))))</f>
        <v>0.99390060694833393</v>
      </c>
      <c r="V7" s="28" cm="1">
        <f t="array" ref="V7">1-EXP(-((($C7+(V$6-$K$6))/(INDEX('Weibull Data'!$G$4:$I$5,2,IF($D7="Electromechanical",3,IF($D7="Analogue Electronic",2,1)))))^(INDEX('Weibull Data'!$G$4:$I$5,1,IF($D7="Electromechanical",3,IF($D7="Analogue Electronic",2,1))))))</f>
        <v>0.99547065150310166</v>
      </c>
      <c r="W7" s="28" cm="1">
        <f t="array" ref="W7">1-EXP(-((($C7+(W$6-$K$6))/(INDEX('Weibull Data'!$G$4:$I$5,2,IF($D7="Electromechanical",3,IF($D7="Analogue Electronic",2,1)))))^(INDEX('Weibull Data'!$G$4:$I$5,1,IF($D7="Electromechanical",3,IF($D7="Analogue Electronic",2,1))))))</f>
        <v>0.99666329706072876</v>
      </c>
      <c r="X7" s="28" cm="1">
        <f t="array" ref="X7">1-EXP(-((($C7+(X$6-$K$6))/(INDEX('Weibull Data'!$G$4:$I$5,2,IF($D7="Electromechanical",3,IF($D7="Analogue Electronic",2,1)))))^(INDEX('Weibull Data'!$G$4:$I$5,1,IF($D7="Electromechanical",3,IF($D7="Analogue Electronic",2,1))))))</f>
        <v>0.99756139152953172</v>
      </c>
      <c r="Y7" s="28" cm="1">
        <f t="array" ref="Y7">1-EXP(-((($C7+(Y$6-$K$6))/(INDEX('Weibull Data'!$G$4:$I$5,2,IF($D7="Electromechanical",3,IF($D7="Analogue Electronic",2,1)))))^(INDEX('Weibull Data'!$G$4:$I$5,1,IF($D7="Electromechanical",3,IF($D7="Analogue Electronic",2,1))))))</f>
        <v>0.99823185015702132</v>
      </c>
      <c r="Z7" s="28" cm="1">
        <f t="array" ref="Z7">1-EXP(-((($C7+(Z$6-$K$6))/(INDEX('Weibull Data'!$G$4:$I$5,2,IF($D7="Electromechanical",3,IF($D7="Analogue Electronic",2,1)))))^(INDEX('Weibull Data'!$G$4:$I$5,1,IF($D7="Electromechanical",3,IF($D7="Analogue Electronic",2,1))))))</f>
        <v>0.99872808542304536</v>
      </c>
      <c r="AA7" s="28" cm="1">
        <f t="array" ref="AA7">1-EXP(-((($C7+(AA$6-$K$6))/(INDEX('Weibull Data'!$G$4:$I$5,2,IF($D7="Electromechanical",3,IF($D7="Analogue Electronic",2,1)))))^(INDEX('Weibull Data'!$G$4:$I$5,1,IF($D7="Electromechanical",3,IF($D7="Analogue Electronic",2,1))))))</f>
        <v>0.99909224663115492</v>
      </c>
      <c r="AB7" s="28" cm="1">
        <f t="array" ref="AB7">1-EXP(-((($C7+(AB$6-$K$6))/(INDEX('Weibull Data'!$G$4:$I$5,2,IF($D7="Electromechanical",3,IF($D7="Analogue Electronic",2,1)))))^(INDEX('Weibull Data'!$G$4:$I$5,1,IF($D7="Electromechanical",3,IF($D7="Analogue Electronic",2,1))))))</f>
        <v>0.99935722683486494</v>
      </c>
      <c r="AC7" s="28" cm="1">
        <f t="array" ref="AC7">1-EXP(-((($C7+(AC$6-$K$6))/(INDEX('Weibull Data'!$G$4:$I$5,2,IF($D7="Electromechanical",3,IF($D7="Analogue Electronic",2,1)))))^(INDEX('Weibull Data'!$G$4:$I$5,1,IF($D7="Electromechanical",3,IF($D7="Analogue Electronic",2,1))))))</f>
        <v>0.99954841844219522</v>
      </c>
      <c r="AD7" s="28" cm="1">
        <f t="array" ref="AD7">1-EXP(-((($C7+(AD$6-$K$6))/(INDEX('Weibull Data'!$G$4:$I$5,2,IF($D7="Electromechanical",3,IF($D7="Analogue Electronic",2,1)))))^(INDEX('Weibull Data'!$G$4:$I$5,1,IF($D7="Electromechanical",3,IF($D7="Analogue Electronic",2,1))))))</f>
        <v>0.99968521671453781</v>
      </c>
      <c r="AE7" s="28" cm="1">
        <f t="array" ref="AE7">1-EXP(-((($C7+(AE$6-$K$6))/(INDEX('Weibull Data'!$G$4:$I$5,2,IF($D7="Electromechanical",3,IF($D7="Analogue Electronic",2,1)))))^(INDEX('Weibull Data'!$G$4:$I$5,1,IF($D7="Electromechanical",3,IF($D7="Analogue Electronic",2,1))))))</f>
        <v>0.99978228300665373</v>
      </c>
      <c r="AF7" s="28" cm="1">
        <f t="array" ref="AF7">1-EXP(-((($C7+(AF$6-$K$6))/(INDEX('Weibull Data'!$G$4:$I$5,2,IF($D7="Electromechanical",3,IF($D7="Analogue Electronic",2,1)))))^(INDEX('Weibull Data'!$G$4:$I$5,1,IF($D7="Electromechanical",3,IF($D7="Analogue Electronic",2,1))))))</f>
        <v>0.99985058776245339</v>
      </c>
      <c r="AG7" s="28" cm="1">
        <f t="array" ref="AG7">1-EXP(-((($C7+(AG$6-$K$6))/(INDEX('Weibull Data'!$G$4:$I$5,2,IF($D7="Electromechanical",3,IF($D7="Analogue Electronic",2,1)))))^(INDEX('Weibull Data'!$G$4:$I$5,1,IF($D7="Electromechanical",3,IF($D7="Analogue Electronic",2,1))))))</f>
        <v>0.99989825783697761</v>
      </c>
      <c r="AH7" s="28" cm="1">
        <f t="array" ref="AH7">1-EXP(-((($C7+(AH$6-$K$6))/(INDEX('Weibull Data'!$G$4:$I$5,2,IF($D7="Electromechanical",3,IF($D7="Analogue Electronic",2,1)))))^(INDEX('Weibull Data'!$G$4:$I$5,1,IF($D7="Electromechanical",3,IF($D7="Analogue Electronic",2,1))))))</f>
        <v>0.99993125449536324</v>
      </c>
      <c r="AI7" s="28" cm="1">
        <f t="array" ref="AI7">1-EXP(-((($C7+(AI$6-$K$6))/(INDEX('Weibull Data'!$G$4:$I$5,2,IF($D7="Electromechanical",3,IF($D7="Analogue Electronic",2,1)))))^(INDEX('Weibull Data'!$G$4:$I$5,1,IF($D7="Electromechanical",3,IF($D7="Analogue Electronic",2,1))))))</f>
        <v>0.9999539082087886</v>
      </c>
      <c r="AJ7" s="34">
        <f t="shared" ref="AJ7:AJ43" si="1">(J7^$I7)*$H7</f>
        <v>0.23431976299856189</v>
      </c>
      <c r="AK7" s="34">
        <f t="shared" ref="AK7:AK43" si="2">(K7^$I7)*$H7</f>
        <v>0.24358313526970587</v>
      </c>
      <c r="AL7" s="34">
        <f t="shared" ref="AL7:AL43" si="3">(L7^$I7)*$H7</f>
        <v>0.25151498468029576</v>
      </c>
      <c r="AM7" s="34">
        <f t="shared" ref="AM7:AM43" si="4">(M7^$I7)*$H7</f>
        <v>0.25821883064172818</v>
      </c>
      <c r="AN7" s="34">
        <f t="shared" ref="AN7:AN43" si="5">(N7^$I7)*$H7</f>
        <v>0.26381500506805478</v>
      </c>
      <c r="AO7" s="34">
        <f t="shared" ref="AO7:AO43" si="6">(O7^$I7)*$H7</f>
        <v>0.26843156995537093</v>
      </c>
      <c r="AP7" s="34">
        <f t="shared" ref="AP7:AP43" si="7">(P7^$I7)*$H7</f>
        <v>0.27219706571874441</v>
      </c>
      <c r="AQ7" s="34">
        <f t="shared" ref="AQ7:AQ43" si="8">(Q7^$I7)*$H7</f>
        <v>0.27523508565678151</v>
      </c>
      <c r="AR7" s="34">
        <f t="shared" ref="AR7:AR43" si="9">(R7^$I7)*$H7</f>
        <v>0.27766052836828614</v>
      </c>
      <c r="AS7" s="34">
        <f t="shared" ref="AS7:AS43" si="10">(S7^$I7)*$H7</f>
        <v>0.27957729497370426</v>
      </c>
      <c r="AT7" s="34">
        <f t="shared" ref="AT7:AT43" si="11">(T7^$I7)*$H7</f>
        <v>0.28107716062729832</v>
      </c>
      <c r="AU7" s="34">
        <f t="shared" ref="AU7:AU43" si="12">(U7^$I7)*$H7</f>
        <v>0.28223954756921898</v>
      </c>
      <c r="AV7" s="34">
        <f t="shared" ref="AV7:AV43" si="13">(V7^$I7)*$H7</f>
        <v>0.28313194800114561</v>
      </c>
      <c r="AW7" s="34">
        <f t="shared" ref="AW7:AW43" si="14">(W7^$I7)*$H7</f>
        <v>0.2838107793451321</v>
      </c>
      <c r="AX7" s="34">
        <f t="shared" ref="AX7:AX43" si="15">(X7^$I7)*$H7</f>
        <v>0.28432249424866729</v>
      </c>
      <c r="AY7" s="34">
        <f t="shared" ref="AY7:AY43" si="16">(Y7^$I7)*$H7</f>
        <v>0.28470480761940281</v>
      </c>
      <c r="AZ7" s="34">
        <f t="shared" ref="AZ7:AZ43" si="17">(Z7^$I7)*$H7</f>
        <v>0.28498793960365193</v>
      </c>
      <c r="BA7" s="34">
        <f t="shared" ref="BA7:BA43" si="18">(AA7^$I7)*$H7</f>
        <v>0.28519580493671098</v>
      </c>
      <c r="BB7" s="34">
        <f t="shared" ref="BB7:BB43" si="19">(AB7^$I7)*$H7</f>
        <v>0.28534710480773473</v>
      </c>
      <c r="BC7" s="34">
        <f t="shared" ref="BC7:BC43" si="20">(AC7^$I7)*$H7</f>
        <v>0.28545629737436967</v>
      </c>
      <c r="BD7" s="34">
        <f t="shared" ref="BD7:BD43" si="21">(AD7^$I7)*$H7</f>
        <v>0.28553443786216925</v>
      </c>
      <c r="BE7" s="34">
        <f t="shared" ref="BE7:BE43" si="22">(AE7^$I7)*$H7</f>
        <v>0.28558988954685616</v>
      </c>
      <c r="BF7" s="34">
        <f t="shared" ref="BF7:BF43" si="23">(AF7^$I7)*$H7</f>
        <v>0.28562891367112098</v>
      </c>
      <c r="BG7" s="34">
        <f t="shared" ref="BG7:BG43" si="24">(AG7^$I7)*$H7</f>
        <v>0.28565615029297797</v>
      </c>
      <c r="BH7" s="34">
        <f t="shared" ref="BH7:BH43" si="25">(AH7^$I7)*$H7</f>
        <v>0.28567500391904882</v>
      </c>
      <c r="BI7" s="34">
        <f t="shared" ref="BI7:BI43" si="26">(AI7^$I7)*$H7</f>
        <v>0.28568794815486581</v>
      </c>
      <c r="BJ7" s="45"/>
    </row>
    <row r="8" spans="1:62" x14ac:dyDescent="0.3">
      <c r="A8" s="29">
        <v>2</v>
      </c>
      <c r="B8" s="29" t="s">
        <v>77</v>
      </c>
      <c r="C8" s="29">
        <v>51</v>
      </c>
      <c r="D8" s="29" t="s">
        <v>20</v>
      </c>
      <c r="E8" s="29" t="s">
        <v>21</v>
      </c>
      <c r="F8" s="46">
        <v>2</v>
      </c>
      <c r="G8" s="47">
        <f t="shared" si="0"/>
        <v>1.5</v>
      </c>
      <c r="H8" s="51">
        <v>0.2857142857142857</v>
      </c>
      <c r="I8" s="46">
        <v>2</v>
      </c>
      <c r="J8" s="28" cm="1">
        <f t="array" ref="J8">1-EXP(-((($C8+(J$6-$K$6))/(INDEX('Weibull Data'!$G$4:$I$5,2,IF($D8="Electromechanical",3,IF($D8="Analogue Electronic",2,1)))))^(INDEX('Weibull Data'!$G$4:$I$5,1,IF($D8="Electromechanical",3,IF($D8="Analogue Electronic",2,1))))))</f>
        <v>0.74399952784643986</v>
      </c>
      <c r="K8" s="28" cm="1">
        <f t="array" ref="K8">1-EXP(-((($C8+(K$6-$K$6))/(INDEX('Weibull Data'!$G$4:$I$5,2,IF($D8="Electromechanical",3,IF($D8="Analogue Electronic",2,1)))))^(INDEX('Weibull Data'!$G$4:$I$5,1,IF($D8="Electromechanical",3,IF($D8="Analogue Electronic",2,1))))))</f>
        <v>0.77784812149843774</v>
      </c>
      <c r="L8" s="28" cm="1">
        <f t="array" ref="L8">1-EXP(-((($C8+(L$6-$K$6))/(INDEX('Weibull Data'!$G$4:$I$5,2,IF($D8="Electromechanical",3,IF($D8="Analogue Electronic",2,1)))))^(INDEX('Weibull Data'!$G$4:$I$5,1,IF($D8="Electromechanical",3,IF($D8="Analogue Electronic",2,1))))))</f>
        <v>0.80943882991737959</v>
      </c>
      <c r="M8" s="28" cm="1">
        <f t="array" ref="M8">1-EXP(-((($C8+(M$6-$K$6))/(INDEX('Weibull Data'!$G$4:$I$5,2,IF($D8="Electromechanical",3,IF($D8="Analogue Electronic",2,1)))))^(INDEX('Weibull Data'!$G$4:$I$5,1,IF($D8="Electromechanical",3,IF($D8="Analogue Electronic",2,1))))))</f>
        <v>0.83852969794742793</v>
      </c>
      <c r="N8" s="28" cm="1">
        <f t="array" ref="N8">1-EXP(-((($C8+(N$6-$K$6))/(INDEX('Weibull Data'!$G$4:$I$5,2,IF($D8="Electromechanical",3,IF($D8="Analogue Electronic",2,1)))))^(INDEX('Weibull Data'!$G$4:$I$5,1,IF($D8="Electromechanical",3,IF($D8="Analogue Electronic",2,1))))))</f>
        <v>0.86494472759423635</v>
      </c>
      <c r="O8" s="28" cm="1">
        <f t="array" ref="O8">1-EXP(-((($C8+(O$6-$K$6))/(INDEX('Weibull Data'!$G$4:$I$5,2,IF($D8="Electromechanical",3,IF($D8="Analogue Electronic",2,1)))))^(INDEX('Weibull Data'!$G$4:$I$5,1,IF($D8="Electromechanical",3,IF($D8="Analogue Electronic",2,1))))))</f>
        <v>0.88857931181382077</v>
      </c>
      <c r="P8" s="28" cm="1">
        <f t="array" ref="P8">1-EXP(-((($C8+(P$6-$K$6))/(INDEX('Weibull Data'!$G$4:$I$5,2,IF($D8="Electromechanical",3,IF($D8="Analogue Electronic",2,1)))))^(INDEX('Weibull Data'!$G$4:$I$5,1,IF($D8="Electromechanical",3,IF($D8="Analogue Electronic",2,1))))))</f>
        <v>0.90940211983793762</v>
      </c>
      <c r="Q8" s="28" cm="1">
        <f t="array" ref="Q8">1-EXP(-((($C8+(Q$6-$K$6))/(INDEX('Weibull Data'!$G$4:$I$5,2,IF($D8="Electromechanical",3,IF($D8="Analogue Electronic",2,1)))))^(INDEX('Weibull Data'!$G$4:$I$5,1,IF($D8="Electromechanical",3,IF($D8="Analogue Electronic",2,1))))))</f>
        <v>0.92745321980053608</v>
      </c>
      <c r="R8" s="28" cm="1">
        <f t="array" ref="R8">1-EXP(-((($C8+(R$6-$K$6))/(INDEX('Weibull Data'!$G$4:$I$5,2,IF($D8="Electromechanical",3,IF($D8="Analogue Electronic",2,1)))))^(INDEX('Weibull Data'!$G$4:$I$5,1,IF($D8="Electromechanical",3,IF($D8="Analogue Electronic",2,1))))))</f>
        <v>0.94283852455826089</v>
      </c>
      <c r="S8" s="28" cm="1">
        <f t="array" ref="S8">1-EXP(-((($C8+(S$6-$K$6))/(INDEX('Weibull Data'!$G$4:$I$5,2,IF($D8="Electromechanical",3,IF($D8="Analogue Electronic",2,1)))))^(INDEX('Weibull Data'!$G$4:$I$5,1,IF($D8="Electromechanical",3,IF($D8="Analogue Electronic",2,1))))))</f>
        <v>0.95572095730392526</v>
      </c>
      <c r="T8" s="28" cm="1">
        <f t="array" ref="T8">1-EXP(-((($C8+(T$6-$K$6))/(INDEX('Weibull Data'!$G$4:$I$5,2,IF($D8="Electromechanical",3,IF($D8="Analogue Electronic",2,1)))))^(INDEX('Weibull Data'!$G$4:$I$5,1,IF($D8="Electromechanical",3,IF($D8="Analogue Electronic",2,1))))))</f>
        <v>0.96630901846991402</v>
      </c>
      <c r="U8" s="28" cm="1">
        <f t="array" ref="U8">1-EXP(-((($C8+(U$6-$K$6))/(INDEX('Weibull Data'!$G$4:$I$5,2,IF($D8="Electromechanical",3,IF($D8="Analogue Electronic",2,1)))))^(INDEX('Weibull Data'!$G$4:$I$5,1,IF($D8="Electromechanical",3,IF($D8="Analogue Electronic",2,1))))))</f>
        <v>0.97484365810926843</v>
      </c>
      <c r="V8" s="28" cm="1">
        <f t="array" ref="V8">1-EXP(-((($C8+(V$6-$K$6))/(INDEX('Weibull Data'!$G$4:$I$5,2,IF($D8="Electromechanical",3,IF($D8="Analogue Electronic",2,1)))))^(INDEX('Weibull Data'!$G$4:$I$5,1,IF($D8="Electromechanical",3,IF($D8="Analogue Electronic",2,1))))))</f>
        <v>0.98158448792837716</v>
      </c>
      <c r="W8" s="28" cm="1">
        <f t="array" ref="W8">1-EXP(-((($C8+(W$6-$K$6))/(INDEX('Weibull Data'!$G$4:$I$5,2,IF($D8="Electromechanical",3,IF($D8="Analogue Electronic",2,1)))))^(INDEX('Weibull Data'!$G$4:$I$5,1,IF($D8="Electromechanical",3,IF($D8="Analogue Electronic",2,1))))))</f>
        <v>0.98679638544274995</v>
      </c>
      <c r="X8" s="28" cm="1">
        <f t="array" ref="X8">1-EXP(-((($C8+(X$6-$K$6))/(INDEX('Weibull Data'!$G$4:$I$5,2,IF($D8="Electromechanical",3,IF($D8="Analogue Electronic",2,1)))))^(INDEX('Weibull Data'!$G$4:$I$5,1,IF($D8="Electromechanical",3,IF($D8="Analogue Electronic",2,1))))))</f>
        <v>0.9907374459481767</v>
      </c>
      <c r="Y8" s="28" cm="1">
        <f t="array" ref="Y8">1-EXP(-((($C8+(Y$6-$K$6))/(INDEX('Weibull Data'!$G$4:$I$5,2,IF($D8="Electromechanical",3,IF($D8="Analogue Electronic",2,1)))))^(INDEX('Weibull Data'!$G$4:$I$5,1,IF($D8="Electromechanical",3,IF($D8="Analogue Electronic",2,1))))))</f>
        <v>0.99364903983946173</v>
      </c>
      <c r="Z8" s="28" cm="1">
        <f t="array" ref="Z8">1-EXP(-((($C8+(Z$6-$K$6))/(INDEX('Weibull Data'!$G$4:$I$5,2,IF($D8="Electromechanical",3,IF($D8="Analogue Electronic",2,1)))))^(INDEX('Weibull Data'!$G$4:$I$5,1,IF($D8="Electromechanical",3,IF($D8="Analogue Electronic",2,1))))))</f>
        <v>0.99574846234025149</v>
      </c>
      <c r="AA8" s="28" cm="1">
        <f t="array" ref="AA8">1-EXP(-((($C8+(AA$6-$K$6))/(INDEX('Weibull Data'!$G$4:$I$5,2,IF($D8="Electromechanical",3,IF($D8="Analogue Electronic",2,1)))))^(INDEX('Weibull Data'!$G$4:$I$5,1,IF($D8="Electromechanical",3,IF($D8="Analogue Electronic",2,1))))))</f>
        <v>0.99722435957439715</v>
      </c>
      <c r="AB8" s="28" cm="1">
        <f t="array" ref="AB8">1-EXP(-((($C8+(AB$6-$K$6))/(INDEX('Weibull Data'!$G$4:$I$5,2,IF($D8="Electromechanical",3,IF($D8="Analogue Electronic",2,1)))))^(INDEX('Weibull Data'!$G$4:$I$5,1,IF($D8="Electromechanical",3,IF($D8="Analogue Electronic",2,1))))))</f>
        <v>0.99823482228859395</v>
      </c>
      <c r="AC8" s="28" cm="1">
        <f t="array" ref="AC8">1-EXP(-((($C8+(AC$6-$K$6))/(INDEX('Weibull Data'!$G$4:$I$5,2,IF($D8="Electromechanical",3,IF($D8="Analogue Electronic",2,1)))))^(INDEX('Weibull Data'!$G$4:$I$5,1,IF($D8="Electromechanical",3,IF($D8="Analogue Electronic",2,1))))))</f>
        <v>0.99890779534344099</v>
      </c>
      <c r="AD8" s="28" cm="1">
        <f t="array" ref="AD8">1-EXP(-((($C8+(AD$6-$K$6))/(INDEX('Weibull Data'!$G$4:$I$5,2,IF($D8="Electromechanical",3,IF($D8="Analogue Electronic",2,1)))))^(INDEX('Weibull Data'!$G$4:$I$5,1,IF($D8="Electromechanical",3,IF($D8="Analogue Electronic",2,1))))))</f>
        <v>0.99934328517714233</v>
      </c>
      <c r="AE8" s="28" cm="1">
        <f t="array" ref="AE8">1-EXP(-((($C8+(AE$6-$K$6))/(INDEX('Weibull Data'!$G$4:$I$5,2,IF($D8="Electromechanical",3,IF($D8="Analogue Electronic",2,1)))))^(INDEX('Weibull Data'!$G$4:$I$5,1,IF($D8="Electromechanical",3,IF($D8="Analogue Electronic",2,1))))))</f>
        <v>0.99961677133182258</v>
      </c>
      <c r="AF8" s="28" cm="1">
        <f t="array" ref="AF8">1-EXP(-((($C8+(AF$6-$K$6))/(INDEX('Weibull Data'!$G$4:$I$5,2,IF($D8="Electromechanical",3,IF($D8="Analogue Electronic",2,1)))))^(INDEX('Weibull Data'!$G$4:$I$5,1,IF($D8="Electromechanical",3,IF($D8="Analogue Electronic",2,1))))))</f>
        <v>0.99978323817471282</v>
      </c>
      <c r="AG8" s="28" cm="1">
        <f t="array" ref="AG8">1-EXP(-((($C8+(AG$6-$K$6))/(INDEX('Weibull Data'!$G$4:$I$5,2,IF($D8="Electromechanical",3,IF($D8="Analogue Electronic",2,1)))))^(INDEX('Weibull Data'!$G$4:$I$5,1,IF($D8="Electromechanical",3,IF($D8="Analogue Electronic",2,1))))))</f>
        <v>0.9998813219568552</v>
      </c>
      <c r="AH8" s="28" cm="1">
        <f t="array" ref="AH8">1-EXP(-((($C8+(AH$6-$K$6))/(INDEX('Weibull Data'!$G$4:$I$5,2,IF($D8="Electromechanical",3,IF($D8="Analogue Electronic",2,1)))))^(INDEX('Weibull Data'!$G$4:$I$5,1,IF($D8="Electromechanical",3,IF($D8="Analogue Electronic",2,1))))))</f>
        <v>0.99993719076700849</v>
      </c>
      <c r="AI8" s="28" cm="1">
        <f t="array" ref="AI8">1-EXP(-((($C8+(AI$6-$K$6))/(INDEX('Weibull Data'!$G$4:$I$5,2,IF($D8="Electromechanical",3,IF($D8="Analogue Electronic",2,1)))))^(INDEX('Weibull Data'!$G$4:$I$5,1,IF($D8="Electromechanical",3,IF($D8="Analogue Electronic",2,1))))))</f>
        <v>0.99996791305874977</v>
      </c>
      <c r="AJ8" s="34">
        <f t="shared" si="1"/>
        <v>0.15815294212449296</v>
      </c>
      <c r="AK8" s="34">
        <f t="shared" si="2"/>
        <v>0.17287077146247096</v>
      </c>
      <c r="AL8" s="34">
        <f t="shared" si="3"/>
        <v>0.18719749125086188</v>
      </c>
      <c r="AM8" s="34">
        <f t="shared" si="4"/>
        <v>0.20089487266851563</v>
      </c>
      <c r="AN8" s="34">
        <f t="shared" si="5"/>
        <v>0.21375125194087649</v>
      </c>
      <c r="AO8" s="34">
        <f t="shared" si="6"/>
        <v>0.22559234096672093</v>
      </c>
      <c r="AP8" s="34">
        <f t="shared" si="7"/>
        <v>0.23628920444735274</v>
      </c>
      <c r="AQ8" s="34">
        <f t="shared" si="8"/>
        <v>0.24576270711953754</v>
      </c>
      <c r="AR8" s="34">
        <f t="shared" si="9"/>
        <v>0.25398413811177095</v>
      </c>
      <c r="AS8" s="34">
        <f t="shared" si="10"/>
        <v>0.2609721566371232</v>
      </c>
      <c r="AT8" s="34">
        <f t="shared" si="11"/>
        <v>0.26678660547893962</v>
      </c>
      <c r="AU8" s="34">
        <f t="shared" si="12"/>
        <v>0.2715200450731029</v>
      </c>
      <c r="AV8" s="34">
        <f t="shared" si="13"/>
        <v>0.27528803055474693</v>
      </c>
      <c r="AW8" s="34">
        <f t="shared" si="14"/>
        <v>0.27821917323510753</v>
      </c>
      <c r="AX8" s="34">
        <f t="shared" si="15"/>
        <v>0.28044591051540468</v>
      </c>
      <c r="AY8" s="34">
        <f t="shared" si="16"/>
        <v>0.28209668982110975</v>
      </c>
      <c r="AZ8" s="34">
        <f t="shared" si="17"/>
        <v>0.28329000007227861</v>
      </c>
      <c r="BA8" s="34">
        <f t="shared" si="18"/>
        <v>0.2841304066653047</v>
      </c>
      <c r="BB8" s="34">
        <f t="shared" si="19"/>
        <v>0.28470650297986877</v>
      </c>
      <c r="BC8" s="34">
        <f t="shared" si="20"/>
        <v>0.28509050959939825</v>
      </c>
      <c r="BD8" s="34">
        <f t="shared" si="21"/>
        <v>0.28533914332246946</v>
      </c>
      <c r="BE8" s="34">
        <f t="shared" si="22"/>
        <v>0.28549533986510206</v>
      </c>
      <c r="BF8" s="34">
        <f t="shared" si="23"/>
        <v>0.28559043523860411</v>
      </c>
      <c r="BG8" s="34">
        <f t="shared" si="24"/>
        <v>0.28564647371376806</v>
      </c>
      <c r="BH8" s="34">
        <f t="shared" si="25"/>
        <v>0.28567839585114763</v>
      </c>
      <c r="BI8" s="34">
        <f t="shared" si="26"/>
        <v>0.28569595061344893</v>
      </c>
      <c r="BJ8" s="45"/>
    </row>
    <row r="9" spans="1:62" x14ac:dyDescent="0.3">
      <c r="A9" s="29">
        <v>3</v>
      </c>
      <c r="B9" s="29" t="s">
        <v>78</v>
      </c>
      <c r="C9" s="29">
        <v>51</v>
      </c>
      <c r="D9" s="29" t="s">
        <v>20</v>
      </c>
      <c r="E9" s="29" t="s">
        <v>21</v>
      </c>
      <c r="F9" s="46">
        <v>2</v>
      </c>
      <c r="G9" s="47">
        <f t="shared" si="0"/>
        <v>1.5</v>
      </c>
      <c r="H9" s="51">
        <v>0.2857142857142857</v>
      </c>
      <c r="I9" s="46">
        <v>2</v>
      </c>
      <c r="J9" s="28" cm="1">
        <f t="array" ref="J9">1-EXP(-((($C9+(J$6-$K$6))/(INDEX('Weibull Data'!$G$4:$I$5,2,IF($D9="Electromechanical",3,IF($D9="Analogue Electronic",2,1)))))^(INDEX('Weibull Data'!$G$4:$I$5,1,IF($D9="Electromechanical",3,IF($D9="Analogue Electronic",2,1))))))</f>
        <v>0.74399952784643986</v>
      </c>
      <c r="K9" s="28" cm="1">
        <f t="array" ref="K9">1-EXP(-((($C9+(K$6-$K$6))/(INDEX('Weibull Data'!$G$4:$I$5,2,IF($D9="Electromechanical",3,IF($D9="Analogue Electronic",2,1)))))^(INDEX('Weibull Data'!$G$4:$I$5,1,IF($D9="Electromechanical",3,IF($D9="Analogue Electronic",2,1))))))</f>
        <v>0.77784812149843774</v>
      </c>
      <c r="L9" s="28" cm="1">
        <f t="array" ref="L9">1-EXP(-((($C9+(L$6-$K$6))/(INDEX('Weibull Data'!$G$4:$I$5,2,IF($D9="Electromechanical",3,IF($D9="Analogue Electronic",2,1)))))^(INDEX('Weibull Data'!$G$4:$I$5,1,IF($D9="Electromechanical",3,IF($D9="Analogue Electronic",2,1))))))</f>
        <v>0.80943882991737959</v>
      </c>
      <c r="M9" s="28" cm="1">
        <f t="array" ref="M9">1-EXP(-((($C9+(M$6-$K$6))/(INDEX('Weibull Data'!$G$4:$I$5,2,IF($D9="Electromechanical",3,IF($D9="Analogue Electronic",2,1)))))^(INDEX('Weibull Data'!$G$4:$I$5,1,IF($D9="Electromechanical",3,IF($D9="Analogue Electronic",2,1))))))</f>
        <v>0.83852969794742793</v>
      </c>
      <c r="N9" s="28" cm="1">
        <f t="array" ref="N9">1-EXP(-((($C9+(N$6-$K$6))/(INDEX('Weibull Data'!$G$4:$I$5,2,IF($D9="Electromechanical",3,IF($D9="Analogue Electronic",2,1)))))^(INDEX('Weibull Data'!$G$4:$I$5,1,IF($D9="Electromechanical",3,IF($D9="Analogue Electronic",2,1))))))</f>
        <v>0.86494472759423635</v>
      </c>
      <c r="O9" s="28" cm="1">
        <f t="array" ref="O9">1-EXP(-((($C9+(O$6-$K$6))/(INDEX('Weibull Data'!$G$4:$I$5,2,IF($D9="Electromechanical",3,IF($D9="Analogue Electronic",2,1)))))^(INDEX('Weibull Data'!$G$4:$I$5,1,IF($D9="Electromechanical",3,IF($D9="Analogue Electronic",2,1))))))</f>
        <v>0.88857931181382077</v>
      </c>
      <c r="P9" s="28" cm="1">
        <f t="array" ref="P9">1-EXP(-((($C9+(P$6-$K$6))/(INDEX('Weibull Data'!$G$4:$I$5,2,IF($D9="Electromechanical",3,IF($D9="Analogue Electronic",2,1)))))^(INDEX('Weibull Data'!$G$4:$I$5,1,IF($D9="Electromechanical",3,IF($D9="Analogue Electronic",2,1))))))</f>
        <v>0.90940211983793762</v>
      </c>
      <c r="Q9" s="28" cm="1">
        <f t="array" ref="Q9">1-EXP(-((($C9+(Q$6-$K$6))/(INDEX('Weibull Data'!$G$4:$I$5,2,IF($D9="Electromechanical",3,IF($D9="Analogue Electronic",2,1)))))^(INDEX('Weibull Data'!$G$4:$I$5,1,IF($D9="Electromechanical",3,IF($D9="Analogue Electronic",2,1))))))</f>
        <v>0.92745321980053608</v>
      </c>
      <c r="R9" s="28" cm="1">
        <f t="array" ref="R9">1-EXP(-((($C9+(R$6-$K$6))/(INDEX('Weibull Data'!$G$4:$I$5,2,IF($D9="Electromechanical",3,IF($D9="Analogue Electronic",2,1)))))^(INDEX('Weibull Data'!$G$4:$I$5,1,IF($D9="Electromechanical",3,IF($D9="Analogue Electronic",2,1))))))</f>
        <v>0.94283852455826089</v>
      </c>
      <c r="S9" s="28" cm="1">
        <f t="array" ref="S9">1-EXP(-((($C9+(S$6-$K$6))/(INDEX('Weibull Data'!$G$4:$I$5,2,IF($D9="Electromechanical",3,IF($D9="Analogue Electronic",2,1)))))^(INDEX('Weibull Data'!$G$4:$I$5,1,IF($D9="Electromechanical",3,IF($D9="Analogue Electronic",2,1))))))</f>
        <v>0.95572095730392526</v>
      </c>
      <c r="T9" s="28" cm="1">
        <f t="array" ref="T9">1-EXP(-((($C9+(T$6-$K$6))/(INDEX('Weibull Data'!$G$4:$I$5,2,IF($D9="Electromechanical",3,IF($D9="Analogue Electronic",2,1)))))^(INDEX('Weibull Data'!$G$4:$I$5,1,IF($D9="Electromechanical",3,IF($D9="Analogue Electronic",2,1))))))</f>
        <v>0.96630901846991402</v>
      </c>
      <c r="U9" s="28" cm="1">
        <f t="array" ref="U9">1-EXP(-((($C9+(U$6-$K$6))/(INDEX('Weibull Data'!$G$4:$I$5,2,IF($D9="Electromechanical",3,IF($D9="Analogue Electronic",2,1)))))^(INDEX('Weibull Data'!$G$4:$I$5,1,IF($D9="Electromechanical",3,IF($D9="Analogue Electronic",2,1))))))</f>
        <v>0.97484365810926843</v>
      </c>
      <c r="V9" s="28" cm="1">
        <f t="array" ref="V9">1-EXP(-((($C9+(V$6-$K$6))/(INDEX('Weibull Data'!$G$4:$I$5,2,IF($D9="Electromechanical",3,IF($D9="Analogue Electronic",2,1)))))^(INDEX('Weibull Data'!$G$4:$I$5,1,IF($D9="Electromechanical",3,IF($D9="Analogue Electronic",2,1))))))</f>
        <v>0.98158448792837716</v>
      </c>
      <c r="W9" s="28" cm="1">
        <f t="array" ref="W9">1-EXP(-((($C9+(W$6-$K$6))/(INDEX('Weibull Data'!$G$4:$I$5,2,IF($D9="Electromechanical",3,IF($D9="Analogue Electronic",2,1)))))^(INDEX('Weibull Data'!$G$4:$I$5,1,IF($D9="Electromechanical",3,IF($D9="Analogue Electronic",2,1))))))</f>
        <v>0.98679638544274995</v>
      </c>
      <c r="X9" s="28" cm="1">
        <f t="array" ref="X9">1-EXP(-((($C9+(X$6-$K$6))/(INDEX('Weibull Data'!$G$4:$I$5,2,IF($D9="Electromechanical",3,IF($D9="Analogue Electronic",2,1)))))^(INDEX('Weibull Data'!$G$4:$I$5,1,IF($D9="Electromechanical",3,IF($D9="Analogue Electronic",2,1))))))</f>
        <v>0.9907374459481767</v>
      </c>
      <c r="Y9" s="28" cm="1">
        <f t="array" ref="Y9">1-EXP(-((($C9+(Y$6-$K$6))/(INDEX('Weibull Data'!$G$4:$I$5,2,IF($D9="Electromechanical",3,IF($D9="Analogue Electronic",2,1)))))^(INDEX('Weibull Data'!$G$4:$I$5,1,IF($D9="Electromechanical",3,IF($D9="Analogue Electronic",2,1))))))</f>
        <v>0.99364903983946173</v>
      </c>
      <c r="Z9" s="28" cm="1">
        <f t="array" ref="Z9">1-EXP(-((($C9+(Z$6-$K$6))/(INDEX('Weibull Data'!$G$4:$I$5,2,IF($D9="Electromechanical",3,IF($D9="Analogue Electronic",2,1)))))^(INDEX('Weibull Data'!$G$4:$I$5,1,IF($D9="Electromechanical",3,IF($D9="Analogue Electronic",2,1))))))</f>
        <v>0.99574846234025149</v>
      </c>
      <c r="AA9" s="28" cm="1">
        <f t="array" ref="AA9">1-EXP(-((($C9+(AA$6-$K$6))/(INDEX('Weibull Data'!$G$4:$I$5,2,IF($D9="Electromechanical",3,IF($D9="Analogue Electronic",2,1)))))^(INDEX('Weibull Data'!$G$4:$I$5,1,IF($D9="Electromechanical",3,IF($D9="Analogue Electronic",2,1))))))</f>
        <v>0.99722435957439715</v>
      </c>
      <c r="AB9" s="28" cm="1">
        <f t="array" ref="AB9">1-EXP(-((($C9+(AB$6-$K$6))/(INDEX('Weibull Data'!$G$4:$I$5,2,IF($D9="Electromechanical",3,IF($D9="Analogue Electronic",2,1)))))^(INDEX('Weibull Data'!$G$4:$I$5,1,IF($D9="Electromechanical",3,IF($D9="Analogue Electronic",2,1))))))</f>
        <v>0.99823482228859395</v>
      </c>
      <c r="AC9" s="28" cm="1">
        <f t="array" ref="AC9">1-EXP(-((($C9+(AC$6-$K$6))/(INDEX('Weibull Data'!$G$4:$I$5,2,IF($D9="Electromechanical",3,IF($D9="Analogue Electronic",2,1)))))^(INDEX('Weibull Data'!$G$4:$I$5,1,IF($D9="Electromechanical",3,IF($D9="Analogue Electronic",2,1))))))</f>
        <v>0.99890779534344099</v>
      </c>
      <c r="AD9" s="28" cm="1">
        <f t="array" ref="AD9">1-EXP(-((($C9+(AD$6-$K$6))/(INDEX('Weibull Data'!$G$4:$I$5,2,IF($D9="Electromechanical",3,IF($D9="Analogue Electronic",2,1)))))^(INDEX('Weibull Data'!$G$4:$I$5,1,IF($D9="Electromechanical",3,IF($D9="Analogue Electronic",2,1))))))</f>
        <v>0.99934328517714233</v>
      </c>
      <c r="AE9" s="28" cm="1">
        <f t="array" ref="AE9">1-EXP(-((($C9+(AE$6-$K$6))/(INDEX('Weibull Data'!$G$4:$I$5,2,IF($D9="Electromechanical",3,IF($D9="Analogue Electronic",2,1)))))^(INDEX('Weibull Data'!$G$4:$I$5,1,IF($D9="Electromechanical",3,IF($D9="Analogue Electronic",2,1))))))</f>
        <v>0.99961677133182258</v>
      </c>
      <c r="AF9" s="28" cm="1">
        <f t="array" ref="AF9">1-EXP(-((($C9+(AF$6-$K$6))/(INDEX('Weibull Data'!$G$4:$I$5,2,IF($D9="Electromechanical",3,IF($D9="Analogue Electronic",2,1)))))^(INDEX('Weibull Data'!$G$4:$I$5,1,IF($D9="Electromechanical",3,IF($D9="Analogue Electronic",2,1))))))</f>
        <v>0.99978323817471282</v>
      </c>
      <c r="AG9" s="28" cm="1">
        <f t="array" ref="AG9">1-EXP(-((($C9+(AG$6-$K$6))/(INDEX('Weibull Data'!$G$4:$I$5,2,IF($D9="Electromechanical",3,IF($D9="Analogue Electronic",2,1)))))^(INDEX('Weibull Data'!$G$4:$I$5,1,IF($D9="Electromechanical",3,IF($D9="Analogue Electronic",2,1))))))</f>
        <v>0.9998813219568552</v>
      </c>
      <c r="AH9" s="28" cm="1">
        <f t="array" ref="AH9">1-EXP(-((($C9+(AH$6-$K$6))/(INDEX('Weibull Data'!$G$4:$I$5,2,IF($D9="Electromechanical",3,IF($D9="Analogue Electronic",2,1)))))^(INDEX('Weibull Data'!$G$4:$I$5,1,IF($D9="Electromechanical",3,IF($D9="Analogue Electronic",2,1))))))</f>
        <v>0.99993719076700849</v>
      </c>
      <c r="AI9" s="28" cm="1">
        <f t="array" ref="AI9">1-EXP(-((($C9+(AI$6-$K$6))/(INDEX('Weibull Data'!$G$4:$I$5,2,IF($D9="Electromechanical",3,IF($D9="Analogue Electronic",2,1)))))^(INDEX('Weibull Data'!$G$4:$I$5,1,IF($D9="Electromechanical",3,IF($D9="Analogue Electronic",2,1))))))</f>
        <v>0.99996791305874977</v>
      </c>
      <c r="AJ9" s="34">
        <f t="shared" si="1"/>
        <v>0.15815294212449296</v>
      </c>
      <c r="AK9" s="34">
        <f t="shared" si="2"/>
        <v>0.17287077146247096</v>
      </c>
      <c r="AL9" s="34">
        <f t="shared" si="3"/>
        <v>0.18719749125086188</v>
      </c>
      <c r="AM9" s="34">
        <f t="shared" si="4"/>
        <v>0.20089487266851563</v>
      </c>
      <c r="AN9" s="34">
        <f t="shared" si="5"/>
        <v>0.21375125194087649</v>
      </c>
      <c r="AO9" s="34">
        <f t="shared" si="6"/>
        <v>0.22559234096672093</v>
      </c>
      <c r="AP9" s="34">
        <f t="shared" si="7"/>
        <v>0.23628920444735274</v>
      </c>
      <c r="AQ9" s="34">
        <f t="shared" si="8"/>
        <v>0.24576270711953754</v>
      </c>
      <c r="AR9" s="34">
        <f t="shared" si="9"/>
        <v>0.25398413811177095</v>
      </c>
      <c r="AS9" s="34">
        <f t="shared" si="10"/>
        <v>0.2609721566371232</v>
      </c>
      <c r="AT9" s="34">
        <f t="shared" si="11"/>
        <v>0.26678660547893962</v>
      </c>
      <c r="AU9" s="34">
        <f t="shared" si="12"/>
        <v>0.2715200450731029</v>
      </c>
      <c r="AV9" s="34">
        <f t="shared" si="13"/>
        <v>0.27528803055474693</v>
      </c>
      <c r="AW9" s="34">
        <f t="shared" si="14"/>
        <v>0.27821917323510753</v>
      </c>
      <c r="AX9" s="34">
        <f t="shared" si="15"/>
        <v>0.28044591051540468</v>
      </c>
      <c r="AY9" s="34">
        <f t="shared" si="16"/>
        <v>0.28209668982110975</v>
      </c>
      <c r="AZ9" s="34">
        <f t="shared" si="17"/>
        <v>0.28329000007227861</v>
      </c>
      <c r="BA9" s="34">
        <f t="shared" si="18"/>
        <v>0.2841304066653047</v>
      </c>
      <c r="BB9" s="34">
        <f t="shared" si="19"/>
        <v>0.28470650297986877</v>
      </c>
      <c r="BC9" s="34">
        <f t="shared" si="20"/>
        <v>0.28509050959939825</v>
      </c>
      <c r="BD9" s="34">
        <f t="shared" si="21"/>
        <v>0.28533914332246946</v>
      </c>
      <c r="BE9" s="34">
        <f t="shared" si="22"/>
        <v>0.28549533986510206</v>
      </c>
      <c r="BF9" s="34">
        <f t="shared" si="23"/>
        <v>0.28559043523860411</v>
      </c>
      <c r="BG9" s="34">
        <f t="shared" si="24"/>
        <v>0.28564647371376806</v>
      </c>
      <c r="BH9" s="34">
        <f t="shared" si="25"/>
        <v>0.28567839585114763</v>
      </c>
      <c r="BI9" s="34">
        <f t="shared" si="26"/>
        <v>0.28569595061344893</v>
      </c>
      <c r="BJ9" s="45"/>
    </row>
    <row r="10" spans="1:62" x14ac:dyDescent="0.3">
      <c r="A10" s="29">
        <v>4</v>
      </c>
      <c r="B10" s="29" t="s">
        <v>79</v>
      </c>
      <c r="C10" s="29">
        <v>51</v>
      </c>
      <c r="D10" s="29" t="s">
        <v>20</v>
      </c>
      <c r="E10" s="29" t="s">
        <v>21</v>
      </c>
      <c r="F10" s="46">
        <v>2</v>
      </c>
      <c r="G10" s="47">
        <f t="shared" si="0"/>
        <v>1.5</v>
      </c>
      <c r="H10" s="51">
        <v>0.2857142857142857</v>
      </c>
      <c r="I10" s="46">
        <v>2</v>
      </c>
      <c r="J10" s="28" cm="1">
        <f t="array" ref="J10">1-EXP(-((($C10+(J$6-$K$6))/(INDEX('Weibull Data'!$G$4:$I$5,2,IF($D10="Electromechanical",3,IF($D10="Analogue Electronic",2,1)))))^(INDEX('Weibull Data'!$G$4:$I$5,1,IF($D10="Electromechanical",3,IF($D10="Analogue Electronic",2,1))))))</f>
        <v>0.74399952784643986</v>
      </c>
      <c r="K10" s="28" cm="1">
        <f t="array" ref="K10">1-EXP(-((($C10+(K$6-$K$6))/(INDEX('Weibull Data'!$G$4:$I$5,2,IF($D10="Electromechanical",3,IF($D10="Analogue Electronic",2,1)))))^(INDEX('Weibull Data'!$G$4:$I$5,1,IF($D10="Electromechanical",3,IF($D10="Analogue Electronic",2,1))))))</f>
        <v>0.77784812149843774</v>
      </c>
      <c r="L10" s="28" cm="1">
        <f t="array" ref="L10">1-EXP(-((($C10+(L$6-$K$6))/(INDEX('Weibull Data'!$G$4:$I$5,2,IF($D10="Electromechanical",3,IF($D10="Analogue Electronic",2,1)))))^(INDEX('Weibull Data'!$G$4:$I$5,1,IF($D10="Electromechanical",3,IF($D10="Analogue Electronic",2,1))))))</f>
        <v>0.80943882991737959</v>
      </c>
      <c r="M10" s="28" cm="1">
        <f t="array" ref="M10">1-EXP(-((($C10+(M$6-$K$6))/(INDEX('Weibull Data'!$G$4:$I$5,2,IF($D10="Electromechanical",3,IF($D10="Analogue Electronic",2,1)))))^(INDEX('Weibull Data'!$G$4:$I$5,1,IF($D10="Electromechanical",3,IF($D10="Analogue Electronic",2,1))))))</f>
        <v>0.83852969794742793</v>
      </c>
      <c r="N10" s="28" cm="1">
        <f t="array" ref="N10">1-EXP(-((($C10+(N$6-$K$6))/(INDEX('Weibull Data'!$G$4:$I$5,2,IF($D10="Electromechanical",3,IF($D10="Analogue Electronic",2,1)))))^(INDEX('Weibull Data'!$G$4:$I$5,1,IF($D10="Electromechanical",3,IF($D10="Analogue Electronic",2,1))))))</f>
        <v>0.86494472759423635</v>
      </c>
      <c r="O10" s="28" cm="1">
        <f t="array" ref="O10">1-EXP(-((($C10+(O$6-$K$6))/(INDEX('Weibull Data'!$G$4:$I$5,2,IF($D10="Electromechanical",3,IF($D10="Analogue Electronic",2,1)))))^(INDEX('Weibull Data'!$G$4:$I$5,1,IF($D10="Electromechanical",3,IF($D10="Analogue Electronic",2,1))))))</f>
        <v>0.88857931181382077</v>
      </c>
      <c r="P10" s="28" cm="1">
        <f t="array" ref="P10">1-EXP(-((($C10+(P$6-$K$6))/(INDEX('Weibull Data'!$G$4:$I$5,2,IF($D10="Electromechanical",3,IF($D10="Analogue Electronic",2,1)))))^(INDEX('Weibull Data'!$G$4:$I$5,1,IF($D10="Electromechanical",3,IF($D10="Analogue Electronic",2,1))))))</f>
        <v>0.90940211983793762</v>
      </c>
      <c r="Q10" s="28" cm="1">
        <f t="array" ref="Q10">1-EXP(-((($C10+(Q$6-$K$6))/(INDEX('Weibull Data'!$G$4:$I$5,2,IF($D10="Electromechanical",3,IF($D10="Analogue Electronic",2,1)))))^(INDEX('Weibull Data'!$G$4:$I$5,1,IF($D10="Electromechanical",3,IF($D10="Analogue Electronic",2,1))))))</f>
        <v>0.92745321980053608</v>
      </c>
      <c r="R10" s="28" cm="1">
        <f t="array" ref="R10">1-EXP(-((($C10+(R$6-$K$6))/(INDEX('Weibull Data'!$G$4:$I$5,2,IF($D10="Electromechanical",3,IF($D10="Analogue Electronic",2,1)))))^(INDEX('Weibull Data'!$G$4:$I$5,1,IF($D10="Electromechanical",3,IF($D10="Analogue Electronic",2,1))))))</f>
        <v>0.94283852455826089</v>
      </c>
      <c r="S10" s="28" cm="1">
        <f t="array" ref="S10">1-EXP(-((($C10+(S$6-$K$6))/(INDEX('Weibull Data'!$G$4:$I$5,2,IF($D10="Electromechanical",3,IF($D10="Analogue Electronic",2,1)))))^(INDEX('Weibull Data'!$G$4:$I$5,1,IF($D10="Electromechanical",3,IF($D10="Analogue Electronic",2,1))))))</f>
        <v>0.95572095730392526</v>
      </c>
      <c r="T10" s="28" cm="1">
        <f t="array" ref="T10">1-EXP(-((($C10+(T$6-$K$6))/(INDEX('Weibull Data'!$G$4:$I$5,2,IF($D10="Electromechanical",3,IF($D10="Analogue Electronic",2,1)))))^(INDEX('Weibull Data'!$G$4:$I$5,1,IF($D10="Electromechanical",3,IF($D10="Analogue Electronic",2,1))))))</f>
        <v>0.96630901846991402</v>
      </c>
      <c r="U10" s="28" cm="1">
        <f t="array" ref="U10">1-EXP(-((($C10+(U$6-$K$6))/(INDEX('Weibull Data'!$G$4:$I$5,2,IF($D10="Electromechanical",3,IF($D10="Analogue Electronic",2,1)))))^(INDEX('Weibull Data'!$G$4:$I$5,1,IF($D10="Electromechanical",3,IF($D10="Analogue Electronic",2,1))))))</f>
        <v>0.97484365810926843</v>
      </c>
      <c r="V10" s="28" cm="1">
        <f t="array" ref="V10">1-EXP(-((($C10+(V$6-$K$6))/(INDEX('Weibull Data'!$G$4:$I$5,2,IF($D10="Electromechanical",3,IF($D10="Analogue Electronic",2,1)))))^(INDEX('Weibull Data'!$G$4:$I$5,1,IF($D10="Electromechanical",3,IF($D10="Analogue Electronic",2,1))))))</f>
        <v>0.98158448792837716</v>
      </c>
      <c r="W10" s="28" cm="1">
        <f t="array" ref="W10">1-EXP(-((($C10+(W$6-$K$6))/(INDEX('Weibull Data'!$G$4:$I$5,2,IF($D10="Electromechanical",3,IF($D10="Analogue Electronic",2,1)))))^(INDEX('Weibull Data'!$G$4:$I$5,1,IF($D10="Electromechanical",3,IF($D10="Analogue Electronic",2,1))))))</f>
        <v>0.98679638544274995</v>
      </c>
      <c r="X10" s="28" cm="1">
        <f t="array" ref="X10">1-EXP(-((($C10+(X$6-$K$6))/(INDEX('Weibull Data'!$G$4:$I$5,2,IF($D10="Electromechanical",3,IF($D10="Analogue Electronic",2,1)))))^(INDEX('Weibull Data'!$G$4:$I$5,1,IF($D10="Electromechanical",3,IF($D10="Analogue Electronic",2,1))))))</f>
        <v>0.9907374459481767</v>
      </c>
      <c r="Y10" s="28" cm="1">
        <f t="array" ref="Y10">1-EXP(-((($C10+(Y$6-$K$6))/(INDEX('Weibull Data'!$G$4:$I$5,2,IF($D10="Electromechanical",3,IF($D10="Analogue Electronic",2,1)))))^(INDEX('Weibull Data'!$G$4:$I$5,1,IF($D10="Electromechanical",3,IF($D10="Analogue Electronic",2,1))))))</f>
        <v>0.99364903983946173</v>
      </c>
      <c r="Z10" s="28" cm="1">
        <f t="array" ref="Z10">1-EXP(-((($C10+(Z$6-$K$6))/(INDEX('Weibull Data'!$G$4:$I$5,2,IF($D10="Electromechanical",3,IF($D10="Analogue Electronic",2,1)))))^(INDEX('Weibull Data'!$G$4:$I$5,1,IF($D10="Electromechanical",3,IF($D10="Analogue Electronic",2,1))))))</f>
        <v>0.99574846234025149</v>
      </c>
      <c r="AA10" s="28" cm="1">
        <f t="array" ref="AA10">1-EXP(-((($C10+(AA$6-$K$6))/(INDEX('Weibull Data'!$G$4:$I$5,2,IF($D10="Electromechanical",3,IF($D10="Analogue Electronic",2,1)))))^(INDEX('Weibull Data'!$G$4:$I$5,1,IF($D10="Electromechanical",3,IF($D10="Analogue Electronic",2,1))))))</f>
        <v>0.99722435957439715</v>
      </c>
      <c r="AB10" s="28" cm="1">
        <f t="array" ref="AB10">1-EXP(-((($C10+(AB$6-$K$6))/(INDEX('Weibull Data'!$G$4:$I$5,2,IF($D10="Electromechanical",3,IF($D10="Analogue Electronic",2,1)))))^(INDEX('Weibull Data'!$G$4:$I$5,1,IF($D10="Electromechanical",3,IF($D10="Analogue Electronic",2,1))))))</f>
        <v>0.99823482228859395</v>
      </c>
      <c r="AC10" s="28" cm="1">
        <f t="array" ref="AC10">1-EXP(-((($C10+(AC$6-$K$6))/(INDEX('Weibull Data'!$G$4:$I$5,2,IF($D10="Electromechanical",3,IF($D10="Analogue Electronic",2,1)))))^(INDEX('Weibull Data'!$G$4:$I$5,1,IF($D10="Electromechanical",3,IF($D10="Analogue Electronic",2,1))))))</f>
        <v>0.99890779534344099</v>
      </c>
      <c r="AD10" s="28" cm="1">
        <f t="array" ref="AD10">1-EXP(-((($C10+(AD$6-$K$6))/(INDEX('Weibull Data'!$G$4:$I$5,2,IF($D10="Electromechanical",3,IF($D10="Analogue Electronic",2,1)))))^(INDEX('Weibull Data'!$G$4:$I$5,1,IF($D10="Electromechanical",3,IF($D10="Analogue Electronic",2,1))))))</f>
        <v>0.99934328517714233</v>
      </c>
      <c r="AE10" s="28" cm="1">
        <f t="array" ref="AE10">1-EXP(-((($C10+(AE$6-$K$6))/(INDEX('Weibull Data'!$G$4:$I$5,2,IF($D10="Electromechanical",3,IF($D10="Analogue Electronic",2,1)))))^(INDEX('Weibull Data'!$G$4:$I$5,1,IF($D10="Electromechanical",3,IF($D10="Analogue Electronic",2,1))))))</f>
        <v>0.99961677133182258</v>
      </c>
      <c r="AF10" s="28" cm="1">
        <f t="array" ref="AF10">1-EXP(-((($C10+(AF$6-$K$6))/(INDEX('Weibull Data'!$G$4:$I$5,2,IF($D10="Electromechanical",3,IF($D10="Analogue Electronic",2,1)))))^(INDEX('Weibull Data'!$G$4:$I$5,1,IF($D10="Electromechanical",3,IF($D10="Analogue Electronic",2,1))))))</f>
        <v>0.99978323817471282</v>
      </c>
      <c r="AG10" s="28" cm="1">
        <f t="array" ref="AG10">1-EXP(-((($C10+(AG$6-$K$6))/(INDEX('Weibull Data'!$G$4:$I$5,2,IF($D10="Electromechanical",3,IF($D10="Analogue Electronic",2,1)))))^(INDEX('Weibull Data'!$G$4:$I$5,1,IF($D10="Electromechanical",3,IF($D10="Analogue Electronic",2,1))))))</f>
        <v>0.9998813219568552</v>
      </c>
      <c r="AH10" s="28" cm="1">
        <f t="array" ref="AH10">1-EXP(-((($C10+(AH$6-$K$6))/(INDEX('Weibull Data'!$G$4:$I$5,2,IF($D10="Electromechanical",3,IF($D10="Analogue Electronic",2,1)))))^(INDEX('Weibull Data'!$G$4:$I$5,1,IF($D10="Electromechanical",3,IF($D10="Analogue Electronic",2,1))))))</f>
        <v>0.99993719076700849</v>
      </c>
      <c r="AI10" s="28" cm="1">
        <f t="array" ref="AI10">1-EXP(-((($C10+(AI$6-$K$6))/(INDEX('Weibull Data'!$G$4:$I$5,2,IF($D10="Electromechanical",3,IF($D10="Analogue Electronic",2,1)))))^(INDEX('Weibull Data'!$G$4:$I$5,1,IF($D10="Electromechanical",3,IF($D10="Analogue Electronic",2,1))))))</f>
        <v>0.99996791305874977</v>
      </c>
      <c r="AJ10" s="34">
        <f t="shared" si="1"/>
        <v>0.15815294212449296</v>
      </c>
      <c r="AK10" s="34">
        <f t="shared" si="2"/>
        <v>0.17287077146247096</v>
      </c>
      <c r="AL10" s="34">
        <f t="shared" si="3"/>
        <v>0.18719749125086188</v>
      </c>
      <c r="AM10" s="34">
        <f t="shared" si="4"/>
        <v>0.20089487266851563</v>
      </c>
      <c r="AN10" s="34">
        <f t="shared" si="5"/>
        <v>0.21375125194087649</v>
      </c>
      <c r="AO10" s="34">
        <f t="shared" si="6"/>
        <v>0.22559234096672093</v>
      </c>
      <c r="AP10" s="34">
        <f t="shared" si="7"/>
        <v>0.23628920444735274</v>
      </c>
      <c r="AQ10" s="34">
        <f t="shared" si="8"/>
        <v>0.24576270711953754</v>
      </c>
      <c r="AR10" s="34">
        <f t="shared" si="9"/>
        <v>0.25398413811177095</v>
      </c>
      <c r="AS10" s="34">
        <f t="shared" si="10"/>
        <v>0.2609721566371232</v>
      </c>
      <c r="AT10" s="34">
        <f t="shared" si="11"/>
        <v>0.26678660547893962</v>
      </c>
      <c r="AU10" s="34">
        <f t="shared" si="12"/>
        <v>0.2715200450731029</v>
      </c>
      <c r="AV10" s="34">
        <f t="shared" si="13"/>
        <v>0.27528803055474693</v>
      </c>
      <c r="AW10" s="34">
        <f t="shared" si="14"/>
        <v>0.27821917323510753</v>
      </c>
      <c r="AX10" s="34">
        <f t="shared" si="15"/>
        <v>0.28044591051540468</v>
      </c>
      <c r="AY10" s="34">
        <f t="shared" si="16"/>
        <v>0.28209668982110975</v>
      </c>
      <c r="AZ10" s="34">
        <f t="shared" si="17"/>
        <v>0.28329000007227861</v>
      </c>
      <c r="BA10" s="34">
        <f t="shared" si="18"/>
        <v>0.2841304066653047</v>
      </c>
      <c r="BB10" s="34">
        <f t="shared" si="19"/>
        <v>0.28470650297986877</v>
      </c>
      <c r="BC10" s="34">
        <f t="shared" si="20"/>
        <v>0.28509050959939825</v>
      </c>
      <c r="BD10" s="34">
        <f t="shared" si="21"/>
        <v>0.28533914332246946</v>
      </c>
      <c r="BE10" s="34">
        <f t="shared" si="22"/>
        <v>0.28549533986510206</v>
      </c>
      <c r="BF10" s="34">
        <f t="shared" si="23"/>
        <v>0.28559043523860411</v>
      </c>
      <c r="BG10" s="34">
        <f t="shared" si="24"/>
        <v>0.28564647371376806</v>
      </c>
      <c r="BH10" s="34">
        <f t="shared" si="25"/>
        <v>0.28567839585114763</v>
      </c>
      <c r="BI10" s="34">
        <f t="shared" si="26"/>
        <v>0.28569595061344893</v>
      </c>
      <c r="BJ10" s="45"/>
    </row>
    <row r="11" spans="1:62" x14ac:dyDescent="0.3">
      <c r="A11" s="29">
        <v>5</v>
      </c>
      <c r="B11" s="29" t="s">
        <v>80</v>
      </c>
      <c r="C11" s="29">
        <v>50</v>
      </c>
      <c r="D11" s="29" t="s">
        <v>20</v>
      </c>
      <c r="E11" s="29" t="s">
        <v>24</v>
      </c>
      <c r="F11" s="46">
        <v>1</v>
      </c>
      <c r="G11" s="47">
        <f t="shared" si="0"/>
        <v>1.5</v>
      </c>
      <c r="H11" s="46">
        <v>0.25</v>
      </c>
      <c r="I11" s="46">
        <v>1</v>
      </c>
      <c r="J11" s="28" cm="1">
        <f t="array" ref="J11">1-EXP(-((($C11+(J$6-$K$6))/(INDEX('Weibull Data'!$G$4:$I$5,2,IF($D11="Electromechanical",3,IF($D11="Analogue Electronic",2,1)))))^(INDEX('Weibull Data'!$G$4:$I$5,1,IF($D11="Electromechanical",3,IF($D11="Analogue Electronic",2,1))))))</f>
        <v>0.70819245156963029</v>
      </c>
      <c r="K11" s="28" cm="1">
        <f t="array" ref="K11">1-EXP(-((($C11+(K$6-$K$6))/(INDEX('Weibull Data'!$G$4:$I$5,2,IF($D11="Electromechanical",3,IF($D11="Analogue Electronic",2,1)))))^(INDEX('Weibull Data'!$G$4:$I$5,1,IF($D11="Electromechanical",3,IF($D11="Analogue Electronic",2,1))))))</f>
        <v>0.74399952784643986</v>
      </c>
      <c r="L11" s="28" cm="1">
        <f t="array" ref="L11">1-EXP(-((($C11+(L$6-$K$6))/(INDEX('Weibull Data'!$G$4:$I$5,2,IF($D11="Electromechanical",3,IF($D11="Analogue Electronic",2,1)))))^(INDEX('Weibull Data'!$G$4:$I$5,1,IF($D11="Electromechanical",3,IF($D11="Analogue Electronic",2,1))))))</f>
        <v>0.77784812149843774</v>
      </c>
      <c r="M11" s="28" cm="1">
        <f t="array" ref="M11">1-EXP(-((($C11+(M$6-$K$6))/(INDEX('Weibull Data'!$G$4:$I$5,2,IF($D11="Electromechanical",3,IF($D11="Analogue Electronic",2,1)))))^(INDEX('Weibull Data'!$G$4:$I$5,1,IF($D11="Electromechanical",3,IF($D11="Analogue Electronic",2,1))))))</f>
        <v>0.80943882991737959</v>
      </c>
      <c r="N11" s="28" cm="1">
        <f t="array" ref="N11">1-EXP(-((($C11+(N$6-$K$6))/(INDEX('Weibull Data'!$G$4:$I$5,2,IF($D11="Electromechanical",3,IF($D11="Analogue Electronic",2,1)))))^(INDEX('Weibull Data'!$G$4:$I$5,1,IF($D11="Electromechanical",3,IF($D11="Analogue Electronic",2,1))))))</f>
        <v>0.83852969794742793</v>
      </c>
      <c r="O11" s="28" cm="1">
        <f t="array" ref="O11">1-EXP(-((($C11+(O$6-$K$6))/(INDEX('Weibull Data'!$G$4:$I$5,2,IF($D11="Electromechanical",3,IF($D11="Analogue Electronic",2,1)))))^(INDEX('Weibull Data'!$G$4:$I$5,1,IF($D11="Electromechanical",3,IF($D11="Analogue Electronic",2,1))))))</f>
        <v>0.86494472759423635</v>
      </c>
      <c r="P11" s="28" cm="1">
        <f t="array" ref="P11">1-EXP(-((($C11+(P$6-$K$6))/(INDEX('Weibull Data'!$G$4:$I$5,2,IF($D11="Electromechanical",3,IF($D11="Analogue Electronic",2,1)))))^(INDEX('Weibull Data'!$G$4:$I$5,1,IF($D11="Electromechanical",3,IF($D11="Analogue Electronic",2,1))))))</f>
        <v>0.88857931181382077</v>
      </c>
      <c r="Q11" s="28" cm="1">
        <f t="array" ref="Q11">1-EXP(-((($C11+(Q$6-$K$6))/(INDEX('Weibull Data'!$G$4:$I$5,2,IF($D11="Electromechanical",3,IF($D11="Analogue Electronic",2,1)))))^(INDEX('Weibull Data'!$G$4:$I$5,1,IF($D11="Electromechanical",3,IF($D11="Analogue Electronic",2,1))))))</f>
        <v>0.90940211983793762</v>
      </c>
      <c r="R11" s="28" cm="1">
        <f t="array" ref="R11">1-EXP(-((($C11+(R$6-$K$6))/(INDEX('Weibull Data'!$G$4:$I$5,2,IF($D11="Electromechanical",3,IF($D11="Analogue Electronic",2,1)))))^(INDEX('Weibull Data'!$G$4:$I$5,1,IF($D11="Electromechanical",3,IF($D11="Analogue Electronic",2,1))))))</f>
        <v>0.92745321980053608</v>
      </c>
      <c r="S11" s="28" cm="1">
        <f t="array" ref="S11">1-EXP(-((($C11+(S$6-$K$6))/(INDEX('Weibull Data'!$G$4:$I$5,2,IF($D11="Electromechanical",3,IF($D11="Analogue Electronic",2,1)))))^(INDEX('Weibull Data'!$G$4:$I$5,1,IF($D11="Electromechanical",3,IF($D11="Analogue Electronic",2,1))))))</f>
        <v>0.94283852455826089</v>
      </c>
      <c r="T11" s="28" cm="1">
        <f t="array" ref="T11">1-EXP(-((($C11+(T$6-$K$6))/(INDEX('Weibull Data'!$G$4:$I$5,2,IF($D11="Electromechanical",3,IF($D11="Analogue Electronic",2,1)))))^(INDEX('Weibull Data'!$G$4:$I$5,1,IF($D11="Electromechanical",3,IF($D11="Analogue Electronic",2,1))))))</f>
        <v>0.95572095730392526</v>
      </c>
      <c r="U11" s="28" cm="1">
        <f t="array" ref="U11">1-EXP(-((($C11+(U$6-$K$6))/(INDEX('Weibull Data'!$G$4:$I$5,2,IF($D11="Electromechanical",3,IF($D11="Analogue Electronic",2,1)))))^(INDEX('Weibull Data'!$G$4:$I$5,1,IF($D11="Electromechanical",3,IF($D11="Analogue Electronic",2,1))))))</f>
        <v>0.96630901846991402</v>
      </c>
      <c r="V11" s="28" cm="1">
        <f t="array" ref="V11">1-EXP(-((($C11+(V$6-$K$6))/(INDEX('Weibull Data'!$G$4:$I$5,2,IF($D11="Electromechanical",3,IF($D11="Analogue Electronic",2,1)))))^(INDEX('Weibull Data'!$G$4:$I$5,1,IF($D11="Electromechanical",3,IF($D11="Analogue Electronic",2,1))))))</f>
        <v>0.97484365810926843</v>
      </c>
      <c r="W11" s="28" cm="1">
        <f t="array" ref="W11">1-EXP(-((($C11+(W$6-$K$6))/(INDEX('Weibull Data'!$G$4:$I$5,2,IF($D11="Electromechanical",3,IF($D11="Analogue Electronic",2,1)))))^(INDEX('Weibull Data'!$G$4:$I$5,1,IF($D11="Electromechanical",3,IF($D11="Analogue Electronic",2,1))))))</f>
        <v>0.98158448792837716</v>
      </c>
      <c r="X11" s="28" cm="1">
        <f t="array" ref="X11">1-EXP(-((($C11+(X$6-$K$6))/(INDEX('Weibull Data'!$G$4:$I$5,2,IF($D11="Electromechanical",3,IF($D11="Analogue Electronic",2,1)))))^(INDEX('Weibull Data'!$G$4:$I$5,1,IF($D11="Electromechanical",3,IF($D11="Analogue Electronic",2,1))))))</f>
        <v>0.98679638544274995</v>
      </c>
      <c r="Y11" s="28" cm="1">
        <f t="array" ref="Y11">1-EXP(-((($C11+(Y$6-$K$6))/(INDEX('Weibull Data'!$G$4:$I$5,2,IF($D11="Electromechanical",3,IF($D11="Analogue Electronic",2,1)))))^(INDEX('Weibull Data'!$G$4:$I$5,1,IF($D11="Electromechanical",3,IF($D11="Analogue Electronic",2,1))))))</f>
        <v>0.9907374459481767</v>
      </c>
      <c r="Z11" s="28" cm="1">
        <f t="array" ref="Z11">1-EXP(-((($C11+(Z$6-$K$6))/(INDEX('Weibull Data'!$G$4:$I$5,2,IF($D11="Electromechanical",3,IF($D11="Analogue Electronic",2,1)))))^(INDEX('Weibull Data'!$G$4:$I$5,1,IF($D11="Electromechanical",3,IF($D11="Analogue Electronic",2,1))))))</f>
        <v>0.99364903983946173</v>
      </c>
      <c r="AA11" s="28" cm="1">
        <f t="array" ref="AA11">1-EXP(-((($C11+(AA$6-$K$6))/(INDEX('Weibull Data'!$G$4:$I$5,2,IF($D11="Electromechanical",3,IF($D11="Analogue Electronic",2,1)))))^(INDEX('Weibull Data'!$G$4:$I$5,1,IF($D11="Electromechanical",3,IF($D11="Analogue Electronic",2,1))))))</f>
        <v>0.99574846234025149</v>
      </c>
      <c r="AB11" s="28" cm="1">
        <f t="array" ref="AB11">1-EXP(-((($C11+(AB$6-$K$6))/(INDEX('Weibull Data'!$G$4:$I$5,2,IF($D11="Electromechanical",3,IF($D11="Analogue Electronic",2,1)))))^(INDEX('Weibull Data'!$G$4:$I$5,1,IF($D11="Electromechanical",3,IF($D11="Analogue Electronic",2,1))))))</f>
        <v>0.99722435957439715</v>
      </c>
      <c r="AC11" s="28" cm="1">
        <f t="array" ref="AC11">1-EXP(-((($C11+(AC$6-$K$6))/(INDEX('Weibull Data'!$G$4:$I$5,2,IF($D11="Electromechanical",3,IF($D11="Analogue Electronic",2,1)))))^(INDEX('Weibull Data'!$G$4:$I$5,1,IF($D11="Electromechanical",3,IF($D11="Analogue Electronic",2,1))))))</f>
        <v>0.99823482228859395</v>
      </c>
      <c r="AD11" s="28" cm="1">
        <f t="array" ref="AD11">1-EXP(-((($C11+(AD$6-$K$6))/(INDEX('Weibull Data'!$G$4:$I$5,2,IF($D11="Electromechanical",3,IF($D11="Analogue Electronic",2,1)))))^(INDEX('Weibull Data'!$G$4:$I$5,1,IF($D11="Electromechanical",3,IF($D11="Analogue Electronic",2,1))))))</f>
        <v>0.99890779534344099</v>
      </c>
      <c r="AE11" s="28" cm="1">
        <f t="array" ref="AE11">1-EXP(-((($C11+(AE$6-$K$6))/(INDEX('Weibull Data'!$G$4:$I$5,2,IF($D11="Electromechanical",3,IF($D11="Analogue Electronic",2,1)))))^(INDEX('Weibull Data'!$G$4:$I$5,1,IF($D11="Electromechanical",3,IF($D11="Analogue Electronic",2,1))))))</f>
        <v>0.99934328517714233</v>
      </c>
      <c r="AF11" s="28" cm="1">
        <f t="array" ref="AF11">1-EXP(-((($C11+(AF$6-$K$6))/(INDEX('Weibull Data'!$G$4:$I$5,2,IF($D11="Electromechanical",3,IF($D11="Analogue Electronic",2,1)))))^(INDEX('Weibull Data'!$G$4:$I$5,1,IF($D11="Electromechanical",3,IF($D11="Analogue Electronic",2,1))))))</f>
        <v>0.99961677133182258</v>
      </c>
      <c r="AG11" s="28" cm="1">
        <f t="array" ref="AG11">1-EXP(-((($C11+(AG$6-$K$6))/(INDEX('Weibull Data'!$G$4:$I$5,2,IF($D11="Electromechanical",3,IF($D11="Analogue Electronic",2,1)))))^(INDEX('Weibull Data'!$G$4:$I$5,1,IF($D11="Electromechanical",3,IF($D11="Analogue Electronic",2,1))))))</f>
        <v>0.99978323817471282</v>
      </c>
      <c r="AH11" s="28" cm="1">
        <f t="array" ref="AH11">1-EXP(-((($C11+(AH$6-$K$6))/(INDEX('Weibull Data'!$G$4:$I$5,2,IF($D11="Electromechanical",3,IF($D11="Analogue Electronic",2,1)))))^(INDEX('Weibull Data'!$G$4:$I$5,1,IF($D11="Electromechanical",3,IF($D11="Analogue Electronic",2,1))))))</f>
        <v>0.9998813219568552</v>
      </c>
      <c r="AI11" s="28" cm="1">
        <f t="array" ref="AI11">1-EXP(-((($C11+(AI$6-$K$6))/(INDEX('Weibull Data'!$G$4:$I$5,2,IF($D11="Electromechanical",3,IF($D11="Analogue Electronic",2,1)))))^(INDEX('Weibull Data'!$G$4:$I$5,1,IF($D11="Electromechanical",3,IF($D11="Analogue Electronic",2,1))))))</f>
        <v>0.99993719076700849</v>
      </c>
      <c r="AJ11" s="34">
        <f t="shared" si="1"/>
        <v>0.17704811289240757</v>
      </c>
      <c r="AK11" s="34">
        <f t="shared" si="2"/>
        <v>0.18599988196160996</v>
      </c>
      <c r="AL11" s="34">
        <f t="shared" si="3"/>
        <v>0.19446203037460943</v>
      </c>
      <c r="AM11" s="34">
        <f t="shared" si="4"/>
        <v>0.2023597074793449</v>
      </c>
      <c r="AN11" s="34">
        <f t="shared" si="5"/>
        <v>0.20963242448685698</v>
      </c>
      <c r="AO11" s="34">
        <f t="shared" si="6"/>
        <v>0.21623618189855909</v>
      </c>
      <c r="AP11" s="34">
        <f t="shared" si="7"/>
        <v>0.22214482795345519</v>
      </c>
      <c r="AQ11" s="34">
        <f t="shared" si="8"/>
        <v>0.2273505299594844</v>
      </c>
      <c r="AR11" s="34">
        <f t="shared" si="9"/>
        <v>0.23186330495013402</v>
      </c>
      <c r="AS11" s="34">
        <f t="shared" si="10"/>
        <v>0.23570963113956522</v>
      </c>
      <c r="AT11" s="34">
        <f t="shared" si="11"/>
        <v>0.23893023932598131</v>
      </c>
      <c r="AU11" s="34">
        <f t="shared" si="12"/>
        <v>0.2415772546174785</v>
      </c>
      <c r="AV11" s="34">
        <f t="shared" si="13"/>
        <v>0.24371091452731711</v>
      </c>
      <c r="AW11" s="34">
        <f t="shared" si="14"/>
        <v>0.24539612198209429</v>
      </c>
      <c r="AX11" s="34">
        <f t="shared" si="15"/>
        <v>0.24669909636068749</v>
      </c>
      <c r="AY11" s="34">
        <f t="shared" si="16"/>
        <v>0.24768436148704417</v>
      </c>
      <c r="AZ11" s="34">
        <f t="shared" si="17"/>
        <v>0.24841225995986543</v>
      </c>
      <c r="BA11" s="34">
        <f t="shared" si="18"/>
        <v>0.24893711558506287</v>
      </c>
      <c r="BB11" s="34">
        <f t="shared" si="19"/>
        <v>0.24930608989359929</v>
      </c>
      <c r="BC11" s="34">
        <f t="shared" si="20"/>
        <v>0.24955870557214849</v>
      </c>
      <c r="BD11" s="34">
        <f t="shared" si="21"/>
        <v>0.24972694883586025</v>
      </c>
      <c r="BE11" s="34">
        <f t="shared" si="22"/>
        <v>0.24983582129428558</v>
      </c>
      <c r="BF11" s="34">
        <f t="shared" si="23"/>
        <v>0.24990419283295565</v>
      </c>
      <c r="BG11" s="34">
        <f t="shared" si="24"/>
        <v>0.2499458095436782</v>
      </c>
      <c r="BH11" s="34">
        <f t="shared" si="25"/>
        <v>0.2499703304892138</v>
      </c>
      <c r="BI11" s="34">
        <f t="shared" si="26"/>
        <v>0.24998429769175212</v>
      </c>
      <c r="BJ11" s="45"/>
    </row>
    <row r="12" spans="1:62" x14ac:dyDescent="0.3">
      <c r="A12" s="29">
        <v>6</v>
      </c>
      <c r="B12" s="29" t="s">
        <v>81</v>
      </c>
      <c r="C12" s="29">
        <v>50</v>
      </c>
      <c r="D12" s="29" t="s">
        <v>20</v>
      </c>
      <c r="E12" s="29" t="s">
        <v>24</v>
      </c>
      <c r="F12" s="46">
        <v>1</v>
      </c>
      <c r="G12" s="47">
        <f t="shared" si="0"/>
        <v>1.5</v>
      </c>
      <c r="H12" s="46">
        <v>0.25</v>
      </c>
      <c r="I12" s="46">
        <v>1</v>
      </c>
      <c r="J12" s="28" cm="1">
        <f t="array" ref="J12">1-EXP(-((($C12+(J$6-$K$6))/(INDEX('Weibull Data'!$G$4:$I$5,2,IF($D12="Electromechanical",3,IF($D12="Analogue Electronic",2,1)))))^(INDEX('Weibull Data'!$G$4:$I$5,1,IF($D12="Electromechanical",3,IF($D12="Analogue Electronic",2,1))))))</f>
        <v>0.70819245156963029</v>
      </c>
      <c r="K12" s="28" cm="1">
        <f t="array" ref="K12">1-EXP(-((($C12+(K$6-$K$6))/(INDEX('Weibull Data'!$G$4:$I$5,2,IF($D12="Electromechanical",3,IF($D12="Analogue Electronic",2,1)))))^(INDEX('Weibull Data'!$G$4:$I$5,1,IF($D12="Electromechanical",3,IF($D12="Analogue Electronic",2,1))))))</f>
        <v>0.74399952784643986</v>
      </c>
      <c r="L12" s="28" cm="1">
        <f t="array" ref="L12">1-EXP(-((($C12+(L$6-$K$6))/(INDEX('Weibull Data'!$G$4:$I$5,2,IF($D12="Electromechanical",3,IF($D12="Analogue Electronic",2,1)))))^(INDEX('Weibull Data'!$G$4:$I$5,1,IF($D12="Electromechanical",3,IF($D12="Analogue Electronic",2,1))))))</f>
        <v>0.77784812149843774</v>
      </c>
      <c r="M12" s="28" cm="1">
        <f t="array" ref="M12">1-EXP(-((($C12+(M$6-$K$6))/(INDEX('Weibull Data'!$G$4:$I$5,2,IF($D12="Electromechanical",3,IF($D12="Analogue Electronic",2,1)))))^(INDEX('Weibull Data'!$G$4:$I$5,1,IF($D12="Electromechanical",3,IF($D12="Analogue Electronic",2,1))))))</f>
        <v>0.80943882991737959</v>
      </c>
      <c r="N12" s="28" cm="1">
        <f t="array" ref="N12">1-EXP(-((($C12+(N$6-$K$6))/(INDEX('Weibull Data'!$G$4:$I$5,2,IF($D12="Electromechanical",3,IF($D12="Analogue Electronic",2,1)))))^(INDEX('Weibull Data'!$G$4:$I$5,1,IF($D12="Electromechanical",3,IF($D12="Analogue Electronic",2,1))))))</f>
        <v>0.83852969794742793</v>
      </c>
      <c r="O12" s="28" cm="1">
        <f t="array" ref="O12">1-EXP(-((($C12+(O$6-$K$6))/(INDEX('Weibull Data'!$G$4:$I$5,2,IF($D12="Electromechanical",3,IF($D12="Analogue Electronic",2,1)))))^(INDEX('Weibull Data'!$G$4:$I$5,1,IF($D12="Electromechanical",3,IF($D12="Analogue Electronic",2,1))))))</f>
        <v>0.86494472759423635</v>
      </c>
      <c r="P12" s="28" cm="1">
        <f t="array" ref="P12">1-EXP(-((($C12+(P$6-$K$6))/(INDEX('Weibull Data'!$G$4:$I$5,2,IF($D12="Electromechanical",3,IF($D12="Analogue Electronic",2,1)))))^(INDEX('Weibull Data'!$G$4:$I$5,1,IF($D12="Electromechanical",3,IF($D12="Analogue Electronic",2,1))))))</f>
        <v>0.88857931181382077</v>
      </c>
      <c r="Q12" s="28" cm="1">
        <f t="array" ref="Q12">1-EXP(-((($C12+(Q$6-$K$6))/(INDEX('Weibull Data'!$G$4:$I$5,2,IF($D12="Electromechanical",3,IF($D12="Analogue Electronic",2,1)))))^(INDEX('Weibull Data'!$G$4:$I$5,1,IF($D12="Electromechanical",3,IF($D12="Analogue Electronic",2,1))))))</f>
        <v>0.90940211983793762</v>
      </c>
      <c r="R12" s="28" cm="1">
        <f t="array" ref="R12">1-EXP(-((($C12+(R$6-$K$6))/(INDEX('Weibull Data'!$G$4:$I$5,2,IF($D12="Electromechanical",3,IF($D12="Analogue Electronic",2,1)))))^(INDEX('Weibull Data'!$G$4:$I$5,1,IF($D12="Electromechanical",3,IF($D12="Analogue Electronic",2,1))))))</f>
        <v>0.92745321980053608</v>
      </c>
      <c r="S12" s="28" cm="1">
        <f t="array" ref="S12">1-EXP(-((($C12+(S$6-$K$6))/(INDEX('Weibull Data'!$G$4:$I$5,2,IF($D12="Electromechanical",3,IF($D12="Analogue Electronic",2,1)))))^(INDEX('Weibull Data'!$G$4:$I$5,1,IF($D12="Electromechanical",3,IF($D12="Analogue Electronic",2,1))))))</f>
        <v>0.94283852455826089</v>
      </c>
      <c r="T12" s="28" cm="1">
        <f t="array" ref="T12">1-EXP(-((($C12+(T$6-$K$6))/(INDEX('Weibull Data'!$G$4:$I$5,2,IF($D12="Electromechanical",3,IF($D12="Analogue Electronic",2,1)))))^(INDEX('Weibull Data'!$G$4:$I$5,1,IF($D12="Electromechanical",3,IF($D12="Analogue Electronic",2,1))))))</f>
        <v>0.95572095730392526</v>
      </c>
      <c r="U12" s="28" cm="1">
        <f t="array" ref="U12">1-EXP(-((($C12+(U$6-$K$6))/(INDEX('Weibull Data'!$G$4:$I$5,2,IF($D12="Electromechanical",3,IF($D12="Analogue Electronic",2,1)))))^(INDEX('Weibull Data'!$G$4:$I$5,1,IF($D12="Electromechanical",3,IF($D12="Analogue Electronic",2,1))))))</f>
        <v>0.96630901846991402</v>
      </c>
      <c r="V12" s="28" cm="1">
        <f t="array" ref="V12">1-EXP(-((($C12+(V$6-$K$6))/(INDEX('Weibull Data'!$G$4:$I$5,2,IF($D12="Electromechanical",3,IF($D12="Analogue Electronic",2,1)))))^(INDEX('Weibull Data'!$G$4:$I$5,1,IF($D12="Electromechanical",3,IF($D12="Analogue Electronic",2,1))))))</f>
        <v>0.97484365810926843</v>
      </c>
      <c r="W12" s="28" cm="1">
        <f t="array" ref="W12">1-EXP(-((($C12+(W$6-$K$6))/(INDEX('Weibull Data'!$G$4:$I$5,2,IF($D12="Electromechanical",3,IF($D12="Analogue Electronic",2,1)))))^(INDEX('Weibull Data'!$G$4:$I$5,1,IF($D12="Electromechanical",3,IF($D12="Analogue Electronic",2,1))))))</f>
        <v>0.98158448792837716</v>
      </c>
      <c r="X12" s="28" cm="1">
        <f t="array" ref="X12">1-EXP(-((($C12+(X$6-$K$6))/(INDEX('Weibull Data'!$G$4:$I$5,2,IF($D12="Electromechanical",3,IF($D12="Analogue Electronic",2,1)))))^(INDEX('Weibull Data'!$G$4:$I$5,1,IF($D12="Electromechanical",3,IF($D12="Analogue Electronic",2,1))))))</f>
        <v>0.98679638544274995</v>
      </c>
      <c r="Y12" s="28" cm="1">
        <f t="array" ref="Y12">1-EXP(-((($C12+(Y$6-$K$6))/(INDEX('Weibull Data'!$G$4:$I$5,2,IF($D12="Electromechanical",3,IF($D12="Analogue Electronic",2,1)))))^(INDEX('Weibull Data'!$G$4:$I$5,1,IF($D12="Electromechanical",3,IF($D12="Analogue Electronic",2,1))))))</f>
        <v>0.9907374459481767</v>
      </c>
      <c r="Z12" s="28" cm="1">
        <f t="array" ref="Z12">1-EXP(-((($C12+(Z$6-$K$6))/(INDEX('Weibull Data'!$G$4:$I$5,2,IF($D12="Electromechanical",3,IF($D12="Analogue Electronic",2,1)))))^(INDEX('Weibull Data'!$G$4:$I$5,1,IF($D12="Electromechanical",3,IF($D12="Analogue Electronic",2,1))))))</f>
        <v>0.99364903983946173</v>
      </c>
      <c r="AA12" s="28" cm="1">
        <f t="array" ref="AA12">1-EXP(-((($C12+(AA$6-$K$6))/(INDEX('Weibull Data'!$G$4:$I$5,2,IF($D12="Electromechanical",3,IF($D12="Analogue Electronic",2,1)))))^(INDEX('Weibull Data'!$G$4:$I$5,1,IF($D12="Electromechanical",3,IF($D12="Analogue Electronic",2,1))))))</f>
        <v>0.99574846234025149</v>
      </c>
      <c r="AB12" s="28" cm="1">
        <f t="array" ref="AB12">1-EXP(-((($C12+(AB$6-$K$6))/(INDEX('Weibull Data'!$G$4:$I$5,2,IF($D12="Electromechanical",3,IF($D12="Analogue Electronic",2,1)))))^(INDEX('Weibull Data'!$G$4:$I$5,1,IF($D12="Electromechanical",3,IF($D12="Analogue Electronic",2,1))))))</f>
        <v>0.99722435957439715</v>
      </c>
      <c r="AC12" s="28" cm="1">
        <f t="array" ref="AC12">1-EXP(-((($C12+(AC$6-$K$6))/(INDEX('Weibull Data'!$G$4:$I$5,2,IF($D12="Electromechanical",3,IF($D12="Analogue Electronic",2,1)))))^(INDEX('Weibull Data'!$G$4:$I$5,1,IF($D12="Electromechanical",3,IF($D12="Analogue Electronic",2,1))))))</f>
        <v>0.99823482228859395</v>
      </c>
      <c r="AD12" s="28" cm="1">
        <f t="array" ref="AD12">1-EXP(-((($C12+(AD$6-$K$6))/(INDEX('Weibull Data'!$G$4:$I$5,2,IF($D12="Electromechanical",3,IF($D12="Analogue Electronic",2,1)))))^(INDEX('Weibull Data'!$G$4:$I$5,1,IF($D12="Electromechanical",3,IF($D12="Analogue Electronic",2,1))))))</f>
        <v>0.99890779534344099</v>
      </c>
      <c r="AE12" s="28" cm="1">
        <f t="array" ref="AE12">1-EXP(-((($C12+(AE$6-$K$6))/(INDEX('Weibull Data'!$G$4:$I$5,2,IF($D12="Electromechanical",3,IF($D12="Analogue Electronic",2,1)))))^(INDEX('Weibull Data'!$G$4:$I$5,1,IF($D12="Electromechanical",3,IF($D12="Analogue Electronic",2,1))))))</f>
        <v>0.99934328517714233</v>
      </c>
      <c r="AF12" s="28" cm="1">
        <f t="array" ref="AF12">1-EXP(-((($C12+(AF$6-$K$6))/(INDEX('Weibull Data'!$G$4:$I$5,2,IF($D12="Electromechanical",3,IF($D12="Analogue Electronic",2,1)))))^(INDEX('Weibull Data'!$G$4:$I$5,1,IF($D12="Electromechanical",3,IF($D12="Analogue Electronic",2,1))))))</f>
        <v>0.99961677133182258</v>
      </c>
      <c r="AG12" s="28" cm="1">
        <f t="array" ref="AG12">1-EXP(-((($C12+(AG$6-$K$6))/(INDEX('Weibull Data'!$G$4:$I$5,2,IF($D12="Electromechanical",3,IF($D12="Analogue Electronic",2,1)))))^(INDEX('Weibull Data'!$G$4:$I$5,1,IF($D12="Electromechanical",3,IF($D12="Analogue Electronic",2,1))))))</f>
        <v>0.99978323817471282</v>
      </c>
      <c r="AH12" s="28" cm="1">
        <f t="array" ref="AH12">1-EXP(-((($C12+(AH$6-$K$6))/(INDEX('Weibull Data'!$G$4:$I$5,2,IF($D12="Electromechanical",3,IF($D12="Analogue Electronic",2,1)))))^(INDEX('Weibull Data'!$G$4:$I$5,1,IF($D12="Electromechanical",3,IF($D12="Analogue Electronic",2,1))))))</f>
        <v>0.9998813219568552</v>
      </c>
      <c r="AI12" s="28" cm="1">
        <f t="array" ref="AI12">1-EXP(-((($C12+(AI$6-$K$6))/(INDEX('Weibull Data'!$G$4:$I$5,2,IF($D12="Electromechanical",3,IF($D12="Analogue Electronic",2,1)))))^(INDEX('Weibull Data'!$G$4:$I$5,1,IF($D12="Electromechanical",3,IF($D12="Analogue Electronic",2,1))))))</f>
        <v>0.99993719076700849</v>
      </c>
      <c r="AJ12" s="34">
        <f t="shared" si="1"/>
        <v>0.17704811289240757</v>
      </c>
      <c r="AK12" s="34">
        <f t="shared" si="2"/>
        <v>0.18599988196160996</v>
      </c>
      <c r="AL12" s="34">
        <f t="shared" si="3"/>
        <v>0.19446203037460943</v>
      </c>
      <c r="AM12" s="34">
        <f t="shared" si="4"/>
        <v>0.2023597074793449</v>
      </c>
      <c r="AN12" s="34">
        <f t="shared" si="5"/>
        <v>0.20963242448685698</v>
      </c>
      <c r="AO12" s="34">
        <f t="shared" si="6"/>
        <v>0.21623618189855909</v>
      </c>
      <c r="AP12" s="34">
        <f t="shared" si="7"/>
        <v>0.22214482795345519</v>
      </c>
      <c r="AQ12" s="34">
        <f t="shared" si="8"/>
        <v>0.2273505299594844</v>
      </c>
      <c r="AR12" s="34">
        <f t="shared" si="9"/>
        <v>0.23186330495013402</v>
      </c>
      <c r="AS12" s="34">
        <f t="shared" si="10"/>
        <v>0.23570963113956522</v>
      </c>
      <c r="AT12" s="34">
        <f t="shared" si="11"/>
        <v>0.23893023932598131</v>
      </c>
      <c r="AU12" s="34">
        <f t="shared" si="12"/>
        <v>0.2415772546174785</v>
      </c>
      <c r="AV12" s="34">
        <f t="shared" si="13"/>
        <v>0.24371091452731711</v>
      </c>
      <c r="AW12" s="34">
        <f t="shared" si="14"/>
        <v>0.24539612198209429</v>
      </c>
      <c r="AX12" s="34">
        <f t="shared" si="15"/>
        <v>0.24669909636068749</v>
      </c>
      <c r="AY12" s="34">
        <f t="shared" si="16"/>
        <v>0.24768436148704417</v>
      </c>
      <c r="AZ12" s="34">
        <f t="shared" si="17"/>
        <v>0.24841225995986543</v>
      </c>
      <c r="BA12" s="34">
        <f t="shared" si="18"/>
        <v>0.24893711558506287</v>
      </c>
      <c r="BB12" s="34">
        <f t="shared" si="19"/>
        <v>0.24930608989359929</v>
      </c>
      <c r="BC12" s="34">
        <f t="shared" si="20"/>
        <v>0.24955870557214849</v>
      </c>
      <c r="BD12" s="34">
        <f t="shared" si="21"/>
        <v>0.24972694883586025</v>
      </c>
      <c r="BE12" s="34">
        <f t="shared" si="22"/>
        <v>0.24983582129428558</v>
      </c>
      <c r="BF12" s="34">
        <f t="shared" si="23"/>
        <v>0.24990419283295565</v>
      </c>
      <c r="BG12" s="34">
        <f t="shared" si="24"/>
        <v>0.2499458095436782</v>
      </c>
      <c r="BH12" s="34">
        <f t="shared" si="25"/>
        <v>0.2499703304892138</v>
      </c>
      <c r="BI12" s="34">
        <f t="shared" si="26"/>
        <v>0.24998429769175212</v>
      </c>
      <c r="BJ12" s="45"/>
    </row>
    <row r="13" spans="1:62" x14ac:dyDescent="0.3">
      <c r="A13" s="29">
        <v>7</v>
      </c>
      <c r="B13" s="29" t="s">
        <v>82</v>
      </c>
      <c r="C13" s="29">
        <v>50</v>
      </c>
      <c r="D13" s="29" t="s">
        <v>20</v>
      </c>
      <c r="E13" s="29" t="s">
        <v>24</v>
      </c>
      <c r="F13" s="46">
        <v>1</v>
      </c>
      <c r="G13" s="47">
        <f t="shared" si="0"/>
        <v>1.5</v>
      </c>
      <c r="H13" s="46">
        <v>0.25</v>
      </c>
      <c r="I13" s="46">
        <v>1</v>
      </c>
      <c r="J13" s="28" cm="1">
        <f t="array" ref="J13">1-EXP(-((($C13+(J$6-$K$6))/(INDEX('Weibull Data'!$G$4:$I$5,2,IF($D13="Electromechanical",3,IF($D13="Analogue Electronic",2,1)))))^(INDEX('Weibull Data'!$G$4:$I$5,1,IF($D13="Electromechanical",3,IF($D13="Analogue Electronic",2,1))))))</f>
        <v>0.70819245156963029</v>
      </c>
      <c r="K13" s="28" cm="1">
        <f t="array" ref="K13">1-EXP(-((($C13+(K$6-$K$6))/(INDEX('Weibull Data'!$G$4:$I$5,2,IF($D13="Electromechanical",3,IF($D13="Analogue Electronic",2,1)))))^(INDEX('Weibull Data'!$G$4:$I$5,1,IF($D13="Electromechanical",3,IF($D13="Analogue Electronic",2,1))))))</f>
        <v>0.74399952784643986</v>
      </c>
      <c r="L13" s="28" cm="1">
        <f t="array" ref="L13">1-EXP(-((($C13+(L$6-$K$6))/(INDEX('Weibull Data'!$G$4:$I$5,2,IF($D13="Electromechanical",3,IF($D13="Analogue Electronic",2,1)))))^(INDEX('Weibull Data'!$G$4:$I$5,1,IF($D13="Electromechanical",3,IF($D13="Analogue Electronic",2,1))))))</f>
        <v>0.77784812149843774</v>
      </c>
      <c r="M13" s="28" cm="1">
        <f t="array" ref="M13">1-EXP(-((($C13+(M$6-$K$6))/(INDEX('Weibull Data'!$G$4:$I$5,2,IF($D13="Electromechanical",3,IF($D13="Analogue Electronic",2,1)))))^(INDEX('Weibull Data'!$G$4:$I$5,1,IF($D13="Electromechanical",3,IF($D13="Analogue Electronic",2,1))))))</f>
        <v>0.80943882991737959</v>
      </c>
      <c r="N13" s="28" cm="1">
        <f t="array" ref="N13">1-EXP(-((($C13+(N$6-$K$6))/(INDEX('Weibull Data'!$G$4:$I$5,2,IF($D13="Electromechanical",3,IF($D13="Analogue Electronic",2,1)))))^(INDEX('Weibull Data'!$G$4:$I$5,1,IF($D13="Electromechanical",3,IF($D13="Analogue Electronic",2,1))))))</f>
        <v>0.83852969794742793</v>
      </c>
      <c r="O13" s="28" cm="1">
        <f t="array" ref="O13">1-EXP(-((($C13+(O$6-$K$6))/(INDEX('Weibull Data'!$G$4:$I$5,2,IF($D13="Electromechanical",3,IF($D13="Analogue Electronic",2,1)))))^(INDEX('Weibull Data'!$G$4:$I$5,1,IF($D13="Electromechanical",3,IF($D13="Analogue Electronic",2,1))))))</f>
        <v>0.86494472759423635</v>
      </c>
      <c r="P13" s="28" cm="1">
        <f t="array" ref="P13">1-EXP(-((($C13+(P$6-$K$6))/(INDEX('Weibull Data'!$G$4:$I$5,2,IF($D13="Electromechanical",3,IF($D13="Analogue Electronic",2,1)))))^(INDEX('Weibull Data'!$G$4:$I$5,1,IF($D13="Electromechanical",3,IF($D13="Analogue Electronic",2,1))))))</f>
        <v>0.88857931181382077</v>
      </c>
      <c r="Q13" s="28" cm="1">
        <f t="array" ref="Q13">1-EXP(-((($C13+(Q$6-$K$6))/(INDEX('Weibull Data'!$G$4:$I$5,2,IF($D13="Electromechanical",3,IF($D13="Analogue Electronic",2,1)))))^(INDEX('Weibull Data'!$G$4:$I$5,1,IF($D13="Electromechanical",3,IF($D13="Analogue Electronic",2,1))))))</f>
        <v>0.90940211983793762</v>
      </c>
      <c r="R13" s="28" cm="1">
        <f t="array" ref="R13">1-EXP(-((($C13+(R$6-$K$6))/(INDEX('Weibull Data'!$G$4:$I$5,2,IF($D13="Electromechanical",3,IF($D13="Analogue Electronic",2,1)))))^(INDEX('Weibull Data'!$G$4:$I$5,1,IF($D13="Electromechanical",3,IF($D13="Analogue Electronic",2,1))))))</f>
        <v>0.92745321980053608</v>
      </c>
      <c r="S13" s="28" cm="1">
        <f t="array" ref="S13">1-EXP(-((($C13+(S$6-$K$6))/(INDEX('Weibull Data'!$G$4:$I$5,2,IF($D13="Electromechanical",3,IF($D13="Analogue Electronic",2,1)))))^(INDEX('Weibull Data'!$G$4:$I$5,1,IF($D13="Electromechanical",3,IF($D13="Analogue Electronic",2,1))))))</f>
        <v>0.94283852455826089</v>
      </c>
      <c r="T13" s="28" cm="1">
        <f t="array" ref="T13">1-EXP(-((($C13+(T$6-$K$6))/(INDEX('Weibull Data'!$G$4:$I$5,2,IF($D13="Electromechanical",3,IF($D13="Analogue Electronic",2,1)))))^(INDEX('Weibull Data'!$G$4:$I$5,1,IF($D13="Electromechanical",3,IF($D13="Analogue Electronic",2,1))))))</f>
        <v>0.95572095730392526</v>
      </c>
      <c r="U13" s="28" cm="1">
        <f t="array" ref="U13">1-EXP(-((($C13+(U$6-$K$6))/(INDEX('Weibull Data'!$G$4:$I$5,2,IF($D13="Electromechanical",3,IF($D13="Analogue Electronic",2,1)))))^(INDEX('Weibull Data'!$G$4:$I$5,1,IF($D13="Electromechanical",3,IF($D13="Analogue Electronic",2,1))))))</f>
        <v>0.96630901846991402</v>
      </c>
      <c r="V13" s="28" cm="1">
        <f t="array" ref="V13">1-EXP(-((($C13+(V$6-$K$6))/(INDEX('Weibull Data'!$G$4:$I$5,2,IF($D13="Electromechanical",3,IF($D13="Analogue Electronic",2,1)))))^(INDEX('Weibull Data'!$G$4:$I$5,1,IF($D13="Electromechanical",3,IF($D13="Analogue Electronic",2,1))))))</f>
        <v>0.97484365810926843</v>
      </c>
      <c r="W13" s="28" cm="1">
        <f t="array" ref="W13">1-EXP(-((($C13+(W$6-$K$6))/(INDEX('Weibull Data'!$G$4:$I$5,2,IF($D13="Electromechanical",3,IF($D13="Analogue Electronic",2,1)))))^(INDEX('Weibull Data'!$G$4:$I$5,1,IF($D13="Electromechanical",3,IF($D13="Analogue Electronic",2,1))))))</f>
        <v>0.98158448792837716</v>
      </c>
      <c r="X13" s="28" cm="1">
        <f t="array" ref="X13">1-EXP(-((($C13+(X$6-$K$6))/(INDEX('Weibull Data'!$G$4:$I$5,2,IF($D13="Electromechanical",3,IF($D13="Analogue Electronic",2,1)))))^(INDEX('Weibull Data'!$G$4:$I$5,1,IF($D13="Electromechanical",3,IF($D13="Analogue Electronic",2,1))))))</f>
        <v>0.98679638544274995</v>
      </c>
      <c r="Y13" s="28" cm="1">
        <f t="array" ref="Y13">1-EXP(-((($C13+(Y$6-$K$6))/(INDEX('Weibull Data'!$G$4:$I$5,2,IF($D13="Electromechanical",3,IF($D13="Analogue Electronic",2,1)))))^(INDEX('Weibull Data'!$G$4:$I$5,1,IF($D13="Electromechanical",3,IF($D13="Analogue Electronic",2,1))))))</f>
        <v>0.9907374459481767</v>
      </c>
      <c r="Z13" s="28" cm="1">
        <f t="array" ref="Z13">1-EXP(-((($C13+(Z$6-$K$6))/(INDEX('Weibull Data'!$G$4:$I$5,2,IF($D13="Electromechanical",3,IF($D13="Analogue Electronic",2,1)))))^(INDEX('Weibull Data'!$G$4:$I$5,1,IF($D13="Electromechanical",3,IF($D13="Analogue Electronic",2,1))))))</f>
        <v>0.99364903983946173</v>
      </c>
      <c r="AA13" s="28" cm="1">
        <f t="array" ref="AA13">1-EXP(-((($C13+(AA$6-$K$6))/(INDEX('Weibull Data'!$G$4:$I$5,2,IF($D13="Electromechanical",3,IF($D13="Analogue Electronic",2,1)))))^(INDEX('Weibull Data'!$G$4:$I$5,1,IF($D13="Electromechanical",3,IF($D13="Analogue Electronic",2,1))))))</f>
        <v>0.99574846234025149</v>
      </c>
      <c r="AB13" s="28" cm="1">
        <f t="array" ref="AB13">1-EXP(-((($C13+(AB$6-$K$6))/(INDEX('Weibull Data'!$G$4:$I$5,2,IF($D13="Electromechanical",3,IF($D13="Analogue Electronic",2,1)))))^(INDEX('Weibull Data'!$G$4:$I$5,1,IF($D13="Electromechanical",3,IF($D13="Analogue Electronic",2,1))))))</f>
        <v>0.99722435957439715</v>
      </c>
      <c r="AC13" s="28" cm="1">
        <f t="array" ref="AC13">1-EXP(-((($C13+(AC$6-$K$6))/(INDEX('Weibull Data'!$G$4:$I$5,2,IF($D13="Electromechanical",3,IF($D13="Analogue Electronic",2,1)))))^(INDEX('Weibull Data'!$G$4:$I$5,1,IF($D13="Electromechanical",3,IF($D13="Analogue Electronic",2,1))))))</f>
        <v>0.99823482228859395</v>
      </c>
      <c r="AD13" s="28" cm="1">
        <f t="array" ref="AD13">1-EXP(-((($C13+(AD$6-$K$6))/(INDEX('Weibull Data'!$G$4:$I$5,2,IF($D13="Electromechanical",3,IF($D13="Analogue Electronic",2,1)))))^(INDEX('Weibull Data'!$G$4:$I$5,1,IF($D13="Electromechanical",3,IF($D13="Analogue Electronic",2,1))))))</f>
        <v>0.99890779534344099</v>
      </c>
      <c r="AE13" s="28" cm="1">
        <f t="array" ref="AE13">1-EXP(-((($C13+(AE$6-$K$6))/(INDEX('Weibull Data'!$G$4:$I$5,2,IF($D13="Electromechanical",3,IF($D13="Analogue Electronic",2,1)))))^(INDEX('Weibull Data'!$G$4:$I$5,1,IF($D13="Electromechanical",3,IF($D13="Analogue Electronic",2,1))))))</f>
        <v>0.99934328517714233</v>
      </c>
      <c r="AF13" s="28" cm="1">
        <f t="array" ref="AF13">1-EXP(-((($C13+(AF$6-$K$6))/(INDEX('Weibull Data'!$G$4:$I$5,2,IF($D13="Electromechanical",3,IF($D13="Analogue Electronic",2,1)))))^(INDEX('Weibull Data'!$G$4:$I$5,1,IF($D13="Electromechanical",3,IF($D13="Analogue Electronic",2,1))))))</f>
        <v>0.99961677133182258</v>
      </c>
      <c r="AG13" s="28" cm="1">
        <f t="array" ref="AG13">1-EXP(-((($C13+(AG$6-$K$6))/(INDEX('Weibull Data'!$G$4:$I$5,2,IF($D13="Electromechanical",3,IF($D13="Analogue Electronic",2,1)))))^(INDEX('Weibull Data'!$G$4:$I$5,1,IF($D13="Electromechanical",3,IF($D13="Analogue Electronic",2,1))))))</f>
        <v>0.99978323817471282</v>
      </c>
      <c r="AH13" s="28" cm="1">
        <f t="array" ref="AH13">1-EXP(-((($C13+(AH$6-$K$6))/(INDEX('Weibull Data'!$G$4:$I$5,2,IF($D13="Electromechanical",3,IF($D13="Analogue Electronic",2,1)))))^(INDEX('Weibull Data'!$G$4:$I$5,1,IF($D13="Electromechanical",3,IF($D13="Analogue Electronic",2,1))))))</f>
        <v>0.9998813219568552</v>
      </c>
      <c r="AI13" s="28" cm="1">
        <f t="array" ref="AI13">1-EXP(-((($C13+(AI$6-$K$6))/(INDEX('Weibull Data'!$G$4:$I$5,2,IF($D13="Electromechanical",3,IF($D13="Analogue Electronic",2,1)))))^(INDEX('Weibull Data'!$G$4:$I$5,1,IF($D13="Electromechanical",3,IF($D13="Analogue Electronic",2,1))))))</f>
        <v>0.99993719076700849</v>
      </c>
      <c r="AJ13" s="34">
        <f t="shared" si="1"/>
        <v>0.17704811289240757</v>
      </c>
      <c r="AK13" s="34">
        <f t="shared" si="2"/>
        <v>0.18599988196160996</v>
      </c>
      <c r="AL13" s="34">
        <f t="shared" si="3"/>
        <v>0.19446203037460943</v>
      </c>
      <c r="AM13" s="34">
        <f t="shared" si="4"/>
        <v>0.2023597074793449</v>
      </c>
      <c r="AN13" s="34">
        <f t="shared" si="5"/>
        <v>0.20963242448685698</v>
      </c>
      <c r="AO13" s="34">
        <f t="shared" si="6"/>
        <v>0.21623618189855909</v>
      </c>
      <c r="AP13" s="34">
        <f t="shared" si="7"/>
        <v>0.22214482795345519</v>
      </c>
      <c r="AQ13" s="34">
        <f t="shared" si="8"/>
        <v>0.2273505299594844</v>
      </c>
      <c r="AR13" s="34">
        <f t="shared" si="9"/>
        <v>0.23186330495013402</v>
      </c>
      <c r="AS13" s="34">
        <f t="shared" si="10"/>
        <v>0.23570963113956522</v>
      </c>
      <c r="AT13" s="34">
        <f t="shared" si="11"/>
        <v>0.23893023932598131</v>
      </c>
      <c r="AU13" s="34">
        <f t="shared" si="12"/>
        <v>0.2415772546174785</v>
      </c>
      <c r="AV13" s="34">
        <f t="shared" si="13"/>
        <v>0.24371091452731711</v>
      </c>
      <c r="AW13" s="34">
        <f t="shared" si="14"/>
        <v>0.24539612198209429</v>
      </c>
      <c r="AX13" s="34">
        <f t="shared" si="15"/>
        <v>0.24669909636068749</v>
      </c>
      <c r="AY13" s="34">
        <f t="shared" si="16"/>
        <v>0.24768436148704417</v>
      </c>
      <c r="AZ13" s="34">
        <f t="shared" si="17"/>
        <v>0.24841225995986543</v>
      </c>
      <c r="BA13" s="34">
        <f t="shared" si="18"/>
        <v>0.24893711558506287</v>
      </c>
      <c r="BB13" s="34">
        <f t="shared" si="19"/>
        <v>0.24930608989359929</v>
      </c>
      <c r="BC13" s="34">
        <f t="shared" si="20"/>
        <v>0.24955870557214849</v>
      </c>
      <c r="BD13" s="34">
        <f t="shared" si="21"/>
        <v>0.24972694883586025</v>
      </c>
      <c r="BE13" s="34">
        <f t="shared" si="22"/>
        <v>0.24983582129428558</v>
      </c>
      <c r="BF13" s="34">
        <f t="shared" si="23"/>
        <v>0.24990419283295565</v>
      </c>
      <c r="BG13" s="34">
        <f t="shared" si="24"/>
        <v>0.2499458095436782</v>
      </c>
      <c r="BH13" s="34">
        <f t="shared" si="25"/>
        <v>0.2499703304892138</v>
      </c>
      <c r="BI13" s="34">
        <f t="shared" si="26"/>
        <v>0.24998429769175212</v>
      </c>
      <c r="BJ13" s="45"/>
    </row>
    <row r="14" spans="1:62" x14ac:dyDescent="0.3">
      <c r="A14" s="29">
        <v>8</v>
      </c>
      <c r="B14" s="29" t="s">
        <v>83</v>
      </c>
      <c r="C14" s="29">
        <v>50</v>
      </c>
      <c r="D14" s="29" t="s">
        <v>20</v>
      </c>
      <c r="E14" s="29" t="s">
        <v>24</v>
      </c>
      <c r="F14" s="46">
        <v>1</v>
      </c>
      <c r="G14" s="47">
        <f t="shared" si="0"/>
        <v>1.5</v>
      </c>
      <c r="H14" s="46">
        <v>0.25</v>
      </c>
      <c r="I14" s="46">
        <v>1</v>
      </c>
      <c r="J14" s="28" cm="1">
        <f t="array" ref="J14">1-EXP(-((($C14+(J$6-$K$6))/(INDEX('Weibull Data'!$G$4:$I$5,2,IF($D14="Electromechanical",3,IF($D14="Analogue Electronic",2,1)))))^(INDEX('Weibull Data'!$G$4:$I$5,1,IF($D14="Electromechanical",3,IF($D14="Analogue Electronic",2,1))))))</f>
        <v>0.70819245156963029</v>
      </c>
      <c r="K14" s="28" cm="1">
        <f t="array" ref="K14">1-EXP(-((($C14+(K$6-$K$6))/(INDEX('Weibull Data'!$G$4:$I$5,2,IF($D14="Electromechanical",3,IF($D14="Analogue Electronic",2,1)))))^(INDEX('Weibull Data'!$G$4:$I$5,1,IF($D14="Electromechanical",3,IF($D14="Analogue Electronic",2,1))))))</f>
        <v>0.74399952784643986</v>
      </c>
      <c r="L14" s="28" cm="1">
        <f t="array" ref="L14">1-EXP(-((($C14+(L$6-$K$6))/(INDEX('Weibull Data'!$G$4:$I$5,2,IF($D14="Electromechanical",3,IF($D14="Analogue Electronic",2,1)))))^(INDEX('Weibull Data'!$G$4:$I$5,1,IF($D14="Electromechanical",3,IF($D14="Analogue Electronic",2,1))))))</f>
        <v>0.77784812149843774</v>
      </c>
      <c r="M14" s="28" cm="1">
        <f t="array" ref="M14">1-EXP(-((($C14+(M$6-$K$6))/(INDEX('Weibull Data'!$G$4:$I$5,2,IF($D14="Electromechanical",3,IF($D14="Analogue Electronic",2,1)))))^(INDEX('Weibull Data'!$G$4:$I$5,1,IF($D14="Electromechanical",3,IF($D14="Analogue Electronic",2,1))))))</f>
        <v>0.80943882991737959</v>
      </c>
      <c r="N14" s="28" cm="1">
        <f t="array" ref="N14">1-EXP(-((($C14+(N$6-$K$6))/(INDEX('Weibull Data'!$G$4:$I$5,2,IF($D14="Electromechanical",3,IF($D14="Analogue Electronic",2,1)))))^(INDEX('Weibull Data'!$G$4:$I$5,1,IF($D14="Electromechanical",3,IF($D14="Analogue Electronic",2,1))))))</f>
        <v>0.83852969794742793</v>
      </c>
      <c r="O14" s="28" cm="1">
        <f t="array" ref="O14">1-EXP(-((($C14+(O$6-$K$6))/(INDEX('Weibull Data'!$G$4:$I$5,2,IF($D14="Electromechanical",3,IF($D14="Analogue Electronic",2,1)))))^(INDEX('Weibull Data'!$G$4:$I$5,1,IF($D14="Electromechanical",3,IF($D14="Analogue Electronic",2,1))))))</f>
        <v>0.86494472759423635</v>
      </c>
      <c r="P14" s="28" cm="1">
        <f t="array" ref="P14">1-EXP(-((($C14+(P$6-$K$6))/(INDEX('Weibull Data'!$G$4:$I$5,2,IF($D14="Electromechanical",3,IF($D14="Analogue Electronic",2,1)))))^(INDEX('Weibull Data'!$G$4:$I$5,1,IF($D14="Electromechanical",3,IF($D14="Analogue Electronic",2,1))))))</f>
        <v>0.88857931181382077</v>
      </c>
      <c r="Q14" s="28" cm="1">
        <f t="array" ref="Q14">1-EXP(-((($C14+(Q$6-$K$6))/(INDEX('Weibull Data'!$G$4:$I$5,2,IF($D14="Electromechanical",3,IF($D14="Analogue Electronic",2,1)))))^(INDEX('Weibull Data'!$G$4:$I$5,1,IF($D14="Electromechanical",3,IF($D14="Analogue Electronic",2,1))))))</f>
        <v>0.90940211983793762</v>
      </c>
      <c r="R14" s="28" cm="1">
        <f t="array" ref="R14">1-EXP(-((($C14+(R$6-$K$6))/(INDEX('Weibull Data'!$G$4:$I$5,2,IF($D14="Electromechanical",3,IF($D14="Analogue Electronic",2,1)))))^(INDEX('Weibull Data'!$G$4:$I$5,1,IF($D14="Electromechanical",3,IF($D14="Analogue Electronic",2,1))))))</f>
        <v>0.92745321980053608</v>
      </c>
      <c r="S14" s="28" cm="1">
        <f t="array" ref="S14">1-EXP(-((($C14+(S$6-$K$6))/(INDEX('Weibull Data'!$G$4:$I$5,2,IF($D14="Electromechanical",3,IF($D14="Analogue Electronic",2,1)))))^(INDEX('Weibull Data'!$G$4:$I$5,1,IF($D14="Electromechanical",3,IF($D14="Analogue Electronic",2,1))))))</f>
        <v>0.94283852455826089</v>
      </c>
      <c r="T14" s="28" cm="1">
        <f t="array" ref="T14">1-EXP(-((($C14+(T$6-$K$6))/(INDEX('Weibull Data'!$G$4:$I$5,2,IF($D14="Electromechanical",3,IF($D14="Analogue Electronic",2,1)))))^(INDEX('Weibull Data'!$G$4:$I$5,1,IF($D14="Electromechanical",3,IF($D14="Analogue Electronic",2,1))))))</f>
        <v>0.95572095730392526</v>
      </c>
      <c r="U14" s="28" cm="1">
        <f t="array" ref="U14">1-EXP(-((($C14+(U$6-$K$6))/(INDEX('Weibull Data'!$G$4:$I$5,2,IF($D14="Electromechanical",3,IF($D14="Analogue Electronic",2,1)))))^(INDEX('Weibull Data'!$G$4:$I$5,1,IF($D14="Electromechanical",3,IF($D14="Analogue Electronic",2,1))))))</f>
        <v>0.96630901846991402</v>
      </c>
      <c r="V14" s="28" cm="1">
        <f t="array" ref="V14">1-EXP(-((($C14+(V$6-$K$6))/(INDEX('Weibull Data'!$G$4:$I$5,2,IF($D14="Electromechanical",3,IF($D14="Analogue Electronic",2,1)))))^(INDEX('Weibull Data'!$G$4:$I$5,1,IF($D14="Electromechanical",3,IF($D14="Analogue Electronic",2,1))))))</f>
        <v>0.97484365810926843</v>
      </c>
      <c r="W14" s="28" cm="1">
        <f t="array" ref="W14">1-EXP(-((($C14+(W$6-$K$6))/(INDEX('Weibull Data'!$G$4:$I$5,2,IF($D14="Electromechanical",3,IF($D14="Analogue Electronic",2,1)))))^(INDEX('Weibull Data'!$G$4:$I$5,1,IF($D14="Electromechanical",3,IF($D14="Analogue Electronic",2,1))))))</f>
        <v>0.98158448792837716</v>
      </c>
      <c r="X14" s="28" cm="1">
        <f t="array" ref="X14">1-EXP(-((($C14+(X$6-$K$6))/(INDEX('Weibull Data'!$G$4:$I$5,2,IF($D14="Electromechanical",3,IF($D14="Analogue Electronic",2,1)))))^(INDEX('Weibull Data'!$G$4:$I$5,1,IF($D14="Electromechanical",3,IF($D14="Analogue Electronic",2,1))))))</f>
        <v>0.98679638544274995</v>
      </c>
      <c r="Y14" s="28" cm="1">
        <f t="array" ref="Y14">1-EXP(-((($C14+(Y$6-$K$6))/(INDEX('Weibull Data'!$G$4:$I$5,2,IF($D14="Electromechanical",3,IF($D14="Analogue Electronic",2,1)))))^(INDEX('Weibull Data'!$G$4:$I$5,1,IF($D14="Electromechanical",3,IF($D14="Analogue Electronic",2,1))))))</f>
        <v>0.9907374459481767</v>
      </c>
      <c r="Z14" s="28" cm="1">
        <f t="array" ref="Z14">1-EXP(-((($C14+(Z$6-$K$6))/(INDEX('Weibull Data'!$G$4:$I$5,2,IF($D14="Electromechanical",3,IF($D14="Analogue Electronic",2,1)))))^(INDEX('Weibull Data'!$G$4:$I$5,1,IF($D14="Electromechanical",3,IF($D14="Analogue Electronic",2,1))))))</f>
        <v>0.99364903983946173</v>
      </c>
      <c r="AA14" s="28" cm="1">
        <f t="array" ref="AA14">1-EXP(-((($C14+(AA$6-$K$6))/(INDEX('Weibull Data'!$G$4:$I$5,2,IF($D14="Electromechanical",3,IF($D14="Analogue Electronic",2,1)))))^(INDEX('Weibull Data'!$G$4:$I$5,1,IF($D14="Electromechanical",3,IF($D14="Analogue Electronic",2,1))))))</f>
        <v>0.99574846234025149</v>
      </c>
      <c r="AB14" s="28" cm="1">
        <f t="array" ref="AB14">1-EXP(-((($C14+(AB$6-$K$6))/(INDEX('Weibull Data'!$G$4:$I$5,2,IF($D14="Electromechanical",3,IF($D14="Analogue Electronic",2,1)))))^(INDEX('Weibull Data'!$G$4:$I$5,1,IF($D14="Electromechanical",3,IF($D14="Analogue Electronic",2,1))))))</f>
        <v>0.99722435957439715</v>
      </c>
      <c r="AC14" s="28" cm="1">
        <f t="array" ref="AC14">1-EXP(-((($C14+(AC$6-$K$6))/(INDEX('Weibull Data'!$G$4:$I$5,2,IF($D14="Electromechanical",3,IF($D14="Analogue Electronic",2,1)))))^(INDEX('Weibull Data'!$G$4:$I$5,1,IF($D14="Electromechanical",3,IF($D14="Analogue Electronic",2,1))))))</f>
        <v>0.99823482228859395</v>
      </c>
      <c r="AD14" s="28" cm="1">
        <f t="array" ref="AD14">1-EXP(-((($C14+(AD$6-$K$6))/(INDEX('Weibull Data'!$G$4:$I$5,2,IF($D14="Electromechanical",3,IF($D14="Analogue Electronic",2,1)))))^(INDEX('Weibull Data'!$G$4:$I$5,1,IF($D14="Electromechanical",3,IF($D14="Analogue Electronic",2,1))))))</f>
        <v>0.99890779534344099</v>
      </c>
      <c r="AE14" s="28" cm="1">
        <f t="array" ref="AE14">1-EXP(-((($C14+(AE$6-$K$6))/(INDEX('Weibull Data'!$G$4:$I$5,2,IF($D14="Electromechanical",3,IF($D14="Analogue Electronic",2,1)))))^(INDEX('Weibull Data'!$G$4:$I$5,1,IF($D14="Electromechanical",3,IF($D14="Analogue Electronic",2,1))))))</f>
        <v>0.99934328517714233</v>
      </c>
      <c r="AF14" s="28" cm="1">
        <f t="array" ref="AF14">1-EXP(-((($C14+(AF$6-$K$6))/(INDEX('Weibull Data'!$G$4:$I$5,2,IF($D14="Electromechanical",3,IF($D14="Analogue Electronic",2,1)))))^(INDEX('Weibull Data'!$G$4:$I$5,1,IF($D14="Electromechanical",3,IF($D14="Analogue Electronic",2,1))))))</f>
        <v>0.99961677133182258</v>
      </c>
      <c r="AG14" s="28" cm="1">
        <f t="array" ref="AG14">1-EXP(-((($C14+(AG$6-$K$6))/(INDEX('Weibull Data'!$G$4:$I$5,2,IF($D14="Electromechanical",3,IF($D14="Analogue Electronic",2,1)))))^(INDEX('Weibull Data'!$G$4:$I$5,1,IF($D14="Electromechanical",3,IF($D14="Analogue Electronic",2,1))))))</f>
        <v>0.99978323817471282</v>
      </c>
      <c r="AH14" s="28" cm="1">
        <f t="array" ref="AH14">1-EXP(-((($C14+(AH$6-$K$6))/(INDEX('Weibull Data'!$G$4:$I$5,2,IF($D14="Electromechanical",3,IF($D14="Analogue Electronic",2,1)))))^(INDEX('Weibull Data'!$G$4:$I$5,1,IF($D14="Electromechanical",3,IF($D14="Analogue Electronic",2,1))))))</f>
        <v>0.9998813219568552</v>
      </c>
      <c r="AI14" s="28" cm="1">
        <f t="array" ref="AI14">1-EXP(-((($C14+(AI$6-$K$6))/(INDEX('Weibull Data'!$G$4:$I$5,2,IF($D14="Electromechanical",3,IF($D14="Analogue Electronic",2,1)))))^(INDEX('Weibull Data'!$G$4:$I$5,1,IF($D14="Electromechanical",3,IF($D14="Analogue Electronic",2,1))))))</f>
        <v>0.99993719076700849</v>
      </c>
      <c r="AJ14" s="34">
        <f t="shared" si="1"/>
        <v>0.17704811289240757</v>
      </c>
      <c r="AK14" s="34">
        <f t="shared" si="2"/>
        <v>0.18599988196160996</v>
      </c>
      <c r="AL14" s="34">
        <f t="shared" si="3"/>
        <v>0.19446203037460943</v>
      </c>
      <c r="AM14" s="34">
        <f t="shared" si="4"/>
        <v>0.2023597074793449</v>
      </c>
      <c r="AN14" s="34">
        <f t="shared" si="5"/>
        <v>0.20963242448685698</v>
      </c>
      <c r="AO14" s="34">
        <f t="shared" si="6"/>
        <v>0.21623618189855909</v>
      </c>
      <c r="AP14" s="34">
        <f t="shared" si="7"/>
        <v>0.22214482795345519</v>
      </c>
      <c r="AQ14" s="34">
        <f t="shared" si="8"/>
        <v>0.2273505299594844</v>
      </c>
      <c r="AR14" s="34">
        <f t="shared" si="9"/>
        <v>0.23186330495013402</v>
      </c>
      <c r="AS14" s="34">
        <f t="shared" si="10"/>
        <v>0.23570963113956522</v>
      </c>
      <c r="AT14" s="34">
        <f t="shared" si="11"/>
        <v>0.23893023932598131</v>
      </c>
      <c r="AU14" s="34">
        <f t="shared" si="12"/>
        <v>0.2415772546174785</v>
      </c>
      <c r="AV14" s="34">
        <f t="shared" si="13"/>
        <v>0.24371091452731711</v>
      </c>
      <c r="AW14" s="34">
        <f t="shared" si="14"/>
        <v>0.24539612198209429</v>
      </c>
      <c r="AX14" s="34">
        <f t="shared" si="15"/>
        <v>0.24669909636068749</v>
      </c>
      <c r="AY14" s="34">
        <f t="shared" si="16"/>
        <v>0.24768436148704417</v>
      </c>
      <c r="AZ14" s="34">
        <f t="shared" si="17"/>
        <v>0.24841225995986543</v>
      </c>
      <c r="BA14" s="34">
        <f t="shared" si="18"/>
        <v>0.24893711558506287</v>
      </c>
      <c r="BB14" s="34">
        <f t="shared" si="19"/>
        <v>0.24930608989359929</v>
      </c>
      <c r="BC14" s="34">
        <f t="shared" si="20"/>
        <v>0.24955870557214849</v>
      </c>
      <c r="BD14" s="34">
        <f t="shared" si="21"/>
        <v>0.24972694883586025</v>
      </c>
      <c r="BE14" s="34">
        <f t="shared" si="22"/>
        <v>0.24983582129428558</v>
      </c>
      <c r="BF14" s="34">
        <f t="shared" si="23"/>
        <v>0.24990419283295565</v>
      </c>
      <c r="BG14" s="34">
        <f t="shared" si="24"/>
        <v>0.2499458095436782</v>
      </c>
      <c r="BH14" s="34">
        <f t="shared" si="25"/>
        <v>0.2499703304892138</v>
      </c>
      <c r="BI14" s="34">
        <f t="shared" si="26"/>
        <v>0.24998429769175212</v>
      </c>
      <c r="BJ14" s="45"/>
    </row>
    <row r="15" spans="1:62" x14ac:dyDescent="0.3">
      <c r="A15" s="29">
        <v>9</v>
      </c>
      <c r="B15" s="29" t="s">
        <v>84</v>
      </c>
      <c r="C15" s="29">
        <v>50</v>
      </c>
      <c r="D15" s="29" t="s">
        <v>20</v>
      </c>
      <c r="E15" s="29" t="s">
        <v>24</v>
      </c>
      <c r="F15" s="46">
        <v>1</v>
      </c>
      <c r="G15" s="47">
        <f t="shared" si="0"/>
        <v>1.5</v>
      </c>
      <c r="H15" s="46">
        <v>0.25</v>
      </c>
      <c r="I15" s="46">
        <v>1</v>
      </c>
      <c r="J15" s="28" cm="1">
        <f t="array" ref="J15">1-EXP(-((($C15+(J$6-$K$6))/(INDEX('Weibull Data'!$G$4:$I$5,2,IF($D15="Electromechanical",3,IF($D15="Analogue Electronic",2,1)))))^(INDEX('Weibull Data'!$G$4:$I$5,1,IF($D15="Electromechanical",3,IF($D15="Analogue Electronic",2,1))))))</f>
        <v>0.70819245156963029</v>
      </c>
      <c r="K15" s="28" cm="1">
        <f t="array" ref="K15">1-EXP(-((($C15+(K$6-$K$6))/(INDEX('Weibull Data'!$G$4:$I$5,2,IF($D15="Electromechanical",3,IF($D15="Analogue Electronic",2,1)))))^(INDEX('Weibull Data'!$G$4:$I$5,1,IF($D15="Electromechanical",3,IF($D15="Analogue Electronic",2,1))))))</f>
        <v>0.74399952784643986</v>
      </c>
      <c r="L15" s="28" cm="1">
        <f t="array" ref="L15">1-EXP(-((($C15+(L$6-$K$6))/(INDEX('Weibull Data'!$G$4:$I$5,2,IF($D15="Electromechanical",3,IF($D15="Analogue Electronic",2,1)))))^(INDEX('Weibull Data'!$G$4:$I$5,1,IF($D15="Electromechanical",3,IF($D15="Analogue Electronic",2,1))))))</f>
        <v>0.77784812149843774</v>
      </c>
      <c r="M15" s="28" cm="1">
        <f t="array" ref="M15">1-EXP(-((($C15+(M$6-$K$6))/(INDEX('Weibull Data'!$G$4:$I$5,2,IF($D15="Electromechanical",3,IF($D15="Analogue Electronic",2,1)))))^(INDEX('Weibull Data'!$G$4:$I$5,1,IF($D15="Electromechanical",3,IF($D15="Analogue Electronic",2,1))))))</f>
        <v>0.80943882991737959</v>
      </c>
      <c r="N15" s="28" cm="1">
        <f t="array" ref="N15">1-EXP(-((($C15+(N$6-$K$6))/(INDEX('Weibull Data'!$G$4:$I$5,2,IF($D15="Electromechanical",3,IF($D15="Analogue Electronic",2,1)))))^(INDEX('Weibull Data'!$G$4:$I$5,1,IF($D15="Electromechanical",3,IF($D15="Analogue Electronic",2,1))))))</f>
        <v>0.83852969794742793</v>
      </c>
      <c r="O15" s="28" cm="1">
        <f t="array" ref="O15">1-EXP(-((($C15+(O$6-$K$6))/(INDEX('Weibull Data'!$G$4:$I$5,2,IF($D15="Electromechanical",3,IF($D15="Analogue Electronic",2,1)))))^(INDEX('Weibull Data'!$G$4:$I$5,1,IF($D15="Electromechanical",3,IF($D15="Analogue Electronic",2,1))))))</f>
        <v>0.86494472759423635</v>
      </c>
      <c r="P15" s="28" cm="1">
        <f t="array" ref="P15">1-EXP(-((($C15+(P$6-$K$6))/(INDEX('Weibull Data'!$G$4:$I$5,2,IF($D15="Electromechanical",3,IF($D15="Analogue Electronic",2,1)))))^(INDEX('Weibull Data'!$G$4:$I$5,1,IF($D15="Electromechanical",3,IF($D15="Analogue Electronic",2,1))))))</f>
        <v>0.88857931181382077</v>
      </c>
      <c r="Q15" s="28" cm="1">
        <f t="array" ref="Q15">1-EXP(-((($C15+(Q$6-$K$6))/(INDEX('Weibull Data'!$G$4:$I$5,2,IF($D15="Electromechanical",3,IF($D15="Analogue Electronic",2,1)))))^(INDEX('Weibull Data'!$G$4:$I$5,1,IF($D15="Electromechanical",3,IF($D15="Analogue Electronic",2,1))))))</f>
        <v>0.90940211983793762</v>
      </c>
      <c r="R15" s="28" cm="1">
        <f t="array" ref="R15">1-EXP(-((($C15+(R$6-$K$6))/(INDEX('Weibull Data'!$G$4:$I$5,2,IF($D15="Electromechanical",3,IF($D15="Analogue Electronic",2,1)))))^(INDEX('Weibull Data'!$G$4:$I$5,1,IF($D15="Electromechanical",3,IF($D15="Analogue Electronic",2,1))))))</f>
        <v>0.92745321980053608</v>
      </c>
      <c r="S15" s="28" cm="1">
        <f t="array" ref="S15">1-EXP(-((($C15+(S$6-$K$6))/(INDEX('Weibull Data'!$G$4:$I$5,2,IF($D15="Electromechanical",3,IF($D15="Analogue Electronic",2,1)))))^(INDEX('Weibull Data'!$G$4:$I$5,1,IF($D15="Electromechanical",3,IF($D15="Analogue Electronic",2,1))))))</f>
        <v>0.94283852455826089</v>
      </c>
      <c r="T15" s="28" cm="1">
        <f t="array" ref="T15">1-EXP(-((($C15+(T$6-$K$6))/(INDEX('Weibull Data'!$G$4:$I$5,2,IF($D15="Electromechanical",3,IF($D15="Analogue Electronic",2,1)))))^(INDEX('Weibull Data'!$G$4:$I$5,1,IF($D15="Electromechanical",3,IF($D15="Analogue Electronic",2,1))))))</f>
        <v>0.95572095730392526</v>
      </c>
      <c r="U15" s="28" cm="1">
        <f t="array" ref="U15">1-EXP(-((($C15+(U$6-$K$6))/(INDEX('Weibull Data'!$G$4:$I$5,2,IF($D15="Electromechanical",3,IF($D15="Analogue Electronic",2,1)))))^(INDEX('Weibull Data'!$G$4:$I$5,1,IF($D15="Electromechanical",3,IF($D15="Analogue Electronic",2,1))))))</f>
        <v>0.96630901846991402</v>
      </c>
      <c r="V15" s="28" cm="1">
        <f t="array" ref="V15">1-EXP(-((($C15+(V$6-$K$6))/(INDEX('Weibull Data'!$G$4:$I$5,2,IF($D15="Electromechanical",3,IF($D15="Analogue Electronic",2,1)))))^(INDEX('Weibull Data'!$G$4:$I$5,1,IF($D15="Electromechanical",3,IF($D15="Analogue Electronic",2,1))))))</f>
        <v>0.97484365810926843</v>
      </c>
      <c r="W15" s="28" cm="1">
        <f t="array" ref="W15">1-EXP(-((($C15+(W$6-$K$6))/(INDEX('Weibull Data'!$G$4:$I$5,2,IF($D15="Electromechanical",3,IF($D15="Analogue Electronic",2,1)))))^(INDEX('Weibull Data'!$G$4:$I$5,1,IF($D15="Electromechanical",3,IF($D15="Analogue Electronic",2,1))))))</f>
        <v>0.98158448792837716</v>
      </c>
      <c r="X15" s="28" cm="1">
        <f t="array" ref="X15">1-EXP(-((($C15+(X$6-$K$6))/(INDEX('Weibull Data'!$G$4:$I$5,2,IF($D15="Electromechanical",3,IF($D15="Analogue Electronic",2,1)))))^(INDEX('Weibull Data'!$G$4:$I$5,1,IF($D15="Electromechanical",3,IF($D15="Analogue Electronic",2,1))))))</f>
        <v>0.98679638544274995</v>
      </c>
      <c r="Y15" s="28" cm="1">
        <f t="array" ref="Y15">1-EXP(-((($C15+(Y$6-$K$6))/(INDEX('Weibull Data'!$G$4:$I$5,2,IF($D15="Electromechanical",3,IF($D15="Analogue Electronic",2,1)))))^(INDEX('Weibull Data'!$G$4:$I$5,1,IF($D15="Electromechanical",3,IF($D15="Analogue Electronic",2,1))))))</f>
        <v>0.9907374459481767</v>
      </c>
      <c r="Z15" s="28" cm="1">
        <f t="array" ref="Z15">1-EXP(-((($C15+(Z$6-$K$6))/(INDEX('Weibull Data'!$G$4:$I$5,2,IF($D15="Electromechanical",3,IF($D15="Analogue Electronic",2,1)))))^(INDEX('Weibull Data'!$G$4:$I$5,1,IF($D15="Electromechanical",3,IF($D15="Analogue Electronic",2,1))))))</f>
        <v>0.99364903983946173</v>
      </c>
      <c r="AA15" s="28" cm="1">
        <f t="array" ref="AA15">1-EXP(-((($C15+(AA$6-$K$6))/(INDEX('Weibull Data'!$G$4:$I$5,2,IF($D15="Electromechanical",3,IF($D15="Analogue Electronic",2,1)))))^(INDEX('Weibull Data'!$G$4:$I$5,1,IF($D15="Electromechanical",3,IF($D15="Analogue Electronic",2,1))))))</f>
        <v>0.99574846234025149</v>
      </c>
      <c r="AB15" s="28" cm="1">
        <f t="array" ref="AB15">1-EXP(-((($C15+(AB$6-$K$6))/(INDEX('Weibull Data'!$G$4:$I$5,2,IF($D15="Electromechanical",3,IF($D15="Analogue Electronic",2,1)))))^(INDEX('Weibull Data'!$G$4:$I$5,1,IF($D15="Electromechanical",3,IF($D15="Analogue Electronic",2,1))))))</f>
        <v>0.99722435957439715</v>
      </c>
      <c r="AC15" s="28" cm="1">
        <f t="array" ref="AC15">1-EXP(-((($C15+(AC$6-$K$6))/(INDEX('Weibull Data'!$G$4:$I$5,2,IF($D15="Electromechanical",3,IF($D15="Analogue Electronic",2,1)))))^(INDEX('Weibull Data'!$G$4:$I$5,1,IF($D15="Electromechanical",3,IF($D15="Analogue Electronic",2,1))))))</f>
        <v>0.99823482228859395</v>
      </c>
      <c r="AD15" s="28" cm="1">
        <f t="array" ref="AD15">1-EXP(-((($C15+(AD$6-$K$6))/(INDEX('Weibull Data'!$G$4:$I$5,2,IF($D15="Electromechanical",3,IF($D15="Analogue Electronic",2,1)))))^(INDEX('Weibull Data'!$G$4:$I$5,1,IF($D15="Electromechanical",3,IF($D15="Analogue Electronic",2,1))))))</f>
        <v>0.99890779534344099</v>
      </c>
      <c r="AE15" s="28" cm="1">
        <f t="array" ref="AE15">1-EXP(-((($C15+(AE$6-$K$6))/(INDEX('Weibull Data'!$G$4:$I$5,2,IF($D15="Electromechanical",3,IF($D15="Analogue Electronic",2,1)))))^(INDEX('Weibull Data'!$G$4:$I$5,1,IF($D15="Electromechanical",3,IF($D15="Analogue Electronic",2,1))))))</f>
        <v>0.99934328517714233</v>
      </c>
      <c r="AF15" s="28" cm="1">
        <f t="array" ref="AF15">1-EXP(-((($C15+(AF$6-$K$6))/(INDEX('Weibull Data'!$G$4:$I$5,2,IF($D15="Electromechanical",3,IF($D15="Analogue Electronic",2,1)))))^(INDEX('Weibull Data'!$G$4:$I$5,1,IF($D15="Electromechanical",3,IF($D15="Analogue Electronic",2,1))))))</f>
        <v>0.99961677133182258</v>
      </c>
      <c r="AG15" s="28" cm="1">
        <f t="array" ref="AG15">1-EXP(-((($C15+(AG$6-$K$6))/(INDEX('Weibull Data'!$G$4:$I$5,2,IF($D15="Electromechanical",3,IF($D15="Analogue Electronic",2,1)))))^(INDEX('Weibull Data'!$G$4:$I$5,1,IF($D15="Electromechanical",3,IF($D15="Analogue Electronic",2,1))))))</f>
        <v>0.99978323817471282</v>
      </c>
      <c r="AH15" s="28" cm="1">
        <f t="array" ref="AH15">1-EXP(-((($C15+(AH$6-$K$6))/(INDEX('Weibull Data'!$G$4:$I$5,2,IF($D15="Electromechanical",3,IF($D15="Analogue Electronic",2,1)))))^(INDEX('Weibull Data'!$G$4:$I$5,1,IF($D15="Electromechanical",3,IF($D15="Analogue Electronic",2,1))))))</f>
        <v>0.9998813219568552</v>
      </c>
      <c r="AI15" s="28" cm="1">
        <f t="array" ref="AI15">1-EXP(-((($C15+(AI$6-$K$6))/(INDEX('Weibull Data'!$G$4:$I$5,2,IF($D15="Electromechanical",3,IF($D15="Analogue Electronic",2,1)))))^(INDEX('Weibull Data'!$G$4:$I$5,1,IF($D15="Electromechanical",3,IF($D15="Analogue Electronic",2,1))))))</f>
        <v>0.99993719076700849</v>
      </c>
      <c r="AJ15" s="34">
        <f t="shared" si="1"/>
        <v>0.17704811289240757</v>
      </c>
      <c r="AK15" s="34">
        <f t="shared" si="2"/>
        <v>0.18599988196160996</v>
      </c>
      <c r="AL15" s="34">
        <f t="shared" si="3"/>
        <v>0.19446203037460943</v>
      </c>
      <c r="AM15" s="34">
        <f t="shared" si="4"/>
        <v>0.2023597074793449</v>
      </c>
      <c r="AN15" s="34">
        <f t="shared" si="5"/>
        <v>0.20963242448685698</v>
      </c>
      <c r="AO15" s="34">
        <f t="shared" si="6"/>
        <v>0.21623618189855909</v>
      </c>
      <c r="AP15" s="34">
        <f t="shared" si="7"/>
        <v>0.22214482795345519</v>
      </c>
      <c r="AQ15" s="34">
        <f t="shared" si="8"/>
        <v>0.2273505299594844</v>
      </c>
      <c r="AR15" s="34">
        <f t="shared" si="9"/>
        <v>0.23186330495013402</v>
      </c>
      <c r="AS15" s="34">
        <f t="shared" si="10"/>
        <v>0.23570963113956522</v>
      </c>
      <c r="AT15" s="34">
        <f t="shared" si="11"/>
        <v>0.23893023932598131</v>
      </c>
      <c r="AU15" s="34">
        <f t="shared" si="12"/>
        <v>0.2415772546174785</v>
      </c>
      <c r="AV15" s="34">
        <f t="shared" si="13"/>
        <v>0.24371091452731711</v>
      </c>
      <c r="AW15" s="34">
        <f t="shared" si="14"/>
        <v>0.24539612198209429</v>
      </c>
      <c r="AX15" s="34">
        <f t="shared" si="15"/>
        <v>0.24669909636068749</v>
      </c>
      <c r="AY15" s="34">
        <f t="shared" si="16"/>
        <v>0.24768436148704417</v>
      </c>
      <c r="AZ15" s="34">
        <f t="shared" si="17"/>
        <v>0.24841225995986543</v>
      </c>
      <c r="BA15" s="34">
        <f t="shared" si="18"/>
        <v>0.24893711558506287</v>
      </c>
      <c r="BB15" s="34">
        <f t="shared" si="19"/>
        <v>0.24930608989359929</v>
      </c>
      <c r="BC15" s="34">
        <f t="shared" si="20"/>
        <v>0.24955870557214849</v>
      </c>
      <c r="BD15" s="34">
        <f t="shared" si="21"/>
        <v>0.24972694883586025</v>
      </c>
      <c r="BE15" s="34">
        <f t="shared" si="22"/>
        <v>0.24983582129428558</v>
      </c>
      <c r="BF15" s="34">
        <f t="shared" si="23"/>
        <v>0.24990419283295565</v>
      </c>
      <c r="BG15" s="34">
        <f t="shared" si="24"/>
        <v>0.2499458095436782</v>
      </c>
      <c r="BH15" s="34">
        <f t="shared" si="25"/>
        <v>0.2499703304892138</v>
      </c>
      <c r="BI15" s="34">
        <f t="shared" si="26"/>
        <v>0.24998429769175212</v>
      </c>
      <c r="BJ15" s="45"/>
    </row>
    <row r="16" spans="1:62" x14ac:dyDescent="0.3">
      <c r="A16" s="29">
        <v>10</v>
      </c>
      <c r="B16" s="29" t="s">
        <v>85</v>
      </c>
      <c r="C16" s="29">
        <v>50</v>
      </c>
      <c r="D16" s="29" t="s">
        <v>20</v>
      </c>
      <c r="E16" s="29" t="s">
        <v>24</v>
      </c>
      <c r="F16" s="46">
        <v>1</v>
      </c>
      <c r="G16" s="47">
        <f t="shared" si="0"/>
        <v>1.5</v>
      </c>
      <c r="H16" s="46">
        <v>0.25</v>
      </c>
      <c r="I16" s="46">
        <v>1</v>
      </c>
      <c r="J16" s="28" cm="1">
        <f t="array" ref="J16">1-EXP(-((($C16+(J$6-$K$6))/(INDEX('Weibull Data'!$G$4:$I$5,2,IF($D16="Electromechanical",3,IF($D16="Analogue Electronic",2,1)))))^(INDEX('Weibull Data'!$G$4:$I$5,1,IF($D16="Electromechanical",3,IF($D16="Analogue Electronic",2,1))))))</f>
        <v>0.70819245156963029</v>
      </c>
      <c r="K16" s="28" cm="1">
        <f t="array" ref="K16">1-EXP(-((($C16+(K$6-$K$6))/(INDEX('Weibull Data'!$G$4:$I$5,2,IF($D16="Electromechanical",3,IF($D16="Analogue Electronic",2,1)))))^(INDEX('Weibull Data'!$G$4:$I$5,1,IF($D16="Electromechanical",3,IF($D16="Analogue Electronic",2,1))))))</f>
        <v>0.74399952784643986</v>
      </c>
      <c r="L16" s="28" cm="1">
        <f t="array" ref="L16">1-EXP(-((($C16+(L$6-$K$6))/(INDEX('Weibull Data'!$G$4:$I$5,2,IF($D16="Electromechanical",3,IF($D16="Analogue Electronic",2,1)))))^(INDEX('Weibull Data'!$G$4:$I$5,1,IF($D16="Electromechanical",3,IF($D16="Analogue Electronic",2,1))))))</f>
        <v>0.77784812149843774</v>
      </c>
      <c r="M16" s="28" cm="1">
        <f t="array" ref="M16">1-EXP(-((($C16+(M$6-$K$6))/(INDEX('Weibull Data'!$G$4:$I$5,2,IF($D16="Electromechanical",3,IF($D16="Analogue Electronic",2,1)))))^(INDEX('Weibull Data'!$G$4:$I$5,1,IF($D16="Electromechanical",3,IF($D16="Analogue Electronic",2,1))))))</f>
        <v>0.80943882991737959</v>
      </c>
      <c r="N16" s="28" cm="1">
        <f t="array" ref="N16">1-EXP(-((($C16+(N$6-$K$6))/(INDEX('Weibull Data'!$G$4:$I$5,2,IF($D16="Electromechanical",3,IF($D16="Analogue Electronic",2,1)))))^(INDEX('Weibull Data'!$G$4:$I$5,1,IF($D16="Electromechanical",3,IF($D16="Analogue Electronic",2,1))))))</f>
        <v>0.83852969794742793</v>
      </c>
      <c r="O16" s="28" cm="1">
        <f t="array" ref="O16">1-EXP(-((($C16+(O$6-$K$6))/(INDEX('Weibull Data'!$G$4:$I$5,2,IF($D16="Electromechanical",3,IF($D16="Analogue Electronic",2,1)))))^(INDEX('Weibull Data'!$G$4:$I$5,1,IF($D16="Electromechanical",3,IF($D16="Analogue Electronic",2,1))))))</f>
        <v>0.86494472759423635</v>
      </c>
      <c r="P16" s="28" cm="1">
        <f t="array" ref="P16">1-EXP(-((($C16+(P$6-$K$6))/(INDEX('Weibull Data'!$G$4:$I$5,2,IF($D16="Electromechanical",3,IF($D16="Analogue Electronic",2,1)))))^(INDEX('Weibull Data'!$G$4:$I$5,1,IF($D16="Electromechanical",3,IF($D16="Analogue Electronic",2,1))))))</f>
        <v>0.88857931181382077</v>
      </c>
      <c r="Q16" s="28" cm="1">
        <f t="array" ref="Q16">1-EXP(-((($C16+(Q$6-$K$6))/(INDEX('Weibull Data'!$G$4:$I$5,2,IF($D16="Electromechanical",3,IF($D16="Analogue Electronic",2,1)))))^(INDEX('Weibull Data'!$G$4:$I$5,1,IF($D16="Electromechanical",3,IF($D16="Analogue Electronic",2,1))))))</f>
        <v>0.90940211983793762</v>
      </c>
      <c r="R16" s="28" cm="1">
        <f t="array" ref="R16">1-EXP(-((($C16+(R$6-$K$6))/(INDEX('Weibull Data'!$G$4:$I$5,2,IF($D16="Electromechanical",3,IF($D16="Analogue Electronic",2,1)))))^(INDEX('Weibull Data'!$G$4:$I$5,1,IF($D16="Electromechanical",3,IF($D16="Analogue Electronic",2,1))))))</f>
        <v>0.92745321980053608</v>
      </c>
      <c r="S16" s="28" cm="1">
        <f t="array" ref="S16">1-EXP(-((($C16+(S$6-$K$6))/(INDEX('Weibull Data'!$G$4:$I$5,2,IF($D16="Electromechanical",3,IF($D16="Analogue Electronic",2,1)))))^(INDEX('Weibull Data'!$G$4:$I$5,1,IF($D16="Electromechanical",3,IF($D16="Analogue Electronic",2,1))))))</f>
        <v>0.94283852455826089</v>
      </c>
      <c r="T16" s="28" cm="1">
        <f t="array" ref="T16">1-EXP(-((($C16+(T$6-$K$6))/(INDEX('Weibull Data'!$G$4:$I$5,2,IF($D16="Electromechanical",3,IF($D16="Analogue Electronic",2,1)))))^(INDEX('Weibull Data'!$G$4:$I$5,1,IF($D16="Electromechanical",3,IF($D16="Analogue Electronic",2,1))))))</f>
        <v>0.95572095730392526</v>
      </c>
      <c r="U16" s="28" cm="1">
        <f t="array" ref="U16">1-EXP(-((($C16+(U$6-$K$6))/(INDEX('Weibull Data'!$G$4:$I$5,2,IF($D16="Electromechanical",3,IF($D16="Analogue Electronic",2,1)))))^(INDEX('Weibull Data'!$G$4:$I$5,1,IF($D16="Electromechanical",3,IF($D16="Analogue Electronic",2,1))))))</f>
        <v>0.96630901846991402</v>
      </c>
      <c r="V16" s="28" cm="1">
        <f t="array" ref="V16">1-EXP(-((($C16+(V$6-$K$6))/(INDEX('Weibull Data'!$G$4:$I$5,2,IF($D16="Electromechanical",3,IF($D16="Analogue Electronic",2,1)))))^(INDEX('Weibull Data'!$G$4:$I$5,1,IF($D16="Electromechanical",3,IF($D16="Analogue Electronic",2,1))))))</f>
        <v>0.97484365810926843</v>
      </c>
      <c r="W16" s="28" cm="1">
        <f t="array" ref="W16">1-EXP(-((($C16+(W$6-$K$6))/(INDEX('Weibull Data'!$G$4:$I$5,2,IF($D16="Electromechanical",3,IF($D16="Analogue Electronic",2,1)))))^(INDEX('Weibull Data'!$G$4:$I$5,1,IF($D16="Electromechanical",3,IF($D16="Analogue Electronic",2,1))))))</f>
        <v>0.98158448792837716</v>
      </c>
      <c r="X16" s="28" cm="1">
        <f t="array" ref="X16">1-EXP(-((($C16+(X$6-$K$6))/(INDEX('Weibull Data'!$G$4:$I$5,2,IF($D16="Electromechanical",3,IF($D16="Analogue Electronic",2,1)))))^(INDEX('Weibull Data'!$G$4:$I$5,1,IF($D16="Electromechanical",3,IF($D16="Analogue Electronic",2,1))))))</f>
        <v>0.98679638544274995</v>
      </c>
      <c r="Y16" s="28" cm="1">
        <f t="array" ref="Y16">1-EXP(-((($C16+(Y$6-$K$6))/(INDEX('Weibull Data'!$G$4:$I$5,2,IF($D16="Electromechanical",3,IF($D16="Analogue Electronic",2,1)))))^(INDEX('Weibull Data'!$G$4:$I$5,1,IF($D16="Electromechanical",3,IF($D16="Analogue Electronic",2,1))))))</f>
        <v>0.9907374459481767</v>
      </c>
      <c r="Z16" s="28" cm="1">
        <f t="array" ref="Z16">1-EXP(-((($C16+(Z$6-$K$6))/(INDEX('Weibull Data'!$G$4:$I$5,2,IF($D16="Electromechanical",3,IF($D16="Analogue Electronic",2,1)))))^(INDEX('Weibull Data'!$G$4:$I$5,1,IF($D16="Electromechanical",3,IF($D16="Analogue Electronic",2,1))))))</f>
        <v>0.99364903983946173</v>
      </c>
      <c r="AA16" s="28" cm="1">
        <f t="array" ref="AA16">1-EXP(-((($C16+(AA$6-$K$6))/(INDEX('Weibull Data'!$G$4:$I$5,2,IF($D16="Electromechanical",3,IF($D16="Analogue Electronic",2,1)))))^(INDEX('Weibull Data'!$G$4:$I$5,1,IF($D16="Electromechanical",3,IF($D16="Analogue Electronic",2,1))))))</f>
        <v>0.99574846234025149</v>
      </c>
      <c r="AB16" s="28" cm="1">
        <f t="array" ref="AB16">1-EXP(-((($C16+(AB$6-$K$6))/(INDEX('Weibull Data'!$G$4:$I$5,2,IF($D16="Electromechanical",3,IF($D16="Analogue Electronic",2,1)))))^(INDEX('Weibull Data'!$G$4:$I$5,1,IF($D16="Electromechanical",3,IF($D16="Analogue Electronic",2,1))))))</f>
        <v>0.99722435957439715</v>
      </c>
      <c r="AC16" s="28" cm="1">
        <f t="array" ref="AC16">1-EXP(-((($C16+(AC$6-$K$6))/(INDEX('Weibull Data'!$G$4:$I$5,2,IF($D16="Electromechanical",3,IF($D16="Analogue Electronic",2,1)))))^(INDEX('Weibull Data'!$G$4:$I$5,1,IF($D16="Electromechanical",3,IF($D16="Analogue Electronic",2,1))))))</f>
        <v>0.99823482228859395</v>
      </c>
      <c r="AD16" s="28" cm="1">
        <f t="array" ref="AD16">1-EXP(-((($C16+(AD$6-$K$6))/(INDEX('Weibull Data'!$G$4:$I$5,2,IF($D16="Electromechanical",3,IF($D16="Analogue Electronic",2,1)))))^(INDEX('Weibull Data'!$G$4:$I$5,1,IF($D16="Electromechanical",3,IF($D16="Analogue Electronic",2,1))))))</f>
        <v>0.99890779534344099</v>
      </c>
      <c r="AE16" s="28" cm="1">
        <f t="array" ref="AE16">1-EXP(-((($C16+(AE$6-$K$6))/(INDEX('Weibull Data'!$G$4:$I$5,2,IF($D16="Electromechanical",3,IF($D16="Analogue Electronic",2,1)))))^(INDEX('Weibull Data'!$G$4:$I$5,1,IF($D16="Electromechanical",3,IF($D16="Analogue Electronic",2,1))))))</f>
        <v>0.99934328517714233</v>
      </c>
      <c r="AF16" s="28" cm="1">
        <f t="array" ref="AF16">1-EXP(-((($C16+(AF$6-$K$6))/(INDEX('Weibull Data'!$G$4:$I$5,2,IF($D16="Electromechanical",3,IF($D16="Analogue Electronic",2,1)))))^(INDEX('Weibull Data'!$G$4:$I$5,1,IF($D16="Electromechanical",3,IF($D16="Analogue Electronic",2,1))))))</f>
        <v>0.99961677133182258</v>
      </c>
      <c r="AG16" s="28" cm="1">
        <f t="array" ref="AG16">1-EXP(-((($C16+(AG$6-$K$6))/(INDEX('Weibull Data'!$G$4:$I$5,2,IF($D16="Electromechanical",3,IF($D16="Analogue Electronic",2,1)))))^(INDEX('Weibull Data'!$G$4:$I$5,1,IF($D16="Electromechanical",3,IF($D16="Analogue Electronic",2,1))))))</f>
        <v>0.99978323817471282</v>
      </c>
      <c r="AH16" s="28" cm="1">
        <f t="array" ref="AH16">1-EXP(-((($C16+(AH$6-$K$6))/(INDEX('Weibull Data'!$G$4:$I$5,2,IF($D16="Electromechanical",3,IF($D16="Analogue Electronic",2,1)))))^(INDEX('Weibull Data'!$G$4:$I$5,1,IF($D16="Electromechanical",3,IF($D16="Analogue Electronic",2,1))))))</f>
        <v>0.9998813219568552</v>
      </c>
      <c r="AI16" s="28" cm="1">
        <f t="array" ref="AI16">1-EXP(-((($C16+(AI$6-$K$6))/(INDEX('Weibull Data'!$G$4:$I$5,2,IF($D16="Electromechanical",3,IF($D16="Analogue Electronic",2,1)))))^(INDEX('Weibull Data'!$G$4:$I$5,1,IF($D16="Electromechanical",3,IF($D16="Analogue Electronic",2,1))))))</f>
        <v>0.99993719076700849</v>
      </c>
      <c r="AJ16" s="34">
        <f t="shared" si="1"/>
        <v>0.17704811289240757</v>
      </c>
      <c r="AK16" s="34">
        <f t="shared" si="2"/>
        <v>0.18599988196160996</v>
      </c>
      <c r="AL16" s="34">
        <f t="shared" si="3"/>
        <v>0.19446203037460943</v>
      </c>
      <c r="AM16" s="34">
        <f t="shared" si="4"/>
        <v>0.2023597074793449</v>
      </c>
      <c r="AN16" s="34">
        <f t="shared" si="5"/>
        <v>0.20963242448685698</v>
      </c>
      <c r="AO16" s="34">
        <f t="shared" si="6"/>
        <v>0.21623618189855909</v>
      </c>
      <c r="AP16" s="34">
        <f t="shared" si="7"/>
        <v>0.22214482795345519</v>
      </c>
      <c r="AQ16" s="34">
        <f t="shared" si="8"/>
        <v>0.2273505299594844</v>
      </c>
      <c r="AR16" s="34">
        <f t="shared" si="9"/>
        <v>0.23186330495013402</v>
      </c>
      <c r="AS16" s="34">
        <f t="shared" si="10"/>
        <v>0.23570963113956522</v>
      </c>
      <c r="AT16" s="34">
        <f t="shared" si="11"/>
        <v>0.23893023932598131</v>
      </c>
      <c r="AU16" s="34">
        <f t="shared" si="12"/>
        <v>0.2415772546174785</v>
      </c>
      <c r="AV16" s="34">
        <f t="shared" si="13"/>
        <v>0.24371091452731711</v>
      </c>
      <c r="AW16" s="34">
        <f t="shared" si="14"/>
        <v>0.24539612198209429</v>
      </c>
      <c r="AX16" s="34">
        <f t="shared" si="15"/>
        <v>0.24669909636068749</v>
      </c>
      <c r="AY16" s="34">
        <f t="shared" si="16"/>
        <v>0.24768436148704417</v>
      </c>
      <c r="AZ16" s="34">
        <f t="shared" si="17"/>
        <v>0.24841225995986543</v>
      </c>
      <c r="BA16" s="34">
        <f t="shared" si="18"/>
        <v>0.24893711558506287</v>
      </c>
      <c r="BB16" s="34">
        <f t="shared" si="19"/>
        <v>0.24930608989359929</v>
      </c>
      <c r="BC16" s="34">
        <f t="shared" si="20"/>
        <v>0.24955870557214849</v>
      </c>
      <c r="BD16" s="34">
        <f t="shared" si="21"/>
        <v>0.24972694883586025</v>
      </c>
      <c r="BE16" s="34">
        <f t="shared" si="22"/>
        <v>0.24983582129428558</v>
      </c>
      <c r="BF16" s="34">
        <f t="shared" si="23"/>
        <v>0.24990419283295565</v>
      </c>
      <c r="BG16" s="34">
        <f t="shared" si="24"/>
        <v>0.2499458095436782</v>
      </c>
      <c r="BH16" s="34">
        <f t="shared" si="25"/>
        <v>0.2499703304892138</v>
      </c>
      <c r="BI16" s="34">
        <f t="shared" si="26"/>
        <v>0.24998429769175212</v>
      </c>
      <c r="BJ16" s="45"/>
    </row>
    <row r="17" spans="1:62" x14ac:dyDescent="0.3">
      <c r="A17" s="29">
        <v>11</v>
      </c>
      <c r="B17" s="29" t="s">
        <v>86</v>
      </c>
      <c r="C17" s="29">
        <v>50</v>
      </c>
      <c r="D17" s="29" t="s">
        <v>20</v>
      </c>
      <c r="E17" s="29" t="s">
        <v>29</v>
      </c>
      <c r="F17" s="46">
        <v>1</v>
      </c>
      <c r="G17" s="47">
        <f t="shared" si="0"/>
        <v>1.5</v>
      </c>
      <c r="H17" s="51">
        <v>0.3125</v>
      </c>
      <c r="I17" s="46">
        <v>1</v>
      </c>
      <c r="J17" s="28" cm="1">
        <f t="array" ref="J17">1-EXP(-((($C17+(J$6-$K$6))/(INDEX('Weibull Data'!$G$4:$I$5,2,IF($D17="Electromechanical",3,IF($D17="Analogue Electronic",2,1)))))^(INDEX('Weibull Data'!$G$4:$I$5,1,IF($D17="Electromechanical",3,IF($D17="Analogue Electronic",2,1))))))</f>
        <v>0.70819245156963029</v>
      </c>
      <c r="K17" s="28" cm="1">
        <f t="array" ref="K17">1-EXP(-((($C17+(K$6-$K$6))/(INDEX('Weibull Data'!$G$4:$I$5,2,IF($D17="Electromechanical",3,IF($D17="Analogue Electronic",2,1)))))^(INDEX('Weibull Data'!$G$4:$I$5,1,IF($D17="Electromechanical",3,IF($D17="Analogue Electronic",2,1))))))</f>
        <v>0.74399952784643986</v>
      </c>
      <c r="L17" s="28" cm="1">
        <f t="array" ref="L17">1-EXP(-((($C17+(L$6-$K$6))/(INDEX('Weibull Data'!$G$4:$I$5,2,IF($D17="Electromechanical",3,IF($D17="Analogue Electronic",2,1)))))^(INDEX('Weibull Data'!$G$4:$I$5,1,IF($D17="Electromechanical",3,IF($D17="Analogue Electronic",2,1))))))</f>
        <v>0.77784812149843774</v>
      </c>
      <c r="M17" s="28" cm="1">
        <f t="array" ref="M17">1-EXP(-((($C17+(M$6-$K$6))/(INDEX('Weibull Data'!$G$4:$I$5,2,IF($D17="Electromechanical",3,IF($D17="Analogue Electronic",2,1)))))^(INDEX('Weibull Data'!$G$4:$I$5,1,IF($D17="Electromechanical",3,IF($D17="Analogue Electronic",2,1))))))</f>
        <v>0.80943882991737959</v>
      </c>
      <c r="N17" s="28" cm="1">
        <f t="array" ref="N17">1-EXP(-((($C17+(N$6-$K$6))/(INDEX('Weibull Data'!$G$4:$I$5,2,IF($D17="Electromechanical",3,IF($D17="Analogue Electronic",2,1)))))^(INDEX('Weibull Data'!$G$4:$I$5,1,IF($D17="Electromechanical",3,IF($D17="Analogue Electronic",2,1))))))</f>
        <v>0.83852969794742793</v>
      </c>
      <c r="O17" s="28" cm="1">
        <f t="array" ref="O17">1-EXP(-((($C17+(O$6-$K$6))/(INDEX('Weibull Data'!$G$4:$I$5,2,IF($D17="Electromechanical",3,IF($D17="Analogue Electronic",2,1)))))^(INDEX('Weibull Data'!$G$4:$I$5,1,IF($D17="Electromechanical",3,IF($D17="Analogue Electronic",2,1))))))</f>
        <v>0.86494472759423635</v>
      </c>
      <c r="P17" s="28" cm="1">
        <f t="array" ref="P17">1-EXP(-((($C17+(P$6-$K$6))/(INDEX('Weibull Data'!$G$4:$I$5,2,IF($D17="Electromechanical",3,IF($D17="Analogue Electronic",2,1)))))^(INDEX('Weibull Data'!$G$4:$I$5,1,IF($D17="Electromechanical",3,IF($D17="Analogue Electronic",2,1))))))</f>
        <v>0.88857931181382077</v>
      </c>
      <c r="Q17" s="28" cm="1">
        <f t="array" ref="Q17">1-EXP(-((($C17+(Q$6-$K$6))/(INDEX('Weibull Data'!$G$4:$I$5,2,IF($D17="Electromechanical",3,IF($D17="Analogue Electronic",2,1)))))^(INDEX('Weibull Data'!$G$4:$I$5,1,IF($D17="Electromechanical",3,IF($D17="Analogue Electronic",2,1))))))</f>
        <v>0.90940211983793762</v>
      </c>
      <c r="R17" s="28" cm="1">
        <f t="array" ref="R17">1-EXP(-((($C17+(R$6-$K$6))/(INDEX('Weibull Data'!$G$4:$I$5,2,IF($D17="Electromechanical",3,IF($D17="Analogue Electronic",2,1)))))^(INDEX('Weibull Data'!$G$4:$I$5,1,IF($D17="Electromechanical",3,IF($D17="Analogue Electronic",2,1))))))</f>
        <v>0.92745321980053608</v>
      </c>
      <c r="S17" s="28" cm="1">
        <f t="array" ref="S17">1-EXP(-((($C17+(S$6-$K$6))/(INDEX('Weibull Data'!$G$4:$I$5,2,IF($D17="Electromechanical",3,IF($D17="Analogue Electronic",2,1)))))^(INDEX('Weibull Data'!$G$4:$I$5,1,IF($D17="Electromechanical",3,IF($D17="Analogue Electronic",2,1))))))</f>
        <v>0.94283852455826089</v>
      </c>
      <c r="T17" s="28" cm="1">
        <f t="array" ref="T17">1-EXP(-((($C17+(T$6-$K$6))/(INDEX('Weibull Data'!$G$4:$I$5,2,IF($D17="Electromechanical",3,IF($D17="Analogue Electronic",2,1)))))^(INDEX('Weibull Data'!$G$4:$I$5,1,IF($D17="Electromechanical",3,IF($D17="Analogue Electronic",2,1))))))</f>
        <v>0.95572095730392526</v>
      </c>
      <c r="U17" s="28" cm="1">
        <f t="array" ref="U17">1-EXP(-((($C17+(U$6-$K$6))/(INDEX('Weibull Data'!$G$4:$I$5,2,IF($D17="Electromechanical",3,IF($D17="Analogue Electronic",2,1)))))^(INDEX('Weibull Data'!$G$4:$I$5,1,IF($D17="Electromechanical",3,IF($D17="Analogue Electronic",2,1))))))</f>
        <v>0.96630901846991402</v>
      </c>
      <c r="V17" s="28" cm="1">
        <f t="array" ref="V17">1-EXP(-((($C17+(V$6-$K$6))/(INDEX('Weibull Data'!$G$4:$I$5,2,IF($D17="Electromechanical",3,IF($D17="Analogue Electronic",2,1)))))^(INDEX('Weibull Data'!$G$4:$I$5,1,IF($D17="Electromechanical",3,IF($D17="Analogue Electronic",2,1))))))</f>
        <v>0.97484365810926843</v>
      </c>
      <c r="W17" s="28" cm="1">
        <f t="array" ref="W17">1-EXP(-((($C17+(W$6-$K$6))/(INDEX('Weibull Data'!$G$4:$I$5,2,IF($D17="Electromechanical",3,IF($D17="Analogue Electronic",2,1)))))^(INDEX('Weibull Data'!$G$4:$I$5,1,IF($D17="Electromechanical",3,IF($D17="Analogue Electronic",2,1))))))</f>
        <v>0.98158448792837716</v>
      </c>
      <c r="X17" s="28" cm="1">
        <f t="array" ref="X17">1-EXP(-((($C17+(X$6-$K$6))/(INDEX('Weibull Data'!$G$4:$I$5,2,IF($D17="Electromechanical",3,IF($D17="Analogue Electronic",2,1)))))^(INDEX('Weibull Data'!$G$4:$I$5,1,IF($D17="Electromechanical",3,IF($D17="Analogue Electronic",2,1))))))</f>
        <v>0.98679638544274995</v>
      </c>
      <c r="Y17" s="28" cm="1">
        <f t="array" ref="Y17">1-EXP(-((($C17+(Y$6-$K$6))/(INDEX('Weibull Data'!$G$4:$I$5,2,IF($D17="Electromechanical",3,IF($D17="Analogue Electronic",2,1)))))^(INDEX('Weibull Data'!$G$4:$I$5,1,IF($D17="Electromechanical",3,IF($D17="Analogue Electronic",2,1))))))</f>
        <v>0.9907374459481767</v>
      </c>
      <c r="Z17" s="28" cm="1">
        <f t="array" ref="Z17">1-EXP(-((($C17+(Z$6-$K$6))/(INDEX('Weibull Data'!$G$4:$I$5,2,IF($D17="Electromechanical",3,IF($D17="Analogue Electronic",2,1)))))^(INDEX('Weibull Data'!$G$4:$I$5,1,IF($D17="Electromechanical",3,IF($D17="Analogue Electronic",2,1))))))</f>
        <v>0.99364903983946173</v>
      </c>
      <c r="AA17" s="28" cm="1">
        <f t="array" ref="AA17">1-EXP(-((($C17+(AA$6-$K$6))/(INDEX('Weibull Data'!$G$4:$I$5,2,IF($D17="Electromechanical",3,IF($D17="Analogue Electronic",2,1)))))^(INDEX('Weibull Data'!$G$4:$I$5,1,IF($D17="Electromechanical",3,IF($D17="Analogue Electronic",2,1))))))</f>
        <v>0.99574846234025149</v>
      </c>
      <c r="AB17" s="28" cm="1">
        <f t="array" ref="AB17">1-EXP(-((($C17+(AB$6-$K$6))/(INDEX('Weibull Data'!$G$4:$I$5,2,IF($D17="Electromechanical",3,IF($D17="Analogue Electronic",2,1)))))^(INDEX('Weibull Data'!$G$4:$I$5,1,IF($D17="Electromechanical",3,IF($D17="Analogue Electronic",2,1))))))</f>
        <v>0.99722435957439715</v>
      </c>
      <c r="AC17" s="28" cm="1">
        <f t="array" ref="AC17">1-EXP(-((($C17+(AC$6-$K$6))/(INDEX('Weibull Data'!$G$4:$I$5,2,IF($D17="Electromechanical",3,IF($D17="Analogue Electronic",2,1)))))^(INDEX('Weibull Data'!$G$4:$I$5,1,IF($D17="Electromechanical",3,IF($D17="Analogue Electronic",2,1))))))</f>
        <v>0.99823482228859395</v>
      </c>
      <c r="AD17" s="28" cm="1">
        <f t="array" ref="AD17">1-EXP(-((($C17+(AD$6-$K$6))/(INDEX('Weibull Data'!$G$4:$I$5,2,IF($D17="Electromechanical",3,IF($D17="Analogue Electronic",2,1)))))^(INDEX('Weibull Data'!$G$4:$I$5,1,IF($D17="Electromechanical",3,IF($D17="Analogue Electronic",2,1))))))</f>
        <v>0.99890779534344099</v>
      </c>
      <c r="AE17" s="28" cm="1">
        <f t="array" ref="AE17">1-EXP(-((($C17+(AE$6-$K$6))/(INDEX('Weibull Data'!$G$4:$I$5,2,IF($D17="Electromechanical",3,IF($D17="Analogue Electronic",2,1)))))^(INDEX('Weibull Data'!$G$4:$I$5,1,IF($D17="Electromechanical",3,IF($D17="Analogue Electronic",2,1))))))</f>
        <v>0.99934328517714233</v>
      </c>
      <c r="AF17" s="28" cm="1">
        <f t="array" ref="AF17">1-EXP(-((($C17+(AF$6-$K$6))/(INDEX('Weibull Data'!$G$4:$I$5,2,IF($D17="Electromechanical",3,IF($D17="Analogue Electronic",2,1)))))^(INDEX('Weibull Data'!$G$4:$I$5,1,IF($D17="Electromechanical",3,IF($D17="Analogue Electronic",2,1))))))</f>
        <v>0.99961677133182258</v>
      </c>
      <c r="AG17" s="28" cm="1">
        <f t="array" ref="AG17">1-EXP(-((($C17+(AG$6-$K$6))/(INDEX('Weibull Data'!$G$4:$I$5,2,IF($D17="Electromechanical",3,IF($D17="Analogue Electronic",2,1)))))^(INDEX('Weibull Data'!$G$4:$I$5,1,IF($D17="Electromechanical",3,IF($D17="Analogue Electronic",2,1))))))</f>
        <v>0.99978323817471282</v>
      </c>
      <c r="AH17" s="28" cm="1">
        <f t="array" ref="AH17">1-EXP(-((($C17+(AH$6-$K$6))/(INDEX('Weibull Data'!$G$4:$I$5,2,IF($D17="Electromechanical",3,IF($D17="Analogue Electronic",2,1)))))^(INDEX('Weibull Data'!$G$4:$I$5,1,IF($D17="Electromechanical",3,IF($D17="Analogue Electronic",2,1))))))</f>
        <v>0.9998813219568552</v>
      </c>
      <c r="AI17" s="28" cm="1">
        <f t="array" ref="AI17">1-EXP(-((($C17+(AI$6-$K$6))/(INDEX('Weibull Data'!$G$4:$I$5,2,IF($D17="Electromechanical",3,IF($D17="Analogue Electronic",2,1)))))^(INDEX('Weibull Data'!$G$4:$I$5,1,IF($D17="Electromechanical",3,IF($D17="Analogue Electronic",2,1))))))</f>
        <v>0.99993719076700849</v>
      </c>
      <c r="AJ17" s="34">
        <f t="shared" si="1"/>
        <v>0.22131014111550945</v>
      </c>
      <c r="AK17" s="34">
        <f t="shared" si="2"/>
        <v>0.23249985245201246</v>
      </c>
      <c r="AL17" s="34">
        <f t="shared" si="3"/>
        <v>0.24307753796826179</v>
      </c>
      <c r="AM17" s="34">
        <f t="shared" si="4"/>
        <v>0.25294963434918111</v>
      </c>
      <c r="AN17" s="34">
        <f t="shared" si="5"/>
        <v>0.26204053060857124</v>
      </c>
      <c r="AO17" s="34">
        <f t="shared" si="6"/>
        <v>0.27029522737319889</v>
      </c>
      <c r="AP17" s="34">
        <f t="shared" si="7"/>
        <v>0.277681034941819</v>
      </c>
      <c r="AQ17" s="34">
        <f t="shared" si="8"/>
        <v>0.28418816244935552</v>
      </c>
      <c r="AR17" s="34">
        <f t="shared" si="9"/>
        <v>0.28982913118766751</v>
      </c>
      <c r="AS17" s="34">
        <f t="shared" si="10"/>
        <v>0.29463703892445653</v>
      </c>
      <c r="AT17" s="34">
        <f t="shared" si="11"/>
        <v>0.29866279915747662</v>
      </c>
      <c r="AU17" s="34">
        <f t="shared" si="12"/>
        <v>0.30197156827184812</v>
      </c>
      <c r="AV17" s="34">
        <f t="shared" si="13"/>
        <v>0.30463864315914641</v>
      </c>
      <c r="AW17" s="34">
        <f t="shared" si="14"/>
        <v>0.30674515247761786</v>
      </c>
      <c r="AX17" s="34">
        <f t="shared" si="15"/>
        <v>0.30837387045085934</v>
      </c>
      <c r="AY17" s="34">
        <f t="shared" si="16"/>
        <v>0.30960545185880523</v>
      </c>
      <c r="AZ17" s="34">
        <f t="shared" si="17"/>
        <v>0.31051532494983181</v>
      </c>
      <c r="BA17" s="34">
        <f t="shared" si="18"/>
        <v>0.31117139448132858</v>
      </c>
      <c r="BB17" s="34">
        <f t="shared" si="19"/>
        <v>0.31163261236699913</v>
      </c>
      <c r="BC17" s="34">
        <f t="shared" si="20"/>
        <v>0.31194838196518559</v>
      </c>
      <c r="BD17" s="34">
        <f t="shared" si="21"/>
        <v>0.31215868604482533</v>
      </c>
      <c r="BE17" s="34">
        <f t="shared" si="22"/>
        <v>0.31229477661785698</v>
      </c>
      <c r="BF17" s="34">
        <f t="shared" si="23"/>
        <v>0.31238024104119455</v>
      </c>
      <c r="BG17" s="34">
        <f t="shared" si="24"/>
        <v>0.31243226192959778</v>
      </c>
      <c r="BH17" s="34">
        <f t="shared" si="25"/>
        <v>0.31246291311151725</v>
      </c>
      <c r="BI17" s="34">
        <f t="shared" si="26"/>
        <v>0.31248037211469015</v>
      </c>
      <c r="BJ17" s="45"/>
    </row>
    <row r="18" spans="1:62" x14ac:dyDescent="0.3">
      <c r="A18" s="29">
        <v>12</v>
      </c>
      <c r="B18" s="29" t="s">
        <v>87</v>
      </c>
      <c r="C18" s="29">
        <v>50</v>
      </c>
      <c r="D18" s="29" t="s">
        <v>20</v>
      </c>
      <c r="E18" s="29" t="s">
        <v>29</v>
      </c>
      <c r="F18" s="46">
        <v>1</v>
      </c>
      <c r="G18" s="47">
        <f t="shared" si="0"/>
        <v>1.5</v>
      </c>
      <c r="H18" s="51">
        <v>0.3125</v>
      </c>
      <c r="I18" s="46">
        <v>1</v>
      </c>
      <c r="J18" s="28" cm="1">
        <f t="array" ref="J18">1-EXP(-((($C18+(J$6-$K$6))/(INDEX('Weibull Data'!$G$4:$I$5,2,IF($D18="Electromechanical",3,IF($D18="Analogue Electronic",2,1)))))^(INDEX('Weibull Data'!$G$4:$I$5,1,IF($D18="Electromechanical",3,IF($D18="Analogue Electronic",2,1))))))</f>
        <v>0.70819245156963029</v>
      </c>
      <c r="K18" s="28" cm="1">
        <f t="array" ref="K18">1-EXP(-((($C18+(K$6-$K$6))/(INDEX('Weibull Data'!$G$4:$I$5,2,IF($D18="Electromechanical",3,IF($D18="Analogue Electronic",2,1)))))^(INDEX('Weibull Data'!$G$4:$I$5,1,IF($D18="Electromechanical",3,IF($D18="Analogue Electronic",2,1))))))</f>
        <v>0.74399952784643986</v>
      </c>
      <c r="L18" s="28" cm="1">
        <f t="array" ref="L18">1-EXP(-((($C18+(L$6-$K$6))/(INDEX('Weibull Data'!$G$4:$I$5,2,IF($D18="Electromechanical",3,IF($D18="Analogue Electronic",2,1)))))^(INDEX('Weibull Data'!$G$4:$I$5,1,IF($D18="Electromechanical",3,IF($D18="Analogue Electronic",2,1))))))</f>
        <v>0.77784812149843774</v>
      </c>
      <c r="M18" s="28" cm="1">
        <f t="array" ref="M18">1-EXP(-((($C18+(M$6-$K$6))/(INDEX('Weibull Data'!$G$4:$I$5,2,IF($D18="Electromechanical",3,IF($D18="Analogue Electronic",2,1)))))^(INDEX('Weibull Data'!$G$4:$I$5,1,IF($D18="Electromechanical",3,IF($D18="Analogue Electronic",2,1))))))</f>
        <v>0.80943882991737959</v>
      </c>
      <c r="N18" s="28" cm="1">
        <f t="array" ref="N18">1-EXP(-((($C18+(N$6-$K$6))/(INDEX('Weibull Data'!$G$4:$I$5,2,IF($D18="Electromechanical",3,IF($D18="Analogue Electronic",2,1)))))^(INDEX('Weibull Data'!$G$4:$I$5,1,IF($D18="Electromechanical",3,IF($D18="Analogue Electronic",2,1))))))</f>
        <v>0.83852969794742793</v>
      </c>
      <c r="O18" s="28" cm="1">
        <f t="array" ref="O18">1-EXP(-((($C18+(O$6-$K$6))/(INDEX('Weibull Data'!$G$4:$I$5,2,IF($D18="Electromechanical",3,IF($D18="Analogue Electronic",2,1)))))^(INDEX('Weibull Data'!$G$4:$I$5,1,IF($D18="Electromechanical",3,IF($D18="Analogue Electronic",2,1))))))</f>
        <v>0.86494472759423635</v>
      </c>
      <c r="P18" s="28" cm="1">
        <f t="array" ref="P18">1-EXP(-((($C18+(P$6-$K$6))/(INDEX('Weibull Data'!$G$4:$I$5,2,IF($D18="Electromechanical",3,IF($D18="Analogue Electronic",2,1)))))^(INDEX('Weibull Data'!$G$4:$I$5,1,IF($D18="Electromechanical",3,IF($D18="Analogue Electronic",2,1))))))</f>
        <v>0.88857931181382077</v>
      </c>
      <c r="Q18" s="28" cm="1">
        <f t="array" ref="Q18">1-EXP(-((($C18+(Q$6-$K$6))/(INDEX('Weibull Data'!$G$4:$I$5,2,IF($D18="Electromechanical",3,IF($D18="Analogue Electronic",2,1)))))^(INDEX('Weibull Data'!$G$4:$I$5,1,IF($D18="Electromechanical",3,IF($D18="Analogue Electronic",2,1))))))</f>
        <v>0.90940211983793762</v>
      </c>
      <c r="R18" s="28" cm="1">
        <f t="array" ref="R18">1-EXP(-((($C18+(R$6-$K$6))/(INDEX('Weibull Data'!$G$4:$I$5,2,IF($D18="Electromechanical",3,IF($D18="Analogue Electronic",2,1)))))^(INDEX('Weibull Data'!$G$4:$I$5,1,IF($D18="Electromechanical",3,IF($D18="Analogue Electronic",2,1))))))</f>
        <v>0.92745321980053608</v>
      </c>
      <c r="S18" s="28" cm="1">
        <f t="array" ref="S18">1-EXP(-((($C18+(S$6-$K$6))/(INDEX('Weibull Data'!$G$4:$I$5,2,IF($D18="Electromechanical",3,IF($D18="Analogue Electronic",2,1)))))^(INDEX('Weibull Data'!$G$4:$I$5,1,IF($D18="Electromechanical",3,IF($D18="Analogue Electronic",2,1))))))</f>
        <v>0.94283852455826089</v>
      </c>
      <c r="T18" s="28" cm="1">
        <f t="array" ref="T18">1-EXP(-((($C18+(T$6-$K$6))/(INDEX('Weibull Data'!$G$4:$I$5,2,IF($D18="Electromechanical",3,IF($D18="Analogue Electronic",2,1)))))^(INDEX('Weibull Data'!$G$4:$I$5,1,IF($D18="Electromechanical",3,IF($D18="Analogue Electronic",2,1))))))</f>
        <v>0.95572095730392526</v>
      </c>
      <c r="U18" s="28" cm="1">
        <f t="array" ref="U18">1-EXP(-((($C18+(U$6-$K$6))/(INDEX('Weibull Data'!$G$4:$I$5,2,IF($D18="Electromechanical",3,IF($D18="Analogue Electronic",2,1)))))^(INDEX('Weibull Data'!$G$4:$I$5,1,IF($D18="Electromechanical",3,IF($D18="Analogue Electronic",2,1))))))</f>
        <v>0.96630901846991402</v>
      </c>
      <c r="V18" s="28" cm="1">
        <f t="array" ref="V18">1-EXP(-((($C18+(V$6-$K$6))/(INDEX('Weibull Data'!$G$4:$I$5,2,IF($D18="Electromechanical",3,IF($D18="Analogue Electronic",2,1)))))^(INDEX('Weibull Data'!$G$4:$I$5,1,IF($D18="Electromechanical",3,IF($D18="Analogue Electronic",2,1))))))</f>
        <v>0.97484365810926843</v>
      </c>
      <c r="W18" s="28" cm="1">
        <f t="array" ref="W18">1-EXP(-((($C18+(W$6-$K$6))/(INDEX('Weibull Data'!$G$4:$I$5,2,IF($D18="Electromechanical",3,IF($D18="Analogue Electronic",2,1)))))^(INDEX('Weibull Data'!$G$4:$I$5,1,IF($D18="Electromechanical",3,IF($D18="Analogue Electronic",2,1))))))</f>
        <v>0.98158448792837716</v>
      </c>
      <c r="X18" s="28" cm="1">
        <f t="array" ref="X18">1-EXP(-((($C18+(X$6-$K$6))/(INDEX('Weibull Data'!$G$4:$I$5,2,IF($D18="Electromechanical",3,IF($D18="Analogue Electronic",2,1)))))^(INDEX('Weibull Data'!$G$4:$I$5,1,IF($D18="Electromechanical",3,IF($D18="Analogue Electronic",2,1))))))</f>
        <v>0.98679638544274995</v>
      </c>
      <c r="Y18" s="28" cm="1">
        <f t="array" ref="Y18">1-EXP(-((($C18+(Y$6-$K$6))/(INDEX('Weibull Data'!$G$4:$I$5,2,IF($D18="Electromechanical",3,IF($D18="Analogue Electronic",2,1)))))^(INDEX('Weibull Data'!$G$4:$I$5,1,IF($D18="Electromechanical",3,IF($D18="Analogue Electronic",2,1))))))</f>
        <v>0.9907374459481767</v>
      </c>
      <c r="Z18" s="28" cm="1">
        <f t="array" ref="Z18">1-EXP(-((($C18+(Z$6-$K$6))/(INDEX('Weibull Data'!$G$4:$I$5,2,IF($D18="Electromechanical",3,IF($D18="Analogue Electronic",2,1)))))^(INDEX('Weibull Data'!$G$4:$I$5,1,IF($D18="Electromechanical",3,IF($D18="Analogue Electronic",2,1))))))</f>
        <v>0.99364903983946173</v>
      </c>
      <c r="AA18" s="28" cm="1">
        <f t="array" ref="AA18">1-EXP(-((($C18+(AA$6-$K$6))/(INDEX('Weibull Data'!$G$4:$I$5,2,IF($D18="Electromechanical",3,IF($D18="Analogue Electronic",2,1)))))^(INDEX('Weibull Data'!$G$4:$I$5,1,IF($D18="Electromechanical",3,IF($D18="Analogue Electronic",2,1))))))</f>
        <v>0.99574846234025149</v>
      </c>
      <c r="AB18" s="28" cm="1">
        <f t="array" ref="AB18">1-EXP(-((($C18+(AB$6-$K$6))/(INDEX('Weibull Data'!$G$4:$I$5,2,IF($D18="Electromechanical",3,IF($D18="Analogue Electronic",2,1)))))^(INDEX('Weibull Data'!$G$4:$I$5,1,IF($D18="Electromechanical",3,IF($D18="Analogue Electronic",2,1))))))</f>
        <v>0.99722435957439715</v>
      </c>
      <c r="AC18" s="28" cm="1">
        <f t="array" ref="AC18">1-EXP(-((($C18+(AC$6-$K$6))/(INDEX('Weibull Data'!$G$4:$I$5,2,IF($D18="Electromechanical",3,IF($D18="Analogue Electronic",2,1)))))^(INDEX('Weibull Data'!$G$4:$I$5,1,IF($D18="Electromechanical",3,IF($D18="Analogue Electronic",2,1))))))</f>
        <v>0.99823482228859395</v>
      </c>
      <c r="AD18" s="28" cm="1">
        <f t="array" ref="AD18">1-EXP(-((($C18+(AD$6-$K$6))/(INDEX('Weibull Data'!$G$4:$I$5,2,IF($D18="Electromechanical",3,IF($D18="Analogue Electronic",2,1)))))^(INDEX('Weibull Data'!$G$4:$I$5,1,IF($D18="Electromechanical",3,IF($D18="Analogue Electronic",2,1))))))</f>
        <v>0.99890779534344099</v>
      </c>
      <c r="AE18" s="28" cm="1">
        <f t="array" ref="AE18">1-EXP(-((($C18+(AE$6-$K$6))/(INDEX('Weibull Data'!$G$4:$I$5,2,IF($D18="Electromechanical",3,IF($D18="Analogue Electronic",2,1)))))^(INDEX('Weibull Data'!$G$4:$I$5,1,IF($D18="Electromechanical",3,IF($D18="Analogue Electronic",2,1))))))</f>
        <v>0.99934328517714233</v>
      </c>
      <c r="AF18" s="28" cm="1">
        <f t="array" ref="AF18">1-EXP(-((($C18+(AF$6-$K$6))/(INDEX('Weibull Data'!$G$4:$I$5,2,IF($D18="Electromechanical",3,IF($D18="Analogue Electronic",2,1)))))^(INDEX('Weibull Data'!$G$4:$I$5,1,IF($D18="Electromechanical",3,IF($D18="Analogue Electronic",2,1))))))</f>
        <v>0.99961677133182258</v>
      </c>
      <c r="AG18" s="28" cm="1">
        <f t="array" ref="AG18">1-EXP(-((($C18+(AG$6-$K$6))/(INDEX('Weibull Data'!$G$4:$I$5,2,IF($D18="Electromechanical",3,IF($D18="Analogue Electronic",2,1)))))^(INDEX('Weibull Data'!$G$4:$I$5,1,IF($D18="Electromechanical",3,IF($D18="Analogue Electronic",2,1))))))</f>
        <v>0.99978323817471282</v>
      </c>
      <c r="AH18" s="28" cm="1">
        <f t="array" ref="AH18">1-EXP(-((($C18+(AH$6-$K$6))/(INDEX('Weibull Data'!$G$4:$I$5,2,IF($D18="Electromechanical",3,IF($D18="Analogue Electronic",2,1)))))^(INDEX('Weibull Data'!$G$4:$I$5,1,IF($D18="Electromechanical",3,IF($D18="Analogue Electronic",2,1))))))</f>
        <v>0.9998813219568552</v>
      </c>
      <c r="AI18" s="28" cm="1">
        <f t="array" ref="AI18">1-EXP(-((($C18+(AI$6-$K$6))/(INDEX('Weibull Data'!$G$4:$I$5,2,IF($D18="Electromechanical",3,IF($D18="Analogue Electronic",2,1)))))^(INDEX('Weibull Data'!$G$4:$I$5,1,IF($D18="Electromechanical",3,IF($D18="Analogue Electronic",2,1))))))</f>
        <v>0.99993719076700849</v>
      </c>
      <c r="AJ18" s="34">
        <f t="shared" si="1"/>
        <v>0.22131014111550945</v>
      </c>
      <c r="AK18" s="34">
        <f t="shared" si="2"/>
        <v>0.23249985245201246</v>
      </c>
      <c r="AL18" s="34">
        <f t="shared" si="3"/>
        <v>0.24307753796826179</v>
      </c>
      <c r="AM18" s="34">
        <f t="shared" si="4"/>
        <v>0.25294963434918111</v>
      </c>
      <c r="AN18" s="34">
        <f t="shared" si="5"/>
        <v>0.26204053060857124</v>
      </c>
      <c r="AO18" s="34">
        <f t="shared" si="6"/>
        <v>0.27029522737319889</v>
      </c>
      <c r="AP18" s="34">
        <f t="shared" si="7"/>
        <v>0.277681034941819</v>
      </c>
      <c r="AQ18" s="34">
        <f t="shared" si="8"/>
        <v>0.28418816244935552</v>
      </c>
      <c r="AR18" s="34">
        <f t="shared" si="9"/>
        <v>0.28982913118766751</v>
      </c>
      <c r="AS18" s="34">
        <f t="shared" si="10"/>
        <v>0.29463703892445653</v>
      </c>
      <c r="AT18" s="34">
        <f t="shared" si="11"/>
        <v>0.29866279915747662</v>
      </c>
      <c r="AU18" s="34">
        <f t="shared" si="12"/>
        <v>0.30197156827184812</v>
      </c>
      <c r="AV18" s="34">
        <f t="shared" si="13"/>
        <v>0.30463864315914641</v>
      </c>
      <c r="AW18" s="34">
        <f t="shared" si="14"/>
        <v>0.30674515247761786</v>
      </c>
      <c r="AX18" s="34">
        <f t="shared" si="15"/>
        <v>0.30837387045085934</v>
      </c>
      <c r="AY18" s="34">
        <f t="shared" si="16"/>
        <v>0.30960545185880523</v>
      </c>
      <c r="AZ18" s="34">
        <f t="shared" si="17"/>
        <v>0.31051532494983181</v>
      </c>
      <c r="BA18" s="34">
        <f t="shared" si="18"/>
        <v>0.31117139448132858</v>
      </c>
      <c r="BB18" s="34">
        <f t="shared" si="19"/>
        <v>0.31163261236699913</v>
      </c>
      <c r="BC18" s="34">
        <f t="shared" si="20"/>
        <v>0.31194838196518559</v>
      </c>
      <c r="BD18" s="34">
        <f t="shared" si="21"/>
        <v>0.31215868604482533</v>
      </c>
      <c r="BE18" s="34">
        <f t="shared" si="22"/>
        <v>0.31229477661785698</v>
      </c>
      <c r="BF18" s="34">
        <f t="shared" si="23"/>
        <v>0.31238024104119455</v>
      </c>
      <c r="BG18" s="34">
        <f t="shared" si="24"/>
        <v>0.31243226192959778</v>
      </c>
      <c r="BH18" s="34">
        <f t="shared" si="25"/>
        <v>0.31246291311151725</v>
      </c>
      <c r="BI18" s="34">
        <f t="shared" si="26"/>
        <v>0.31248037211469015</v>
      </c>
      <c r="BJ18" s="45"/>
    </row>
    <row r="19" spans="1:62" x14ac:dyDescent="0.3">
      <c r="A19" s="29">
        <v>13</v>
      </c>
      <c r="B19" s="29" t="s">
        <v>88</v>
      </c>
      <c r="C19" s="29">
        <v>50</v>
      </c>
      <c r="D19" s="29" t="s">
        <v>20</v>
      </c>
      <c r="E19" s="29" t="s">
        <v>29</v>
      </c>
      <c r="F19" s="46">
        <v>1</v>
      </c>
      <c r="G19" s="47">
        <f t="shared" si="0"/>
        <v>1.5</v>
      </c>
      <c r="H19" s="51">
        <v>0.3125</v>
      </c>
      <c r="I19" s="46">
        <v>1</v>
      </c>
      <c r="J19" s="28" cm="1">
        <f t="array" ref="J19">1-EXP(-((($C19+(J$6-$K$6))/(INDEX('Weibull Data'!$G$4:$I$5,2,IF($D19="Electromechanical",3,IF($D19="Analogue Electronic",2,1)))))^(INDEX('Weibull Data'!$G$4:$I$5,1,IF($D19="Electromechanical",3,IF($D19="Analogue Electronic",2,1))))))</f>
        <v>0.70819245156963029</v>
      </c>
      <c r="K19" s="28" cm="1">
        <f t="array" ref="K19">1-EXP(-((($C19+(K$6-$K$6))/(INDEX('Weibull Data'!$G$4:$I$5,2,IF($D19="Electromechanical",3,IF($D19="Analogue Electronic",2,1)))))^(INDEX('Weibull Data'!$G$4:$I$5,1,IF($D19="Electromechanical",3,IF($D19="Analogue Electronic",2,1))))))</f>
        <v>0.74399952784643986</v>
      </c>
      <c r="L19" s="28" cm="1">
        <f t="array" ref="L19">1-EXP(-((($C19+(L$6-$K$6))/(INDEX('Weibull Data'!$G$4:$I$5,2,IF($D19="Electromechanical",3,IF($D19="Analogue Electronic",2,1)))))^(INDEX('Weibull Data'!$G$4:$I$5,1,IF($D19="Electromechanical",3,IF($D19="Analogue Electronic",2,1))))))</f>
        <v>0.77784812149843774</v>
      </c>
      <c r="M19" s="28" cm="1">
        <f t="array" ref="M19">1-EXP(-((($C19+(M$6-$K$6))/(INDEX('Weibull Data'!$G$4:$I$5,2,IF($D19="Electromechanical",3,IF($D19="Analogue Electronic",2,1)))))^(INDEX('Weibull Data'!$G$4:$I$5,1,IF($D19="Electromechanical",3,IF($D19="Analogue Electronic",2,1))))))</f>
        <v>0.80943882991737959</v>
      </c>
      <c r="N19" s="28" cm="1">
        <f t="array" ref="N19">1-EXP(-((($C19+(N$6-$K$6))/(INDEX('Weibull Data'!$G$4:$I$5,2,IF($D19="Electromechanical",3,IF($D19="Analogue Electronic",2,1)))))^(INDEX('Weibull Data'!$G$4:$I$5,1,IF($D19="Electromechanical",3,IF($D19="Analogue Electronic",2,1))))))</f>
        <v>0.83852969794742793</v>
      </c>
      <c r="O19" s="28" cm="1">
        <f t="array" ref="O19">1-EXP(-((($C19+(O$6-$K$6))/(INDEX('Weibull Data'!$G$4:$I$5,2,IF($D19="Electromechanical",3,IF($D19="Analogue Electronic",2,1)))))^(INDEX('Weibull Data'!$G$4:$I$5,1,IF($D19="Electromechanical",3,IF($D19="Analogue Electronic",2,1))))))</f>
        <v>0.86494472759423635</v>
      </c>
      <c r="P19" s="28" cm="1">
        <f t="array" ref="P19">1-EXP(-((($C19+(P$6-$K$6))/(INDEX('Weibull Data'!$G$4:$I$5,2,IF($D19="Electromechanical",3,IF($D19="Analogue Electronic",2,1)))))^(INDEX('Weibull Data'!$G$4:$I$5,1,IF($D19="Electromechanical",3,IF($D19="Analogue Electronic",2,1))))))</f>
        <v>0.88857931181382077</v>
      </c>
      <c r="Q19" s="28" cm="1">
        <f t="array" ref="Q19">1-EXP(-((($C19+(Q$6-$K$6))/(INDEX('Weibull Data'!$G$4:$I$5,2,IF($D19="Electromechanical",3,IF($D19="Analogue Electronic",2,1)))))^(INDEX('Weibull Data'!$G$4:$I$5,1,IF($D19="Electromechanical",3,IF($D19="Analogue Electronic",2,1))))))</f>
        <v>0.90940211983793762</v>
      </c>
      <c r="R19" s="28" cm="1">
        <f t="array" ref="R19">1-EXP(-((($C19+(R$6-$K$6))/(INDEX('Weibull Data'!$G$4:$I$5,2,IF($D19="Electromechanical",3,IF($D19="Analogue Electronic",2,1)))))^(INDEX('Weibull Data'!$G$4:$I$5,1,IF($D19="Electromechanical",3,IF($D19="Analogue Electronic",2,1))))))</f>
        <v>0.92745321980053608</v>
      </c>
      <c r="S19" s="28" cm="1">
        <f t="array" ref="S19">1-EXP(-((($C19+(S$6-$K$6))/(INDEX('Weibull Data'!$G$4:$I$5,2,IF($D19="Electromechanical",3,IF($D19="Analogue Electronic",2,1)))))^(INDEX('Weibull Data'!$G$4:$I$5,1,IF($D19="Electromechanical",3,IF($D19="Analogue Electronic",2,1))))))</f>
        <v>0.94283852455826089</v>
      </c>
      <c r="T19" s="28" cm="1">
        <f t="array" ref="T19">1-EXP(-((($C19+(T$6-$K$6))/(INDEX('Weibull Data'!$G$4:$I$5,2,IF($D19="Electromechanical",3,IF($D19="Analogue Electronic",2,1)))))^(INDEX('Weibull Data'!$G$4:$I$5,1,IF($D19="Electromechanical",3,IF($D19="Analogue Electronic",2,1))))))</f>
        <v>0.95572095730392526</v>
      </c>
      <c r="U19" s="28" cm="1">
        <f t="array" ref="U19">1-EXP(-((($C19+(U$6-$K$6))/(INDEX('Weibull Data'!$G$4:$I$5,2,IF($D19="Electromechanical",3,IF($D19="Analogue Electronic",2,1)))))^(INDEX('Weibull Data'!$G$4:$I$5,1,IF($D19="Electromechanical",3,IF($D19="Analogue Electronic",2,1))))))</f>
        <v>0.96630901846991402</v>
      </c>
      <c r="V19" s="28" cm="1">
        <f t="array" ref="V19">1-EXP(-((($C19+(V$6-$K$6))/(INDEX('Weibull Data'!$G$4:$I$5,2,IF($D19="Electromechanical",3,IF($D19="Analogue Electronic",2,1)))))^(INDEX('Weibull Data'!$G$4:$I$5,1,IF($D19="Electromechanical",3,IF($D19="Analogue Electronic",2,1))))))</f>
        <v>0.97484365810926843</v>
      </c>
      <c r="W19" s="28" cm="1">
        <f t="array" ref="W19">1-EXP(-((($C19+(W$6-$K$6))/(INDEX('Weibull Data'!$G$4:$I$5,2,IF($D19="Electromechanical",3,IF($D19="Analogue Electronic",2,1)))))^(INDEX('Weibull Data'!$G$4:$I$5,1,IF($D19="Electromechanical",3,IF($D19="Analogue Electronic",2,1))))))</f>
        <v>0.98158448792837716</v>
      </c>
      <c r="X19" s="28" cm="1">
        <f t="array" ref="X19">1-EXP(-((($C19+(X$6-$K$6))/(INDEX('Weibull Data'!$G$4:$I$5,2,IF($D19="Electromechanical",3,IF($D19="Analogue Electronic",2,1)))))^(INDEX('Weibull Data'!$G$4:$I$5,1,IF($D19="Electromechanical",3,IF($D19="Analogue Electronic",2,1))))))</f>
        <v>0.98679638544274995</v>
      </c>
      <c r="Y19" s="28" cm="1">
        <f t="array" ref="Y19">1-EXP(-((($C19+(Y$6-$K$6))/(INDEX('Weibull Data'!$G$4:$I$5,2,IF($D19="Electromechanical",3,IF($D19="Analogue Electronic",2,1)))))^(INDEX('Weibull Data'!$G$4:$I$5,1,IF($D19="Electromechanical",3,IF($D19="Analogue Electronic",2,1))))))</f>
        <v>0.9907374459481767</v>
      </c>
      <c r="Z19" s="28" cm="1">
        <f t="array" ref="Z19">1-EXP(-((($C19+(Z$6-$K$6))/(INDEX('Weibull Data'!$G$4:$I$5,2,IF($D19="Electromechanical",3,IF($D19="Analogue Electronic",2,1)))))^(INDEX('Weibull Data'!$G$4:$I$5,1,IF($D19="Electromechanical",3,IF($D19="Analogue Electronic",2,1))))))</f>
        <v>0.99364903983946173</v>
      </c>
      <c r="AA19" s="28" cm="1">
        <f t="array" ref="AA19">1-EXP(-((($C19+(AA$6-$K$6))/(INDEX('Weibull Data'!$G$4:$I$5,2,IF($D19="Electromechanical",3,IF($D19="Analogue Electronic",2,1)))))^(INDEX('Weibull Data'!$G$4:$I$5,1,IF($D19="Electromechanical",3,IF($D19="Analogue Electronic",2,1))))))</f>
        <v>0.99574846234025149</v>
      </c>
      <c r="AB19" s="28" cm="1">
        <f t="array" ref="AB19">1-EXP(-((($C19+(AB$6-$K$6))/(INDEX('Weibull Data'!$G$4:$I$5,2,IF($D19="Electromechanical",3,IF($D19="Analogue Electronic",2,1)))))^(INDEX('Weibull Data'!$G$4:$I$5,1,IF($D19="Electromechanical",3,IF($D19="Analogue Electronic",2,1))))))</f>
        <v>0.99722435957439715</v>
      </c>
      <c r="AC19" s="28" cm="1">
        <f t="array" ref="AC19">1-EXP(-((($C19+(AC$6-$K$6))/(INDEX('Weibull Data'!$G$4:$I$5,2,IF($D19="Electromechanical",3,IF($D19="Analogue Electronic",2,1)))))^(INDEX('Weibull Data'!$G$4:$I$5,1,IF($D19="Electromechanical",3,IF($D19="Analogue Electronic",2,1))))))</f>
        <v>0.99823482228859395</v>
      </c>
      <c r="AD19" s="28" cm="1">
        <f t="array" ref="AD19">1-EXP(-((($C19+(AD$6-$K$6))/(INDEX('Weibull Data'!$G$4:$I$5,2,IF($D19="Electromechanical",3,IF($D19="Analogue Electronic",2,1)))))^(INDEX('Weibull Data'!$G$4:$I$5,1,IF($D19="Electromechanical",3,IF($D19="Analogue Electronic",2,1))))))</f>
        <v>0.99890779534344099</v>
      </c>
      <c r="AE19" s="28" cm="1">
        <f t="array" ref="AE19">1-EXP(-((($C19+(AE$6-$K$6))/(INDEX('Weibull Data'!$G$4:$I$5,2,IF($D19="Electromechanical",3,IF($D19="Analogue Electronic",2,1)))))^(INDEX('Weibull Data'!$G$4:$I$5,1,IF($D19="Electromechanical",3,IF($D19="Analogue Electronic",2,1))))))</f>
        <v>0.99934328517714233</v>
      </c>
      <c r="AF19" s="28" cm="1">
        <f t="array" ref="AF19">1-EXP(-((($C19+(AF$6-$K$6))/(INDEX('Weibull Data'!$G$4:$I$5,2,IF($D19="Electromechanical",3,IF($D19="Analogue Electronic",2,1)))))^(INDEX('Weibull Data'!$G$4:$I$5,1,IF($D19="Electromechanical",3,IF($D19="Analogue Electronic",2,1))))))</f>
        <v>0.99961677133182258</v>
      </c>
      <c r="AG19" s="28" cm="1">
        <f t="array" ref="AG19">1-EXP(-((($C19+(AG$6-$K$6))/(INDEX('Weibull Data'!$G$4:$I$5,2,IF($D19="Electromechanical",3,IF($D19="Analogue Electronic",2,1)))))^(INDEX('Weibull Data'!$G$4:$I$5,1,IF($D19="Electromechanical",3,IF($D19="Analogue Electronic",2,1))))))</f>
        <v>0.99978323817471282</v>
      </c>
      <c r="AH19" s="28" cm="1">
        <f t="array" ref="AH19">1-EXP(-((($C19+(AH$6-$K$6))/(INDEX('Weibull Data'!$G$4:$I$5,2,IF($D19="Electromechanical",3,IF($D19="Analogue Electronic",2,1)))))^(INDEX('Weibull Data'!$G$4:$I$5,1,IF($D19="Electromechanical",3,IF($D19="Analogue Electronic",2,1))))))</f>
        <v>0.9998813219568552</v>
      </c>
      <c r="AI19" s="28" cm="1">
        <f t="array" ref="AI19">1-EXP(-((($C19+(AI$6-$K$6))/(INDEX('Weibull Data'!$G$4:$I$5,2,IF($D19="Electromechanical",3,IF($D19="Analogue Electronic",2,1)))))^(INDEX('Weibull Data'!$G$4:$I$5,1,IF($D19="Electromechanical",3,IF($D19="Analogue Electronic",2,1))))))</f>
        <v>0.99993719076700849</v>
      </c>
      <c r="AJ19" s="34">
        <f t="shared" si="1"/>
        <v>0.22131014111550945</v>
      </c>
      <c r="AK19" s="34">
        <f t="shared" si="2"/>
        <v>0.23249985245201246</v>
      </c>
      <c r="AL19" s="34">
        <f t="shared" si="3"/>
        <v>0.24307753796826179</v>
      </c>
      <c r="AM19" s="34">
        <f t="shared" si="4"/>
        <v>0.25294963434918111</v>
      </c>
      <c r="AN19" s="34">
        <f t="shared" si="5"/>
        <v>0.26204053060857124</v>
      </c>
      <c r="AO19" s="34">
        <f t="shared" si="6"/>
        <v>0.27029522737319889</v>
      </c>
      <c r="AP19" s="34">
        <f t="shared" si="7"/>
        <v>0.277681034941819</v>
      </c>
      <c r="AQ19" s="34">
        <f t="shared" si="8"/>
        <v>0.28418816244935552</v>
      </c>
      <c r="AR19" s="34">
        <f t="shared" si="9"/>
        <v>0.28982913118766751</v>
      </c>
      <c r="AS19" s="34">
        <f t="shared" si="10"/>
        <v>0.29463703892445653</v>
      </c>
      <c r="AT19" s="34">
        <f t="shared" si="11"/>
        <v>0.29866279915747662</v>
      </c>
      <c r="AU19" s="34">
        <f t="shared" si="12"/>
        <v>0.30197156827184812</v>
      </c>
      <c r="AV19" s="34">
        <f t="shared" si="13"/>
        <v>0.30463864315914641</v>
      </c>
      <c r="AW19" s="34">
        <f t="shared" si="14"/>
        <v>0.30674515247761786</v>
      </c>
      <c r="AX19" s="34">
        <f t="shared" si="15"/>
        <v>0.30837387045085934</v>
      </c>
      <c r="AY19" s="34">
        <f t="shared" si="16"/>
        <v>0.30960545185880523</v>
      </c>
      <c r="AZ19" s="34">
        <f t="shared" si="17"/>
        <v>0.31051532494983181</v>
      </c>
      <c r="BA19" s="34">
        <f t="shared" si="18"/>
        <v>0.31117139448132858</v>
      </c>
      <c r="BB19" s="34">
        <f t="shared" si="19"/>
        <v>0.31163261236699913</v>
      </c>
      <c r="BC19" s="34">
        <f t="shared" si="20"/>
        <v>0.31194838196518559</v>
      </c>
      <c r="BD19" s="34">
        <f t="shared" si="21"/>
        <v>0.31215868604482533</v>
      </c>
      <c r="BE19" s="34">
        <f t="shared" si="22"/>
        <v>0.31229477661785698</v>
      </c>
      <c r="BF19" s="34">
        <f t="shared" si="23"/>
        <v>0.31238024104119455</v>
      </c>
      <c r="BG19" s="34">
        <f t="shared" si="24"/>
        <v>0.31243226192959778</v>
      </c>
      <c r="BH19" s="34">
        <f t="shared" si="25"/>
        <v>0.31246291311151725</v>
      </c>
      <c r="BI19" s="34">
        <f t="shared" si="26"/>
        <v>0.31248037211469015</v>
      </c>
      <c r="BJ19" s="45"/>
    </row>
    <row r="20" spans="1:62" x14ac:dyDescent="0.3">
      <c r="A20" s="29">
        <v>14</v>
      </c>
      <c r="B20" s="29" t="s">
        <v>89</v>
      </c>
      <c r="C20" s="29">
        <v>50</v>
      </c>
      <c r="D20" s="29" t="s">
        <v>20</v>
      </c>
      <c r="E20" s="29" t="s">
        <v>29</v>
      </c>
      <c r="F20" s="46">
        <v>1</v>
      </c>
      <c r="G20" s="47">
        <f t="shared" si="0"/>
        <v>1.5</v>
      </c>
      <c r="H20" s="51">
        <v>0.3125</v>
      </c>
      <c r="I20" s="46">
        <v>1</v>
      </c>
      <c r="J20" s="28" cm="1">
        <f t="array" ref="J20">1-EXP(-((($C20+(J$6-$K$6))/(INDEX('Weibull Data'!$G$4:$I$5,2,IF($D20="Electromechanical",3,IF($D20="Analogue Electronic",2,1)))))^(INDEX('Weibull Data'!$G$4:$I$5,1,IF($D20="Electromechanical",3,IF($D20="Analogue Electronic",2,1))))))</f>
        <v>0.70819245156963029</v>
      </c>
      <c r="K20" s="28" cm="1">
        <f t="array" ref="K20">1-EXP(-((($C20+(K$6-$K$6))/(INDEX('Weibull Data'!$G$4:$I$5,2,IF($D20="Electromechanical",3,IF($D20="Analogue Electronic",2,1)))))^(INDEX('Weibull Data'!$G$4:$I$5,1,IF($D20="Electromechanical",3,IF($D20="Analogue Electronic",2,1))))))</f>
        <v>0.74399952784643986</v>
      </c>
      <c r="L20" s="28" cm="1">
        <f t="array" ref="L20">1-EXP(-((($C20+(L$6-$K$6))/(INDEX('Weibull Data'!$G$4:$I$5,2,IF($D20="Electromechanical",3,IF($D20="Analogue Electronic",2,1)))))^(INDEX('Weibull Data'!$G$4:$I$5,1,IF($D20="Electromechanical",3,IF($D20="Analogue Electronic",2,1))))))</f>
        <v>0.77784812149843774</v>
      </c>
      <c r="M20" s="28" cm="1">
        <f t="array" ref="M20">1-EXP(-((($C20+(M$6-$K$6))/(INDEX('Weibull Data'!$G$4:$I$5,2,IF($D20="Electromechanical",3,IF($D20="Analogue Electronic",2,1)))))^(INDEX('Weibull Data'!$G$4:$I$5,1,IF($D20="Electromechanical",3,IF($D20="Analogue Electronic",2,1))))))</f>
        <v>0.80943882991737959</v>
      </c>
      <c r="N20" s="28" cm="1">
        <f t="array" ref="N20">1-EXP(-((($C20+(N$6-$K$6))/(INDEX('Weibull Data'!$G$4:$I$5,2,IF($D20="Electromechanical",3,IF($D20="Analogue Electronic",2,1)))))^(INDEX('Weibull Data'!$G$4:$I$5,1,IF($D20="Electromechanical",3,IF($D20="Analogue Electronic",2,1))))))</f>
        <v>0.83852969794742793</v>
      </c>
      <c r="O20" s="28" cm="1">
        <f t="array" ref="O20">1-EXP(-((($C20+(O$6-$K$6))/(INDEX('Weibull Data'!$G$4:$I$5,2,IF($D20="Electromechanical",3,IF($D20="Analogue Electronic",2,1)))))^(INDEX('Weibull Data'!$G$4:$I$5,1,IF($D20="Electromechanical",3,IF($D20="Analogue Electronic",2,1))))))</f>
        <v>0.86494472759423635</v>
      </c>
      <c r="P20" s="28" cm="1">
        <f t="array" ref="P20">1-EXP(-((($C20+(P$6-$K$6))/(INDEX('Weibull Data'!$G$4:$I$5,2,IF($D20="Electromechanical",3,IF($D20="Analogue Electronic",2,1)))))^(INDEX('Weibull Data'!$G$4:$I$5,1,IF($D20="Electromechanical",3,IF($D20="Analogue Electronic",2,1))))))</f>
        <v>0.88857931181382077</v>
      </c>
      <c r="Q20" s="28" cm="1">
        <f t="array" ref="Q20">1-EXP(-((($C20+(Q$6-$K$6))/(INDEX('Weibull Data'!$G$4:$I$5,2,IF($D20="Electromechanical",3,IF($D20="Analogue Electronic",2,1)))))^(INDEX('Weibull Data'!$G$4:$I$5,1,IF($D20="Electromechanical",3,IF($D20="Analogue Electronic",2,1))))))</f>
        <v>0.90940211983793762</v>
      </c>
      <c r="R20" s="28" cm="1">
        <f t="array" ref="R20">1-EXP(-((($C20+(R$6-$K$6))/(INDEX('Weibull Data'!$G$4:$I$5,2,IF($D20="Electromechanical",3,IF($D20="Analogue Electronic",2,1)))))^(INDEX('Weibull Data'!$G$4:$I$5,1,IF($D20="Electromechanical",3,IF($D20="Analogue Electronic",2,1))))))</f>
        <v>0.92745321980053608</v>
      </c>
      <c r="S20" s="28" cm="1">
        <f t="array" ref="S20">1-EXP(-((($C20+(S$6-$K$6))/(INDEX('Weibull Data'!$G$4:$I$5,2,IF($D20="Electromechanical",3,IF($D20="Analogue Electronic",2,1)))))^(INDEX('Weibull Data'!$G$4:$I$5,1,IF($D20="Electromechanical",3,IF($D20="Analogue Electronic",2,1))))))</f>
        <v>0.94283852455826089</v>
      </c>
      <c r="T20" s="28" cm="1">
        <f t="array" ref="T20">1-EXP(-((($C20+(T$6-$K$6))/(INDEX('Weibull Data'!$G$4:$I$5,2,IF($D20="Electromechanical",3,IF($D20="Analogue Electronic",2,1)))))^(INDEX('Weibull Data'!$G$4:$I$5,1,IF($D20="Electromechanical",3,IF($D20="Analogue Electronic",2,1))))))</f>
        <v>0.95572095730392526</v>
      </c>
      <c r="U20" s="28" cm="1">
        <f t="array" ref="U20">1-EXP(-((($C20+(U$6-$K$6))/(INDEX('Weibull Data'!$G$4:$I$5,2,IF($D20="Electromechanical",3,IF($D20="Analogue Electronic",2,1)))))^(INDEX('Weibull Data'!$G$4:$I$5,1,IF($D20="Electromechanical",3,IF($D20="Analogue Electronic",2,1))))))</f>
        <v>0.96630901846991402</v>
      </c>
      <c r="V20" s="28" cm="1">
        <f t="array" ref="V20">1-EXP(-((($C20+(V$6-$K$6))/(INDEX('Weibull Data'!$G$4:$I$5,2,IF($D20="Electromechanical",3,IF($D20="Analogue Electronic",2,1)))))^(INDEX('Weibull Data'!$G$4:$I$5,1,IF($D20="Electromechanical",3,IF($D20="Analogue Electronic",2,1))))))</f>
        <v>0.97484365810926843</v>
      </c>
      <c r="W20" s="28" cm="1">
        <f t="array" ref="W20">1-EXP(-((($C20+(W$6-$K$6))/(INDEX('Weibull Data'!$G$4:$I$5,2,IF($D20="Electromechanical",3,IF($D20="Analogue Electronic",2,1)))))^(INDEX('Weibull Data'!$G$4:$I$5,1,IF($D20="Electromechanical",3,IF($D20="Analogue Electronic",2,1))))))</f>
        <v>0.98158448792837716</v>
      </c>
      <c r="X20" s="28" cm="1">
        <f t="array" ref="X20">1-EXP(-((($C20+(X$6-$K$6))/(INDEX('Weibull Data'!$G$4:$I$5,2,IF($D20="Electromechanical",3,IF($D20="Analogue Electronic",2,1)))))^(INDEX('Weibull Data'!$G$4:$I$5,1,IF($D20="Electromechanical",3,IF($D20="Analogue Electronic",2,1))))))</f>
        <v>0.98679638544274995</v>
      </c>
      <c r="Y20" s="28" cm="1">
        <f t="array" ref="Y20">1-EXP(-((($C20+(Y$6-$K$6))/(INDEX('Weibull Data'!$G$4:$I$5,2,IF($D20="Electromechanical",3,IF($D20="Analogue Electronic",2,1)))))^(INDEX('Weibull Data'!$G$4:$I$5,1,IF($D20="Electromechanical",3,IF($D20="Analogue Electronic",2,1))))))</f>
        <v>0.9907374459481767</v>
      </c>
      <c r="Z20" s="28" cm="1">
        <f t="array" ref="Z20">1-EXP(-((($C20+(Z$6-$K$6))/(INDEX('Weibull Data'!$G$4:$I$5,2,IF($D20="Electromechanical",3,IF($D20="Analogue Electronic",2,1)))))^(INDEX('Weibull Data'!$G$4:$I$5,1,IF($D20="Electromechanical",3,IF($D20="Analogue Electronic",2,1))))))</f>
        <v>0.99364903983946173</v>
      </c>
      <c r="AA20" s="28" cm="1">
        <f t="array" ref="AA20">1-EXP(-((($C20+(AA$6-$K$6))/(INDEX('Weibull Data'!$G$4:$I$5,2,IF($D20="Electromechanical",3,IF($D20="Analogue Electronic",2,1)))))^(INDEX('Weibull Data'!$G$4:$I$5,1,IF($D20="Electromechanical",3,IF($D20="Analogue Electronic",2,1))))))</f>
        <v>0.99574846234025149</v>
      </c>
      <c r="AB20" s="28" cm="1">
        <f t="array" ref="AB20">1-EXP(-((($C20+(AB$6-$K$6))/(INDEX('Weibull Data'!$G$4:$I$5,2,IF($D20="Electromechanical",3,IF($D20="Analogue Electronic",2,1)))))^(INDEX('Weibull Data'!$G$4:$I$5,1,IF($D20="Electromechanical",3,IF($D20="Analogue Electronic",2,1))))))</f>
        <v>0.99722435957439715</v>
      </c>
      <c r="AC20" s="28" cm="1">
        <f t="array" ref="AC20">1-EXP(-((($C20+(AC$6-$K$6))/(INDEX('Weibull Data'!$G$4:$I$5,2,IF($D20="Electromechanical",3,IF($D20="Analogue Electronic",2,1)))))^(INDEX('Weibull Data'!$G$4:$I$5,1,IF($D20="Electromechanical",3,IF($D20="Analogue Electronic",2,1))))))</f>
        <v>0.99823482228859395</v>
      </c>
      <c r="AD20" s="28" cm="1">
        <f t="array" ref="AD20">1-EXP(-((($C20+(AD$6-$K$6))/(INDEX('Weibull Data'!$G$4:$I$5,2,IF($D20="Electromechanical",3,IF($D20="Analogue Electronic",2,1)))))^(INDEX('Weibull Data'!$G$4:$I$5,1,IF($D20="Electromechanical",3,IF($D20="Analogue Electronic",2,1))))))</f>
        <v>0.99890779534344099</v>
      </c>
      <c r="AE20" s="28" cm="1">
        <f t="array" ref="AE20">1-EXP(-((($C20+(AE$6-$K$6))/(INDEX('Weibull Data'!$G$4:$I$5,2,IF($D20="Electromechanical",3,IF($D20="Analogue Electronic",2,1)))))^(INDEX('Weibull Data'!$G$4:$I$5,1,IF($D20="Electromechanical",3,IF($D20="Analogue Electronic",2,1))))))</f>
        <v>0.99934328517714233</v>
      </c>
      <c r="AF20" s="28" cm="1">
        <f t="array" ref="AF20">1-EXP(-((($C20+(AF$6-$K$6))/(INDEX('Weibull Data'!$G$4:$I$5,2,IF($D20="Electromechanical",3,IF($D20="Analogue Electronic",2,1)))))^(INDEX('Weibull Data'!$G$4:$I$5,1,IF($D20="Electromechanical",3,IF($D20="Analogue Electronic",2,1))))))</f>
        <v>0.99961677133182258</v>
      </c>
      <c r="AG20" s="28" cm="1">
        <f t="array" ref="AG20">1-EXP(-((($C20+(AG$6-$K$6))/(INDEX('Weibull Data'!$G$4:$I$5,2,IF($D20="Electromechanical",3,IF($D20="Analogue Electronic",2,1)))))^(INDEX('Weibull Data'!$G$4:$I$5,1,IF($D20="Electromechanical",3,IF($D20="Analogue Electronic",2,1))))))</f>
        <v>0.99978323817471282</v>
      </c>
      <c r="AH20" s="28" cm="1">
        <f t="array" ref="AH20">1-EXP(-((($C20+(AH$6-$K$6))/(INDEX('Weibull Data'!$G$4:$I$5,2,IF($D20="Electromechanical",3,IF($D20="Analogue Electronic",2,1)))))^(INDEX('Weibull Data'!$G$4:$I$5,1,IF($D20="Electromechanical",3,IF($D20="Analogue Electronic",2,1))))))</f>
        <v>0.9998813219568552</v>
      </c>
      <c r="AI20" s="28" cm="1">
        <f t="array" ref="AI20">1-EXP(-((($C20+(AI$6-$K$6))/(INDEX('Weibull Data'!$G$4:$I$5,2,IF($D20="Electromechanical",3,IF($D20="Analogue Electronic",2,1)))))^(INDEX('Weibull Data'!$G$4:$I$5,1,IF($D20="Electromechanical",3,IF($D20="Analogue Electronic",2,1))))))</f>
        <v>0.99993719076700849</v>
      </c>
      <c r="AJ20" s="34">
        <f t="shared" si="1"/>
        <v>0.22131014111550945</v>
      </c>
      <c r="AK20" s="34">
        <f t="shared" si="2"/>
        <v>0.23249985245201246</v>
      </c>
      <c r="AL20" s="34">
        <f t="shared" si="3"/>
        <v>0.24307753796826179</v>
      </c>
      <c r="AM20" s="34">
        <f t="shared" si="4"/>
        <v>0.25294963434918111</v>
      </c>
      <c r="AN20" s="34">
        <f t="shared" si="5"/>
        <v>0.26204053060857124</v>
      </c>
      <c r="AO20" s="34">
        <f t="shared" si="6"/>
        <v>0.27029522737319889</v>
      </c>
      <c r="AP20" s="34">
        <f t="shared" si="7"/>
        <v>0.277681034941819</v>
      </c>
      <c r="AQ20" s="34">
        <f t="shared" si="8"/>
        <v>0.28418816244935552</v>
      </c>
      <c r="AR20" s="34">
        <f t="shared" si="9"/>
        <v>0.28982913118766751</v>
      </c>
      <c r="AS20" s="34">
        <f t="shared" si="10"/>
        <v>0.29463703892445653</v>
      </c>
      <c r="AT20" s="34">
        <f t="shared" si="11"/>
        <v>0.29866279915747662</v>
      </c>
      <c r="AU20" s="34">
        <f t="shared" si="12"/>
        <v>0.30197156827184812</v>
      </c>
      <c r="AV20" s="34">
        <f t="shared" si="13"/>
        <v>0.30463864315914641</v>
      </c>
      <c r="AW20" s="34">
        <f t="shared" si="14"/>
        <v>0.30674515247761786</v>
      </c>
      <c r="AX20" s="34">
        <f t="shared" si="15"/>
        <v>0.30837387045085934</v>
      </c>
      <c r="AY20" s="34">
        <f t="shared" si="16"/>
        <v>0.30960545185880523</v>
      </c>
      <c r="AZ20" s="34">
        <f t="shared" si="17"/>
        <v>0.31051532494983181</v>
      </c>
      <c r="BA20" s="34">
        <f t="shared" si="18"/>
        <v>0.31117139448132858</v>
      </c>
      <c r="BB20" s="34">
        <f t="shared" si="19"/>
        <v>0.31163261236699913</v>
      </c>
      <c r="BC20" s="34">
        <f t="shared" si="20"/>
        <v>0.31194838196518559</v>
      </c>
      <c r="BD20" s="34">
        <f t="shared" si="21"/>
        <v>0.31215868604482533</v>
      </c>
      <c r="BE20" s="34">
        <f t="shared" si="22"/>
        <v>0.31229477661785698</v>
      </c>
      <c r="BF20" s="34">
        <f t="shared" si="23"/>
        <v>0.31238024104119455</v>
      </c>
      <c r="BG20" s="34">
        <f t="shared" si="24"/>
        <v>0.31243226192959778</v>
      </c>
      <c r="BH20" s="34">
        <f t="shared" si="25"/>
        <v>0.31246291311151725</v>
      </c>
      <c r="BI20" s="34">
        <f t="shared" si="26"/>
        <v>0.31248037211469015</v>
      </c>
      <c r="BJ20" s="45"/>
    </row>
    <row r="21" spans="1:62" x14ac:dyDescent="0.3">
      <c r="A21" s="29">
        <v>15</v>
      </c>
      <c r="B21" s="29" t="s">
        <v>90</v>
      </c>
      <c r="C21" s="29">
        <v>50</v>
      </c>
      <c r="D21" s="29" t="s">
        <v>20</v>
      </c>
      <c r="E21" s="29" t="s">
        <v>29</v>
      </c>
      <c r="F21" s="46">
        <v>1</v>
      </c>
      <c r="G21" s="47">
        <f t="shared" si="0"/>
        <v>1.5</v>
      </c>
      <c r="H21" s="51">
        <v>0.3125</v>
      </c>
      <c r="I21" s="46">
        <v>1</v>
      </c>
      <c r="J21" s="28" cm="1">
        <f t="array" ref="J21">1-EXP(-((($C21+(J$6-$K$6))/(INDEX('Weibull Data'!$G$4:$I$5,2,IF($D21="Electromechanical",3,IF($D21="Analogue Electronic",2,1)))))^(INDEX('Weibull Data'!$G$4:$I$5,1,IF($D21="Electromechanical",3,IF($D21="Analogue Electronic",2,1))))))</f>
        <v>0.70819245156963029</v>
      </c>
      <c r="K21" s="28" cm="1">
        <f t="array" ref="K21">1-EXP(-((($C21+(K$6-$K$6))/(INDEX('Weibull Data'!$G$4:$I$5,2,IF($D21="Electromechanical",3,IF($D21="Analogue Electronic",2,1)))))^(INDEX('Weibull Data'!$G$4:$I$5,1,IF($D21="Electromechanical",3,IF($D21="Analogue Electronic",2,1))))))</f>
        <v>0.74399952784643986</v>
      </c>
      <c r="L21" s="28" cm="1">
        <f t="array" ref="L21">1-EXP(-((($C21+(L$6-$K$6))/(INDEX('Weibull Data'!$G$4:$I$5,2,IF($D21="Electromechanical",3,IF($D21="Analogue Electronic",2,1)))))^(INDEX('Weibull Data'!$G$4:$I$5,1,IF($D21="Electromechanical",3,IF($D21="Analogue Electronic",2,1))))))</f>
        <v>0.77784812149843774</v>
      </c>
      <c r="M21" s="28" cm="1">
        <f t="array" ref="M21">1-EXP(-((($C21+(M$6-$K$6))/(INDEX('Weibull Data'!$G$4:$I$5,2,IF($D21="Electromechanical",3,IF($D21="Analogue Electronic",2,1)))))^(INDEX('Weibull Data'!$G$4:$I$5,1,IF($D21="Electromechanical",3,IF($D21="Analogue Electronic",2,1))))))</f>
        <v>0.80943882991737959</v>
      </c>
      <c r="N21" s="28" cm="1">
        <f t="array" ref="N21">1-EXP(-((($C21+(N$6-$K$6))/(INDEX('Weibull Data'!$G$4:$I$5,2,IF($D21="Electromechanical",3,IF($D21="Analogue Electronic",2,1)))))^(INDEX('Weibull Data'!$G$4:$I$5,1,IF($D21="Electromechanical",3,IF($D21="Analogue Electronic",2,1))))))</f>
        <v>0.83852969794742793</v>
      </c>
      <c r="O21" s="28" cm="1">
        <f t="array" ref="O21">1-EXP(-((($C21+(O$6-$K$6))/(INDEX('Weibull Data'!$G$4:$I$5,2,IF($D21="Electromechanical",3,IF($D21="Analogue Electronic",2,1)))))^(INDEX('Weibull Data'!$G$4:$I$5,1,IF($D21="Electromechanical",3,IF($D21="Analogue Electronic",2,1))))))</f>
        <v>0.86494472759423635</v>
      </c>
      <c r="P21" s="28" cm="1">
        <f t="array" ref="P21">1-EXP(-((($C21+(P$6-$K$6))/(INDEX('Weibull Data'!$G$4:$I$5,2,IF($D21="Electromechanical",3,IF($D21="Analogue Electronic",2,1)))))^(INDEX('Weibull Data'!$G$4:$I$5,1,IF($D21="Electromechanical",3,IF($D21="Analogue Electronic",2,1))))))</f>
        <v>0.88857931181382077</v>
      </c>
      <c r="Q21" s="28" cm="1">
        <f t="array" ref="Q21">1-EXP(-((($C21+(Q$6-$K$6))/(INDEX('Weibull Data'!$G$4:$I$5,2,IF($D21="Electromechanical",3,IF($D21="Analogue Electronic",2,1)))))^(INDEX('Weibull Data'!$G$4:$I$5,1,IF($D21="Electromechanical",3,IF($D21="Analogue Electronic",2,1))))))</f>
        <v>0.90940211983793762</v>
      </c>
      <c r="R21" s="28" cm="1">
        <f t="array" ref="R21">1-EXP(-((($C21+(R$6-$K$6))/(INDEX('Weibull Data'!$G$4:$I$5,2,IF($D21="Electromechanical",3,IF($D21="Analogue Electronic",2,1)))))^(INDEX('Weibull Data'!$G$4:$I$5,1,IF($D21="Electromechanical",3,IF($D21="Analogue Electronic",2,1))))))</f>
        <v>0.92745321980053608</v>
      </c>
      <c r="S21" s="28" cm="1">
        <f t="array" ref="S21">1-EXP(-((($C21+(S$6-$K$6))/(INDEX('Weibull Data'!$G$4:$I$5,2,IF($D21="Electromechanical",3,IF($D21="Analogue Electronic",2,1)))))^(INDEX('Weibull Data'!$G$4:$I$5,1,IF($D21="Electromechanical",3,IF($D21="Analogue Electronic",2,1))))))</f>
        <v>0.94283852455826089</v>
      </c>
      <c r="T21" s="28" cm="1">
        <f t="array" ref="T21">1-EXP(-((($C21+(T$6-$K$6))/(INDEX('Weibull Data'!$G$4:$I$5,2,IF($D21="Electromechanical",3,IF($D21="Analogue Electronic",2,1)))))^(INDEX('Weibull Data'!$G$4:$I$5,1,IF($D21="Electromechanical",3,IF($D21="Analogue Electronic",2,1))))))</f>
        <v>0.95572095730392526</v>
      </c>
      <c r="U21" s="28" cm="1">
        <f t="array" ref="U21">1-EXP(-((($C21+(U$6-$K$6))/(INDEX('Weibull Data'!$G$4:$I$5,2,IF($D21="Electromechanical",3,IF($D21="Analogue Electronic",2,1)))))^(INDEX('Weibull Data'!$G$4:$I$5,1,IF($D21="Electromechanical",3,IF($D21="Analogue Electronic",2,1))))))</f>
        <v>0.96630901846991402</v>
      </c>
      <c r="V21" s="28" cm="1">
        <f t="array" ref="V21">1-EXP(-((($C21+(V$6-$K$6))/(INDEX('Weibull Data'!$G$4:$I$5,2,IF($D21="Electromechanical",3,IF($D21="Analogue Electronic",2,1)))))^(INDEX('Weibull Data'!$G$4:$I$5,1,IF($D21="Electromechanical",3,IF($D21="Analogue Electronic",2,1))))))</f>
        <v>0.97484365810926843</v>
      </c>
      <c r="W21" s="28" cm="1">
        <f t="array" ref="W21">1-EXP(-((($C21+(W$6-$K$6))/(INDEX('Weibull Data'!$G$4:$I$5,2,IF($D21="Electromechanical",3,IF($D21="Analogue Electronic",2,1)))))^(INDEX('Weibull Data'!$G$4:$I$5,1,IF($D21="Electromechanical",3,IF($D21="Analogue Electronic",2,1))))))</f>
        <v>0.98158448792837716</v>
      </c>
      <c r="X21" s="28" cm="1">
        <f t="array" ref="X21">1-EXP(-((($C21+(X$6-$K$6))/(INDEX('Weibull Data'!$G$4:$I$5,2,IF($D21="Electromechanical",3,IF($D21="Analogue Electronic",2,1)))))^(INDEX('Weibull Data'!$G$4:$I$5,1,IF($D21="Electromechanical",3,IF($D21="Analogue Electronic",2,1))))))</f>
        <v>0.98679638544274995</v>
      </c>
      <c r="Y21" s="28" cm="1">
        <f t="array" ref="Y21">1-EXP(-((($C21+(Y$6-$K$6))/(INDEX('Weibull Data'!$G$4:$I$5,2,IF($D21="Electromechanical",3,IF($D21="Analogue Electronic",2,1)))))^(INDEX('Weibull Data'!$G$4:$I$5,1,IF($D21="Electromechanical",3,IF($D21="Analogue Electronic",2,1))))))</f>
        <v>0.9907374459481767</v>
      </c>
      <c r="Z21" s="28" cm="1">
        <f t="array" ref="Z21">1-EXP(-((($C21+(Z$6-$K$6))/(INDEX('Weibull Data'!$G$4:$I$5,2,IF($D21="Electromechanical",3,IF($D21="Analogue Electronic",2,1)))))^(INDEX('Weibull Data'!$G$4:$I$5,1,IF($D21="Electromechanical",3,IF($D21="Analogue Electronic",2,1))))))</f>
        <v>0.99364903983946173</v>
      </c>
      <c r="AA21" s="28" cm="1">
        <f t="array" ref="AA21">1-EXP(-((($C21+(AA$6-$K$6))/(INDEX('Weibull Data'!$G$4:$I$5,2,IF($D21="Electromechanical",3,IF($D21="Analogue Electronic",2,1)))))^(INDEX('Weibull Data'!$G$4:$I$5,1,IF($D21="Electromechanical",3,IF($D21="Analogue Electronic",2,1))))))</f>
        <v>0.99574846234025149</v>
      </c>
      <c r="AB21" s="28" cm="1">
        <f t="array" ref="AB21">1-EXP(-((($C21+(AB$6-$K$6))/(INDEX('Weibull Data'!$G$4:$I$5,2,IF($D21="Electromechanical",3,IF($D21="Analogue Electronic",2,1)))))^(INDEX('Weibull Data'!$G$4:$I$5,1,IF($D21="Electromechanical",3,IF($D21="Analogue Electronic",2,1))))))</f>
        <v>0.99722435957439715</v>
      </c>
      <c r="AC21" s="28" cm="1">
        <f t="array" ref="AC21">1-EXP(-((($C21+(AC$6-$K$6))/(INDEX('Weibull Data'!$G$4:$I$5,2,IF($D21="Electromechanical",3,IF($D21="Analogue Electronic",2,1)))))^(INDEX('Weibull Data'!$G$4:$I$5,1,IF($D21="Electromechanical",3,IF($D21="Analogue Electronic",2,1))))))</f>
        <v>0.99823482228859395</v>
      </c>
      <c r="AD21" s="28" cm="1">
        <f t="array" ref="AD21">1-EXP(-((($C21+(AD$6-$K$6))/(INDEX('Weibull Data'!$G$4:$I$5,2,IF($D21="Electromechanical",3,IF($D21="Analogue Electronic",2,1)))))^(INDEX('Weibull Data'!$G$4:$I$5,1,IF($D21="Electromechanical",3,IF($D21="Analogue Electronic",2,1))))))</f>
        <v>0.99890779534344099</v>
      </c>
      <c r="AE21" s="28" cm="1">
        <f t="array" ref="AE21">1-EXP(-((($C21+(AE$6-$K$6))/(INDEX('Weibull Data'!$G$4:$I$5,2,IF($D21="Electromechanical",3,IF($D21="Analogue Electronic",2,1)))))^(INDEX('Weibull Data'!$G$4:$I$5,1,IF($D21="Electromechanical",3,IF($D21="Analogue Electronic",2,1))))))</f>
        <v>0.99934328517714233</v>
      </c>
      <c r="AF21" s="28" cm="1">
        <f t="array" ref="AF21">1-EXP(-((($C21+(AF$6-$K$6))/(INDEX('Weibull Data'!$G$4:$I$5,2,IF($D21="Electromechanical",3,IF($D21="Analogue Electronic",2,1)))))^(INDEX('Weibull Data'!$G$4:$I$5,1,IF($D21="Electromechanical",3,IF($D21="Analogue Electronic",2,1))))))</f>
        <v>0.99961677133182258</v>
      </c>
      <c r="AG21" s="28" cm="1">
        <f t="array" ref="AG21">1-EXP(-((($C21+(AG$6-$K$6))/(INDEX('Weibull Data'!$G$4:$I$5,2,IF($D21="Electromechanical",3,IF($D21="Analogue Electronic",2,1)))))^(INDEX('Weibull Data'!$G$4:$I$5,1,IF($D21="Electromechanical",3,IF($D21="Analogue Electronic",2,1))))))</f>
        <v>0.99978323817471282</v>
      </c>
      <c r="AH21" s="28" cm="1">
        <f t="array" ref="AH21">1-EXP(-((($C21+(AH$6-$K$6))/(INDEX('Weibull Data'!$G$4:$I$5,2,IF($D21="Electromechanical",3,IF($D21="Analogue Electronic",2,1)))))^(INDEX('Weibull Data'!$G$4:$I$5,1,IF($D21="Electromechanical",3,IF($D21="Analogue Electronic",2,1))))))</f>
        <v>0.9998813219568552</v>
      </c>
      <c r="AI21" s="28" cm="1">
        <f t="array" ref="AI21">1-EXP(-((($C21+(AI$6-$K$6))/(INDEX('Weibull Data'!$G$4:$I$5,2,IF($D21="Electromechanical",3,IF($D21="Analogue Electronic",2,1)))))^(INDEX('Weibull Data'!$G$4:$I$5,1,IF($D21="Electromechanical",3,IF($D21="Analogue Electronic",2,1))))))</f>
        <v>0.99993719076700849</v>
      </c>
      <c r="AJ21" s="34">
        <f t="shared" si="1"/>
        <v>0.22131014111550945</v>
      </c>
      <c r="AK21" s="34">
        <f t="shared" si="2"/>
        <v>0.23249985245201246</v>
      </c>
      <c r="AL21" s="34">
        <f t="shared" si="3"/>
        <v>0.24307753796826179</v>
      </c>
      <c r="AM21" s="34">
        <f t="shared" si="4"/>
        <v>0.25294963434918111</v>
      </c>
      <c r="AN21" s="34">
        <f t="shared" si="5"/>
        <v>0.26204053060857124</v>
      </c>
      <c r="AO21" s="34">
        <f t="shared" si="6"/>
        <v>0.27029522737319889</v>
      </c>
      <c r="AP21" s="34">
        <f t="shared" si="7"/>
        <v>0.277681034941819</v>
      </c>
      <c r="AQ21" s="34">
        <f t="shared" si="8"/>
        <v>0.28418816244935552</v>
      </c>
      <c r="AR21" s="34">
        <f t="shared" si="9"/>
        <v>0.28982913118766751</v>
      </c>
      <c r="AS21" s="34">
        <f t="shared" si="10"/>
        <v>0.29463703892445653</v>
      </c>
      <c r="AT21" s="34">
        <f t="shared" si="11"/>
        <v>0.29866279915747662</v>
      </c>
      <c r="AU21" s="34">
        <f t="shared" si="12"/>
        <v>0.30197156827184812</v>
      </c>
      <c r="AV21" s="34">
        <f t="shared" si="13"/>
        <v>0.30463864315914641</v>
      </c>
      <c r="AW21" s="34">
        <f t="shared" si="14"/>
        <v>0.30674515247761786</v>
      </c>
      <c r="AX21" s="34">
        <f t="shared" si="15"/>
        <v>0.30837387045085934</v>
      </c>
      <c r="AY21" s="34">
        <f t="shared" si="16"/>
        <v>0.30960545185880523</v>
      </c>
      <c r="AZ21" s="34">
        <f t="shared" si="17"/>
        <v>0.31051532494983181</v>
      </c>
      <c r="BA21" s="34">
        <f t="shared" si="18"/>
        <v>0.31117139448132858</v>
      </c>
      <c r="BB21" s="34">
        <f t="shared" si="19"/>
        <v>0.31163261236699913</v>
      </c>
      <c r="BC21" s="34">
        <f t="shared" si="20"/>
        <v>0.31194838196518559</v>
      </c>
      <c r="BD21" s="34">
        <f t="shared" si="21"/>
        <v>0.31215868604482533</v>
      </c>
      <c r="BE21" s="34">
        <f t="shared" si="22"/>
        <v>0.31229477661785698</v>
      </c>
      <c r="BF21" s="34">
        <f t="shared" si="23"/>
        <v>0.31238024104119455</v>
      </c>
      <c r="BG21" s="34">
        <f t="shared" si="24"/>
        <v>0.31243226192959778</v>
      </c>
      <c r="BH21" s="34">
        <f t="shared" si="25"/>
        <v>0.31246291311151725</v>
      </c>
      <c r="BI21" s="34">
        <f t="shared" si="26"/>
        <v>0.31248037211469015</v>
      </c>
      <c r="BJ21" s="45"/>
    </row>
    <row r="22" spans="1:62" x14ac:dyDescent="0.3">
      <c r="A22" s="29">
        <v>16</v>
      </c>
      <c r="B22" s="29" t="s">
        <v>91</v>
      </c>
      <c r="C22" s="29">
        <v>50</v>
      </c>
      <c r="D22" s="29" t="s">
        <v>20</v>
      </c>
      <c r="E22" s="29" t="s">
        <v>29</v>
      </c>
      <c r="F22" s="46">
        <v>1</v>
      </c>
      <c r="G22" s="47">
        <f t="shared" si="0"/>
        <v>1.5</v>
      </c>
      <c r="H22" s="51">
        <v>0.3125</v>
      </c>
      <c r="I22" s="46">
        <v>1</v>
      </c>
      <c r="J22" s="28" cm="1">
        <f t="array" ref="J22">1-EXP(-((($C22+(J$6-$K$6))/(INDEX('Weibull Data'!$G$4:$I$5,2,IF($D22="Electromechanical",3,IF($D22="Analogue Electronic",2,1)))))^(INDEX('Weibull Data'!$G$4:$I$5,1,IF($D22="Electromechanical",3,IF($D22="Analogue Electronic",2,1))))))</f>
        <v>0.70819245156963029</v>
      </c>
      <c r="K22" s="28" cm="1">
        <f t="array" ref="K22">1-EXP(-((($C22+(K$6-$K$6))/(INDEX('Weibull Data'!$G$4:$I$5,2,IF($D22="Electromechanical",3,IF($D22="Analogue Electronic",2,1)))))^(INDEX('Weibull Data'!$G$4:$I$5,1,IF($D22="Electromechanical",3,IF($D22="Analogue Electronic",2,1))))))</f>
        <v>0.74399952784643986</v>
      </c>
      <c r="L22" s="28" cm="1">
        <f t="array" ref="L22">1-EXP(-((($C22+(L$6-$K$6))/(INDEX('Weibull Data'!$G$4:$I$5,2,IF($D22="Electromechanical",3,IF($D22="Analogue Electronic",2,1)))))^(INDEX('Weibull Data'!$G$4:$I$5,1,IF($D22="Electromechanical",3,IF($D22="Analogue Electronic",2,1))))))</f>
        <v>0.77784812149843774</v>
      </c>
      <c r="M22" s="28" cm="1">
        <f t="array" ref="M22">1-EXP(-((($C22+(M$6-$K$6))/(INDEX('Weibull Data'!$G$4:$I$5,2,IF($D22="Electromechanical",3,IF($D22="Analogue Electronic",2,1)))))^(INDEX('Weibull Data'!$G$4:$I$5,1,IF($D22="Electromechanical",3,IF($D22="Analogue Electronic",2,1))))))</f>
        <v>0.80943882991737959</v>
      </c>
      <c r="N22" s="28" cm="1">
        <f t="array" ref="N22">1-EXP(-((($C22+(N$6-$K$6))/(INDEX('Weibull Data'!$G$4:$I$5,2,IF($D22="Electromechanical",3,IF($D22="Analogue Electronic",2,1)))))^(INDEX('Weibull Data'!$G$4:$I$5,1,IF($D22="Electromechanical",3,IF($D22="Analogue Electronic",2,1))))))</f>
        <v>0.83852969794742793</v>
      </c>
      <c r="O22" s="28" cm="1">
        <f t="array" ref="O22">1-EXP(-((($C22+(O$6-$K$6))/(INDEX('Weibull Data'!$G$4:$I$5,2,IF($D22="Electromechanical",3,IF($D22="Analogue Electronic",2,1)))))^(INDEX('Weibull Data'!$G$4:$I$5,1,IF($D22="Electromechanical",3,IF($D22="Analogue Electronic",2,1))))))</f>
        <v>0.86494472759423635</v>
      </c>
      <c r="P22" s="28" cm="1">
        <f t="array" ref="P22">1-EXP(-((($C22+(P$6-$K$6))/(INDEX('Weibull Data'!$G$4:$I$5,2,IF($D22="Electromechanical",3,IF($D22="Analogue Electronic",2,1)))))^(INDEX('Weibull Data'!$G$4:$I$5,1,IF($D22="Electromechanical",3,IF($D22="Analogue Electronic",2,1))))))</f>
        <v>0.88857931181382077</v>
      </c>
      <c r="Q22" s="28" cm="1">
        <f t="array" ref="Q22">1-EXP(-((($C22+(Q$6-$K$6))/(INDEX('Weibull Data'!$G$4:$I$5,2,IF($D22="Electromechanical",3,IF($D22="Analogue Electronic",2,1)))))^(INDEX('Weibull Data'!$G$4:$I$5,1,IF($D22="Electromechanical",3,IF($D22="Analogue Electronic",2,1))))))</f>
        <v>0.90940211983793762</v>
      </c>
      <c r="R22" s="28" cm="1">
        <f t="array" ref="R22">1-EXP(-((($C22+(R$6-$K$6))/(INDEX('Weibull Data'!$G$4:$I$5,2,IF($D22="Electromechanical",3,IF($D22="Analogue Electronic",2,1)))))^(INDEX('Weibull Data'!$G$4:$I$5,1,IF($D22="Electromechanical",3,IF($D22="Analogue Electronic",2,1))))))</f>
        <v>0.92745321980053608</v>
      </c>
      <c r="S22" s="28" cm="1">
        <f t="array" ref="S22">1-EXP(-((($C22+(S$6-$K$6))/(INDEX('Weibull Data'!$G$4:$I$5,2,IF($D22="Electromechanical",3,IF($D22="Analogue Electronic",2,1)))))^(INDEX('Weibull Data'!$G$4:$I$5,1,IF($D22="Electromechanical",3,IF($D22="Analogue Electronic",2,1))))))</f>
        <v>0.94283852455826089</v>
      </c>
      <c r="T22" s="28" cm="1">
        <f t="array" ref="T22">1-EXP(-((($C22+(T$6-$K$6))/(INDEX('Weibull Data'!$G$4:$I$5,2,IF($D22="Electromechanical",3,IF($D22="Analogue Electronic",2,1)))))^(INDEX('Weibull Data'!$G$4:$I$5,1,IF($D22="Electromechanical",3,IF($D22="Analogue Electronic",2,1))))))</f>
        <v>0.95572095730392526</v>
      </c>
      <c r="U22" s="28" cm="1">
        <f t="array" ref="U22">1-EXP(-((($C22+(U$6-$K$6))/(INDEX('Weibull Data'!$G$4:$I$5,2,IF($D22="Electromechanical",3,IF($D22="Analogue Electronic",2,1)))))^(INDEX('Weibull Data'!$G$4:$I$5,1,IF($D22="Electromechanical",3,IF($D22="Analogue Electronic",2,1))))))</f>
        <v>0.96630901846991402</v>
      </c>
      <c r="V22" s="28" cm="1">
        <f t="array" ref="V22">1-EXP(-((($C22+(V$6-$K$6))/(INDEX('Weibull Data'!$G$4:$I$5,2,IF($D22="Electromechanical",3,IF($D22="Analogue Electronic",2,1)))))^(INDEX('Weibull Data'!$G$4:$I$5,1,IF($D22="Electromechanical",3,IF($D22="Analogue Electronic",2,1))))))</f>
        <v>0.97484365810926843</v>
      </c>
      <c r="W22" s="28" cm="1">
        <f t="array" ref="W22">1-EXP(-((($C22+(W$6-$K$6))/(INDEX('Weibull Data'!$G$4:$I$5,2,IF($D22="Electromechanical",3,IF($D22="Analogue Electronic",2,1)))))^(INDEX('Weibull Data'!$G$4:$I$5,1,IF($D22="Electromechanical",3,IF($D22="Analogue Electronic",2,1))))))</f>
        <v>0.98158448792837716</v>
      </c>
      <c r="X22" s="28" cm="1">
        <f t="array" ref="X22">1-EXP(-((($C22+(X$6-$K$6))/(INDEX('Weibull Data'!$G$4:$I$5,2,IF($D22="Electromechanical",3,IF($D22="Analogue Electronic",2,1)))))^(INDEX('Weibull Data'!$G$4:$I$5,1,IF($D22="Electromechanical",3,IF($D22="Analogue Electronic",2,1))))))</f>
        <v>0.98679638544274995</v>
      </c>
      <c r="Y22" s="28" cm="1">
        <f t="array" ref="Y22">1-EXP(-((($C22+(Y$6-$K$6))/(INDEX('Weibull Data'!$G$4:$I$5,2,IF($D22="Electromechanical",3,IF($D22="Analogue Electronic",2,1)))))^(INDEX('Weibull Data'!$G$4:$I$5,1,IF($D22="Electromechanical",3,IF($D22="Analogue Electronic",2,1))))))</f>
        <v>0.9907374459481767</v>
      </c>
      <c r="Z22" s="28" cm="1">
        <f t="array" ref="Z22">1-EXP(-((($C22+(Z$6-$K$6))/(INDEX('Weibull Data'!$G$4:$I$5,2,IF($D22="Electromechanical",3,IF($D22="Analogue Electronic",2,1)))))^(INDEX('Weibull Data'!$G$4:$I$5,1,IF($D22="Electromechanical",3,IF($D22="Analogue Electronic",2,1))))))</f>
        <v>0.99364903983946173</v>
      </c>
      <c r="AA22" s="28" cm="1">
        <f t="array" ref="AA22">1-EXP(-((($C22+(AA$6-$K$6))/(INDEX('Weibull Data'!$G$4:$I$5,2,IF($D22="Electromechanical",3,IF($D22="Analogue Electronic",2,1)))))^(INDEX('Weibull Data'!$G$4:$I$5,1,IF($D22="Electromechanical",3,IF($D22="Analogue Electronic",2,1))))))</f>
        <v>0.99574846234025149</v>
      </c>
      <c r="AB22" s="28" cm="1">
        <f t="array" ref="AB22">1-EXP(-((($C22+(AB$6-$K$6))/(INDEX('Weibull Data'!$G$4:$I$5,2,IF($D22="Electromechanical",3,IF($D22="Analogue Electronic",2,1)))))^(INDEX('Weibull Data'!$G$4:$I$5,1,IF($D22="Electromechanical",3,IF($D22="Analogue Electronic",2,1))))))</f>
        <v>0.99722435957439715</v>
      </c>
      <c r="AC22" s="28" cm="1">
        <f t="array" ref="AC22">1-EXP(-((($C22+(AC$6-$K$6))/(INDEX('Weibull Data'!$G$4:$I$5,2,IF($D22="Electromechanical",3,IF($D22="Analogue Electronic",2,1)))))^(INDEX('Weibull Data'!$G$4:$I$5,1,IF($D22="Electromechanical",3,IF($D22="Analogue Electronic",2,1))))))</f>
        <v>0.99823482228859395</v>
      </c>
      <c r="AD22" s="28" cm="1">
        <f t="array" ref="AD22">1-EXP(-((($C22+(AD$6-$K$6))/(INDEX('Weibull Data'!$G$4:$I$5,2,IF($D22="Electromechanical",3,IF($D22="Analogue Electronic",2,1)))))^(INDEX('Weibull Data'!$G$4:$I$5,1,IF($D22="Electromechanical",3,IF($D22="Analogue Electronic",2,1))))))</f>
        <v>0.99890779534344099</v>
      </c>
      <c r="AE22" s="28" cm="1">
        <f t="array" ref="AE22">1-EXP(-((($C22+(AE$6-$K$6))/(INDEX('Weibull Data'!$G$4:$I$5,2,IF($D22="Electromechanical",3,IF($D22="Analogue Electronic",2,1)))))^(INDEX('Weibull Data'!$G$4:$I$5,1,IF($D22="Electromechanical",3,IF($D22="Analogue Electronic",2,1))))))</f>
        <v>0.99934328517714233</v>
      </c>
      <c r="AF22" s="28" cm="1">
        <f t="array" ref="AF22">1-EXP(-((($C22+(AF$6-$K$6))/(INDEX('Weibull Data'!$G$4:$I$5,2,IF($D22="Electromechanical",3,IF($D22="Analogue Electronic",2,1)))))^(INDEX('Weibull Data'!$G$4:$I$5,1,IF($D22="Electromechanical",3,IF($D22="Analogue Electronic",2,1))))))</f>
        <v>0.99961677133182258</v>
      </c>
      <c r="AG22" s="28" cm="1">
        <f t="array" ref="AG22">1-EXP(-((($C22+(AG$6-$K$6))/(INDEX('Weibull Data'!$G$4:$I$5,2,IF($D22="Electromechanical",3,IF($D22="Analogue Electronic",2,1)))))^(INDEX('Weibull Data'!$G$4:$I$5,1,IF($D22="Electromechanical",3,IF($D22="Analogue Electronic",2,1))))))</f>
        <v>0.99978323817471282</v>
      </c>
      <c r="AH22" s="28" cm="1">
        <f t="array" ref="AH22">1-EXP(-((($C22+(AH$6-$K$6))/(INDEX('Weibull Data'!$G$4:$I$5,2,IF($D22="Electromechanical",3,IF($D22="Analogue Electronic",2,1)))))^(INDEX('Weibull Data'!$G$4:$I$5,1,IF($D22="Electromechanical",3,IF($D22="Analogue Electronic",2,1))))))</f>
        <v>0.9998813219568552</v>
      </c>
      <c r="AI22" s="28" cm="1">
        <f t="array" ref="AI22">1-EXP(-((($C22+(AI$6-$K$6))/(INDEX('Weibull Data'!$G$4:$I$5,2,IF($D22="Electromechanical",3,IF($D22="Analogue Electronic",2,1)))))^(INDEX('Weibull Data'!$G$4:$I$5,1,IF($D22="Electromechanical",3,IF($D22="Analogue Electronic",2,1))))))</f>
        <v>0.99993719076700849</v>
      </c>
      <c r="AJ22" s="34">
        <f t="shared" si="1"/>
        <v>0.22131014111550945</v>
      </c>
      <c r="AK22" s="34">
        <f t="shared" si="2"/>
        <v>0.23249985245201246</v>
      </c>
      <c r="AL22" s="34">
        <f t="shared" si="3"/>
        <v>0.24307753796826179</v>
      </c>
      <c r="AM22" s="34">
        <f t="shared" si="4"/>
        <v>0.25294963434918111</v>
      </c>
      <c r="AN22" s="34">
        <f t="shared" si="5"/>
        <v>0.26204053060857124</v>
      </c>
      <c r="AO22" s="34">
        <f t="shared" si="6"/>
        <v>0.27029522737319889</v>
      </c>
      <c r="AP22" s="34">
        <f t="shared" si="7"/>
        <v>0.277681034941819</v>
      </c>
      <c r="AQ22" s="34">
        <f t="shared" si="8"/>
        <v>0.28418816244935552</v>
      </c>
      <c r="AR22" s="34">
        <f t="shared" si="9"/>
        <v>0.28982913118766751</v>
      </c>
      <c r="AS22" s="34">
        <f t="shared" si="10"/>
        <v>0.29463703892445653</v>
      </c>
      <c r="AT22" s="34">
        <f t="shared" si="11"/>
        <v>0.29866279915747662</v>
      </c>
      <c r="AU22" s="34">
        <f t="shared" si="12"/>
        <v>0.30197156827184812</v>
      </c>
      <c r="AV22" s="34">
        <f t="shared" si="13"/>
        <v>0.30463864315914641</v>
      </c>
      <c r="AW22" s="34">
        <f t="shared" si="14"/>
        <v>0.30674515247761786</v>
      </c>
      <c r="AX22" s="34">
        <f t="shared" si="15"/>
        <v>0.30837387045085934</v>
      </c>
      <c r="AY22" s="34">
        <f t="shared" si="16"/>
        <v>0.30960545185880523</v>
      </c>
      <c r="AZ22" s="34">
        <f t="shared" si="17"/>
        <v>0.31051532494983181</v>
      </c>
      <c r="BA22" s="34">
        <f t="shared" si="18"/>
        <v>0.31117139448132858</v>
      </c>
      <c r="BB22" s="34">
        <f t="shared" si="19"/>
        <v>0.31163261236699913</v>
      </c>
      <c r="BC22" s="34">
        <f t="shared" si="20"/>
        <v>0.31194838196518559</v>
      </c>
      <c r="BD22" s="34">
        <f t="shared" si="21"/>
        <v>0.31215868604482533</v>
      </c>
      <c r="BE22" s="34">
        <f t="shared" si="22"/>
        <v>0.31229477661785698</v>
      </c>
      <c r="BF22" s="34">
        <f t="shared" si="23"/>
        <v>0.31238024104119455</v>
      </c>
      <c r="BG22" s="34">
        <f t="shared" si="24"/>
        <v>0.31243226192959778</v>
      </c>
      <c r="BH22" s="34">
        <f t="shared" si="25"/>
        <v>0.31246291311151725</v>
      </c>
      <c r="BI22" s="34">
        <f t="shared" si="26"/>
        <v>0.31248037211469015</v>
      </c>
      <c r="BJ22" s="45"/>
    </row>
    <row r="23" spans="1:62" x14ac:dyDescent="0.3">
      <c r="A23" s="29">
        <v>17</v>
      </c>
      <c r="B23" s="29" t="s">
        <v>92</v>
      </c>
      <c r="C23" s="29">
        <v>22</v>
      </c>
      <c r="D23" s="29" t="s">
        <v>4</v>
      </c>
      <c r="E23" s="29" t="s">
        <v>24</v>
      </c>
      <c r="F23" s="46">
        <v>1</v>
      </c>
      <c r="G23" s="47">
        <f t="shared" si="0"/>
        <v>1.5</v>
      </c>
      <c r="H23" s="46">
        <v>0.25</v>
      </c>
      <c r="I23" s="46">
        <v>1</v>
      </c>
      <c r="J23" s="28" cm="1">
        <f t="array" ref="J23">1-EXP(-((($C23+(J$6-$K$6))/(INDEX('Weibull Data'!$G$4:$I$5,2,IF($D23="Electromechanical",3,IF($D23="Analogue Electronic",2,1)))))^(INDEX('Weibull Data'!$G$4:$I$5,1,IF($D23="Electromechanical",3,IF($D23="Analogue Electronic",2,1))))))</f>
        <v>0.88474349161152344</v>
      </c>
      <c r="K23" s="28" cm="1">
        <f t="array" ref="K23">1-EXP(-((($C23+(K$6-$K$6))/(INDEX('Weibull Data'!$G$4:$I$5,2,IF($D23="Electromechanical",3,IF($D23="Analogue Electronic",2,1)))))^(INDEX('Weibull Data'!$G$4:$I$5,1,IF($D23="Electromechanical",3,IF($D23="Analogue Electronic",2,1))))))</f>
        <v>0.90560431232131766</v>
      </c>
      <c r="L23" s="28" cm="1">
        <f t="array" ref="L23">1-EXP(-((($C23+(L$6-$K$6))/(INDEX('Weibull Data'!$G$4:$I$5,2,IF($D23="Electromechanical",3,IF($D23="Analogue Electronic",2,1)))))^(INDEX('Weibull Data'!$G$4:$I$5,1,IF($D23="Electromechanical",3,IF($D23="Analogue Electronic",2,1))))))</f>
        <v>0.92333145372827552</v>
      </c>
      <c r="M23" s="28" cm="1">
        <f t="array" ref="M23">1-EXP(-((($C23+(M$6-$K$6))/(INDEX('Weibull Data'!$G$4:$I$5,2,IF($D23="Electromechanical",3,IF($D23="Analogue Electronic",2,1)))))^(INDEX('Weibull Data'!$G$4:$I$5,1,IF($D23="Electromechanical",3,IF($D23="Analogue Electronic",2,1))))))</f>
        <v>0.93824434257875233</v>
      </c>
      <c r="N23" s="28" cm="1">
        <f t="array" ref="N23">1-EXP(-((($C23+(N$6-$K$6))/(INDEX('Weibull Data'!$G$4:$I$5,2,IF($D23="Electromechanical",3,IF($D23="Analogue Electronic",2,1)))))^(INDEX('Weibull Data'!$G$4:$I$5,1,IF($D23="Electromechanical",3,IF($D23="Analogue Electronic",2,1))))))</f>
        <v>0.95066603349759415</v>
      </c>
      <c r="O23" s="28" cm="1">
        <f t="array" ref="O23">1-EXP(-((($C23+(O$6-$K$6))/(INDEX('Weibull Data'!$G$4:$I$5,2,IF($D23="Electromechanical",3,IF($D23="Analogue Electronic",2,1)))))^(INDEX('Weibull Data'!$G$4:$I$5,1,IF($D23="Electromechanical",3,IF($D23="Analogue Electronic",2,1))))))</f>
        <v>0.9609123361359202</v>
      </c>
      <c r="P23" s="28" cm="1">
        <f t="array" ref="P23">1-EXP(-((($C23+(P$6-$K$6))/(INDEX('Weibull Data'!$G$4:$I$5,2,IF($D23="Electromechanical",3,IF($D23="Analogue Electronic",2,1)))))^(INDEX('Weibull Data'!$G$4:$I$5,1,IF($D23="Electromechanical",3,IF($D23="Analogue Electronic",2,1))))))</f>
        <v>0.9692834956006412</v>
      </c>
      <c r="Q23" s="28" cm="1">
        <f t="array" ref="Q23">1-EXP(-((($C23+(Q$6-$K$6))/(INDEX('Weibull Data'!$G$4:$I$5,2,IF($D23="Electromechanical",3,IF($D23="Analogue Electronic",2,1)))))^(INDEX('Weibull Data'!$G$4:$I$5,1,IF($D23="Electromechanical",3,IF($D23="Analogue Electronic",2,1))))))</f>
        <v>0.97605826158872577</v>
      </c>
      <c r="R23" s="28" cm="1">
        <f t="array" ref="R23">1-EXP(-((($C23+(R$6-$K$6))/(INDEX('Weibull Data'!$G$4:$I$5,2,IF($D23="Electromechanical",3,IF($D23="Analogue Electronic",2,1)))))^(INDEX('Weibull Data'!$G$4:$I$5,1,IF($D23="Electromechanical",3,IF($D23="Analogue Electronic",2,1))))))</f>
        <v>0.98149009154383993</v>
      </c>
      <c r="S23" s="28" cm="1">
        <f t="array" ref="S23">1-EXP(-((($C23+(S$6-$K$6))/(INDEX('Weibull Data'!$G$4:$I$5,2,IF($D23="Electromechanical",3,IF($D23="Analogue Electronic",2,1)))))^(INDEX('Weibull Data'!$G$4:$I$5,1,IF($D23="Electromechanical",3,IF($D23="Analogue Electronic",2,1))))))</f>
        <v>0.98580517816098001</v>
      </c>
      <c r="T23" s="28" cm="1">
        <f t="array" ref="T23">1-EXP(-((($C23+(T$6-$K$6))/(INDEX('Weibull Data'!$G$4:$I$5,2,IF($D23="Electromechanical",3,IF($D23="Analogue Electronic",2,1)))))^(INDEX('Weibull Data'!$G$4:$I$5,1,IF($D23="Electromechanical",3,IF($D23="Analogue Electronic",2,1))))))</f>
        <v>0.98920196745051259</v>
      </c>
      <c r="U23" s="28" cm="1">
        <f t="array" ref="U23">1-EXP(-((($C23+(U$6-$K$6))/(INDEX('Weibull Data'!$G$4:$I$5,2,IF($D23="Electromechanical",3,IF($D23="Analogue Electronic",2,1)))))^(INDEX('Weibull Data'!$G$4:$I$5,1,IF($D23="Electromechanical",3,IF($D23="Analogue Electronic",2,1))))))</f>
        <v>0.9918518347997064</v>
      </c>
      <c r="V23" s="28" cm="1">
        <f t="array" ref="V23">1-EXP(-((($C23+(V$6-$K$6))/(INDEX('Weibull Data'!$G$4:$I$5,2,IF($D23="Electromechanical",3,IF($D23="Analogue Electronic",2,1)))))^(INDEX('Weibull Data'!$G$4:$I$5,1,IF($D23="Electromechanical",3,IF($D23="Analogue Electronic",2,1))))))</f>
        <v>0.99390060694833393</v>
      </c>
      <c r="W23" s="28" cm="1">
        <f t="array" ref="W23">1-EXP(-((($C23+(W$6-$K$6))/(INDEX('Weibull Data'!$G$4:$I$5,2,IF($D23="Electromechanical",3,IF($D23="Analogue Electronic",2,1)))))^(INDEX('Weibull Data'!$G$4:$I$5,1,IF($D23="Electromechanical",3,IF($D23="Analogue Electronic",2,1))))))</f>
        <v>0.99547065150310166</v>
      </c>
      <c r="X23" s="28" cm="1">
        <f t="array" ref="X23">1-EXP(-((($C23+(X$6-$K$6))/(INDEX('Weibull Data'!$G$4:$I$5,2,IF($D23="Electromechanical",3,IF($D23="Analogue Electronic",2,1)))))^(INDEX('Weibull Data'!$G$4:$I$5,1,IF($D23="Electromechanical",3,IF($D23="Analogue Electronic",2,1))))))</f>
        <v>0.99666329706072876</v>
      </c>
      <c r="Y23" s="28" cm="1">
        <f t="array" ref="Y23">1-EXP(-((($C23+(Y$6-$K$6))/(INDEX('Weibull Data'!$G$4:$I$5,2,IF($D23="Electromechanical",3,IF($D23="Analogue Electronic",2,1)))))^(INDEX('Weibull Data'!$G$4:$I$5,1,IF($D23="Electromechanical",3,IF($D23="Analogue Electronic",2,1))))))</f>
        <v>0.99756139152953172</v>
      </c>
      <c r="Z23" s="28" cm="1">
        <f t="array" ref="Z23">1-EXP(-((($C23+(Z$6-$K$6))/(INDEX('Weibull Data'!$G$4:$I$5,2,IF($D23="Electromechanical",3,IF($D23="Analogue Electronic",2,1)))))^(INDEX('Weibull Data'!$G$4:$I$5,1,IF($D23="Electromechanical",3,IF($D23="Analogue Electronic",2,1))))))</f>
        <v>0.99823185015702132</v>
      </c>
      <c r="AA23" s="28" cm="1">
        <f t="array" ref="AA23">1-EXP(-((($C23+(AA$6-$K$6))/(INDEX('Weibull Data'!$G$4:$I$5,2,IF($D23="Electromechanical",3,IF($D23="Analogue Electronic",2,1)))))^(INDEX('Weibull Data'!$G$4:$I$5,1,IF($D23="Electromechanical",3,IF($D23="Analogue Electronic",2,1))))))</f>
        <v>0.99872808542304536</v>
      </c>
      <c r="AB23" s="28" cm="1">
        <f t="array" ref="AB23">1-EXP(-((($C23+(AB$6-$K$6))/(INDEX('Weibull Data'!$G$4:$I$5,2,IF($D23="Electromechanical",3,IF($D23="Analogue Electronic",2,1)))))^(INDEX('Weibull Data'!$G$4:$I$5,1,IF($D23="Electromechanical",3,IF($D23="Analogue Electronic",2,1))))))</f>
        <v>0.99909224663115492</v>
      </c>
      <c r="AC23" s="28" cm="1">
        <f t="array" ref="AC23">1-EXP(-((($C23+(AC$6-$K$6))/(INDEX('Weibull Data'!$G$4:$I$5,2,IF($D23="Electromechanical",3,IF($D23="Analogue Electronic",2,1)))))^(INDEX('Weibull Data'!$G$4:$I$5,1,IF($D23="Electromechanical",3,IF($D23="Analogue Electronic",2,1))))))</f>
        <v>0.99935722683486494</v>
      </c>
      <c r="AD23" s="28" cm="1">
        <f t="array" ref="AD23">1-EXP(-((($C23+(AD$6-$K$6))/(INDEX('Weibull Data'!$G$4:$I$5,2,IF($D23="Electromechanical",3,IF($D23="Analogue Electronic",2,1)))))^(INDEX('Weibull Data'!$G$4:$I$5,1,IF($D23="Electromechanical",3,IF($D23="Analogue Electronic",2,1))))))</f>
        <v>0.99954841844219522</v>
      </c>
      <c r="AE23" s="28" cm="1">
        <f t="array" ref="AE23">1-EXP(-((($C23+(AE$6-$K$6))/(INDEX('Weibull Data'!$G$4:$I$5,2,IF($D23="Electromechanical",3,IF($D23="Analogue Electronic",2,1)))))^(INDEX('Weibull Data'!$G$4:$I$5,1,IF($D23="Electromechanical",3,IF($D23="Analogue Electronic",2,1))))))</f>
        <v>0.99968521671453781</v>
      </c>
      <c r="AF23" s="28" cm="1">
        <f t="array" ref="AF23">1-EXP(-((($C23+(AF$6-$K$6))/(INDEX('Weibull Data'!$G$4:$I$5,2,IF($D23="Electromechanical",3,IF($D23="Analogue Electronic",2,1)))))^(INDEX('Weibull Data'!$G$4:$I$5,1,IF($D23="Electromechanical",3,IF($D23="Analogue Electronic",2,1))))))</f>
        <v>0.99978228300665373</v>
      </c>
      <c r="AG23" s="28" cm="1">
        <f t="array" ref="AG23">1-EXP(-((($C23+(AG$6-$K$6))/(INDEX('Weibull Data'!$G$4:$I$5,2,IF($D23="Electromechanical",3,IF($D23="Analogue Electronic",2,1)))))^(INDEX('Weibull Data'!$G$4:$I$5,1,IF($D23="Electromechanical",3,IF($D23="Analogue Electronic",2,1))))))</f>
        <v>0.99985058776245339</v>
      </c>
      <c r="AH23" s="28" cm="1">
        <f t="array" ref="AH23">1-EXP(-((($C23+(AH$6-$K$6))/(INDEX('Weibull Data'!$G$4:$I$5,2,IF($D23="Electromechanical",3,IF($D23="Analogue Electronic",2,1)))))^(INDEX('Weibull Data'!$G$4:$I$5,1,IF($D23="Electromechanical",3,IF($D23="Analogue Electronic",2,1))))))</f>
        <v>0.99989825783697761</v>
      </c>
      <c r="AI23" s="28" cm="1">
        <f t="array" ref="AI23">1-EXP(-((($C23+(AI$6-$K$6))/(INDEX('Weibull Data'!$G$4:$I$5,2,IF($D23="Electromechanical",3,IF($D23="Analogue Electronic",2,1)))))^(INDEX('Weibull Data'!$G$4:$I$5,1,IF($D23="Electromechanical",3,IF($D23="Analogue Electronic",2,1))))))</f>
        <v>0.99993125449536324</v>
      </c>
      <c r="AJ23" s="34">
        <f t="shared" si="1"/>
        <v>0.22118587290288086</v>
      </c>
      <c r="AK23" s="34">
        <f t="shared" si="2"/>
        <v>0.22640107808032942</v>
      </c>
      <c r="AL23" s="34">
        <f t="shared" si="3"/>
        <v>0.23083286343206888</v>
      </c>
      <c r="AM23" s="34">
        <f t="shared" si="4"/>
        <v>0.23456108564468808</v>
      </c>
      <c r="AN23" s="34">
        <f t="shared" si="5"/>
        <v>0.23766650837439854</v>
      </c>
      <c r="AO23" s="34">
        <f t="shared" si="6"/>
        <v>0.24022808403398005</v>
      </c>
      <c r="AP23" s="34">
        <f t="shared" si="7"/>
        <v>0.2423208739001603</v>
      </c>
      <c r="AQ23" s="34">
        <f t="shared" si="8"/>
        <v>0.24401456539718144</v>
      </c>
      <c r="AR23" s="34">
        <f t="shared" si="9"/>
        <v>0.24537252288595998</v>
      </c>
      <c r="AS23" s="34">
        <f t="shared" si="10"/>
        <v>0.246451294540245</v>
      </c>
      <c r="AT23" s="34">
        <f t="shared" si="11"/>
        <v>0.24730049186262815</v>
      </c>
      <c r="AU23" s="34">
        <f t="shared" si="12"/>
        <v>0.2479629586999266</v>
      </c>
      <c r="AV23" s="34">
        <f t="shared" si="13"/>
        <v>0.24847515173708348</v>
      </c>
      <c r="AW23" s="34">
        <f t="shared" si="14"/>
        <v>0.24886766287577541</v>
      </c>
      <c r="AX23" s="34">
        <f t="shared" si="15"/>
        <v>0.24916582426518219</v>
      </c>
      <c r="AY23" s="34">
        <f t="shared" si="16"/>
        <v>0.24939034788238293</v>
      </c>
      <c r="AZ23" s="34">
        <f t="shared" si="17"/>
        <v>0.24955796253925533</v>
      </c>
      <c r="BA23" s="34">
        <f t="shared" si="18"/>
        <v>0.24968202135576134</v>
      </c>
      <c r="BB23" s="34">
        <f t="shared" si="19"/>
        <v>0.24977306165778873</v>
      </c>
      <c r="BC23" s="34">
        <f t="shared" si="20"/>
        <v>0.24983930670871624</v>
      </c>
      <c r="BD23" s="34">
        <f t="shared" si="21"/>
        <v>0.2498871046105488</v>
      </c>
      <c r="BE23" s="34">
        <f t="shared" si="22"/>
        <v>0.24992130417863445</v>
      </c>
      <c r="BF23" s="34">
        <f t="shared" si="23"/>
        <v>0.24994557075166343</v>
      </c>
      <c r="BG23" s="34">
        <f t="shared" si="24"/>
        <v>0.24996264694061335</v>
      </c>
      <c r="BH23" s="34">
        <f t="shared" si="25"/>
        <v>0.2499745644592444</v>
      </c>
      <c r="BI23" s="34">
        <f t="shared" si="26"/>
        <v>0.24998281362384081</v>
      </c>
      <c r="BJ23" s="45"/>
    </row>
    <row r="24" spans="1:62" x14ac:dyDescent="0.3">
      <c r="A24" s="29">
        <v>18</v>
      </c>
      <c r="B24" s="29" t="s">
        <v>93</v>
      </c>
      <c r="C24" s="29">
        <v>22</v>
      </c>
      <c r="D24" s="29" t="s">
        <v>4</v>
      </c>
      <c r="E24" s="29" t="s">
        <v>24</v>
      </c>
      <c r="F24" s="46">
        <v>1</v>
      </c>
      <c r="G24" s="47">
        <f t="shared" si="0"/>
        <v>1.5</v>
      </c>
      <c r="H24" s="46">
        <v>0.25</v>
      </c>
      <c r="I24" s="46">
        <v>1</v>
      </c>
      <c r="J24" s="28" cm="1">
        <f t="array" ref="J24">1-EXP(-((($C24+(J$6-$K$6))/(INDEX('Weibull Data'!$G$4:$I$5,2,IF($D24="Electromechanical",3,IF($D24="Analogue Electronic",2,1)))))^(INDEX('Weibull Data'!$G$4:$I$5,1,IF($D24="Electromechanical",3,IF($D24="Analogue Electronic",2,1))))))</f>
        <v>0.88474349161152344</v>
      </c>
      <c r="K24" s="28" cm="1">
        <f t="array" ref="K24">1-EXP(-((($C24+(K$6-$K$6))/(INDEX('Weibull Data'!$G$4:$I$5,2,IF($D24="Electromechanical",3,IF($D24="Analogue Electronic",2,1)))))^(INDEX('Weibull Data'!$G$4:$I$5,1,IF($D24="Electromechanical",3,IF($D24="Analogue Electronic",2,1))))))</f>
        <v>0.90560431232131766</v>
      </c>
      <c r="L24" s="28" cm="1">
        <f t="array" ref="L24">1-EXP(-((($C24+(L$6-$K$6))/(INDEX('Weibull Data'!$G$4:$I$5,2,IF($D24="Electromechanical",3,IF($D24="Analogue Electronic",2,1)))))^(INDEX('Weibull Data'!$G$4:$I$5,1,IF($D24="Electromechanical",3,IF($D24="Analogue Electronic",2,1))))))</f>
        <v>0.92333145372827552</v>
      </c>
      <c r="M24" s="28" cm="1">
        <f t="array" ref="M24">1-EXP(-((($C24+(M$6-$K$6))/(INDEX('Weibull Data'!$G$4:$I$5,2,IF($D24="Electromechanical",3,IF($D24="Analogue Electronic",2,1)))))^(INDEX('Weibull Data'!$G$4:$I$5,1,IF($D24="Electromechanical",3,IF($D24="Analogue Electronic",2,1))))))</f>
        <v>0.93824434257875233</v>
      </c>
      <c r="N24" s="28" cm="1">
        <f t="array" ref="N24">1-EXP(-((($C24+(N$6-$K$6))/(INDEX('Weibull Data'!$G$4:$I$5,2,IF($D24="Electromechanical",3,IF($D24="Analogue Electronic",2,1)))))^(INDEX('Weibull Data'!$G$4:$I$5,1,IF($D24="Electromechanical",3,IF($D24="Analogue Electronic",2,1))))))</f>
        <v>0.95066603349759415</v>
      </c>
      <c r="O24" s="28" cm="1">
        <f t="array" ref="O24">1-EXP(-((($C24+(O$6-$K$6))/(INDEX('Weibull Data'!$G$4:$I$5,2,IF($D24="Electromechanical",3,IF($D24="Analogue Electronic",2,1)))))^(INDEX('Weibull Data'!$G$4:$I$5,1,IF($D24="Electromechanical",3,IF($D24="Analogue Electronic",2,1))))))</f>
        <v>0.9609123361359202</v>
      </c>
      <c r="P24" s="28" cm="1">
        <f t="array" ref="P24">1-EXP(-((($C24+(P$6-$K$6))/(INDEX('Weibull Data'!$G$4:$I$5,2,IF($D24="Electromechanical",3,IF($D24="Analogue Electronic",2,1)))))^(INDEX('Weibull Data'!$G$4:$I$5,1,IF($D24="Electromechanical",3,IF($D24="Analogue Electronic",2,1))))))</f>
        <v>0.9692834956006412</v>
      </c>
      <c r="Q24" s="28" cm="1">
        <f t="array" ref="Q24">1-EXP(-((($C24+(Q$6-$K$6))/(INDEX('Weibull Data'!$G$4:$I$5,2,IF($D24="Electromechanical",3,IF($D24="Analogue Electronic",2,1)))))^(INDEX('Weibull Data'!$G$4:$I$5,1,IF($D24="Electromechanical",3,IF($D24="Analogue Electronic",2,1))))))</f>
        <v>0.97605826158872577</v>
      </c>
      <c r="R24" s="28" cm="1">
        <f t="array" ref="R24">1-EXP(-((($C24+(R$6-$K$6))/(INDEX('Weibull Data'!$G$4:$I$5,2,IF($D24="Electromechanical",3,IF($D24="Analogue Electronic",2,1)))))^(INDEX('Weibull Data'!$G$4:$I$5,1,IF($D24="Electromechanical",3,IF($D24="Analogue Electronic",2,1))))))</f>
        <v>0.98149009154383993</v>
      </c>
      <c r="S24" s="28" cm="1">
        <f t="array" ref="S24">1-EXP(-((($C24+(S$6-$K$6))/(INDEX('Weibull Data'!$G$4:$I$5,2,IF($D24="Electromechanical",3,IF($D24="Analogue Electronic",2,1)))))^(INDEX('Weibull Data'!$G$4:$I$5,1,IF($D24="Electromechanical",3,IF($D24="Analogue Electronic",2,1))))))</f>
        <v>0.98580517816098001</v>
      </c>
      <c r="T24" s="28" cm="1">
        <f t="array" ref="T24">1-EXP(-((($C24+(T$6-$K$6))/(INDEX('Weibull Data'!$G$4:$I$5,2,IF($D24="Electromechanical",3,IF($D24="Analogue Electronic",2,1)))))^(INDEX('Weibull Data'!$G$4:$I$5,1,IF($D24="Electromechanical",3,IF($D24="Analogue Electronic",2,1))))))</f>
        <v>0.98920196745051259</v>
      </c>
      <c r="U24" s="28" cm="1">
        <f t="array" ref="U24">1-EXP(-((($C24+(U$6-$K$6))/(INDEX('Weibull Data'!$G$4:$I$5,2,IF($D24="Electromechanical",3,IF($D24="Analogue Electronic",2,1)))))^(INDEX('Weibull Data'!$G$4:$I$5,1,IF($D24="Electromechanical",3,IF($D24="Analogue Electronic",2,1))))))</f>
        <v>0.9918518347997064</v>
      </c>
      <c r="V24" s="28" cm="1">
        <f t="array" ref="V24">1-EXP(-((($C24+(V$6-$K$6))/(INDEX('Weibull Data'!$G$4:$I$5,2,IF($D24="Electromechanical",3,IF($D24="Analogue Electronic",2,1)))))^(INDEX('Weibull Data'!$G$4:$I$5,1,IF($D24="Electromechanical",3,IF($D24="Analogue Electronic",2,1))))))</f>
        <v>0.99390060694833393</v>
      </c>
      <c r="W24" s="28" cm="1">
        <f t="array" ref="W24">1-EXP(-((($C24+(W$6-$K$6))/(INDEX('Weibull Data'!$G$4:$I$5,2,IF($D24="Electromechanical",3,IF($D24="Analogue Electronic",2,1)))))^(INDEX('Weibull Data'!$G$4:$I$5,1,IF($D24="Electromechanical",3,IF($D24="Analogue Electronic",2,1))))))</f>
        <v>0.99547065150310166</v>
      </c>
      <c r="X24" s="28" cm="1">
        <f t="array" ref="X24">1-EXP(-((($C24+(X$6-$K$6))/(INDEX('Weibull Data'!$G$4:$I$5,2,IF($D24="Electromechanical",3,IF($D24="Analogue Electronic",2,1)))))^(INDEX('Weibull Data'!$G$4:$I$5,1,IF($D24="Electromechanical",3,IF($D24="Analogue Electronic",2,1))))))</f>
        <v>0.99666329706072876</v>
      </c>
      <c r="Y24" s="28" cm="1">
        <f t="array" ref="Y24">1-EXP(-((($C24+(Y$6-$K$6))/(INDEX('Weibull Data'!$G$4:$I$5,2,IF($D24="Electromechanical",3,IF($D24="Analogue Electronic",2,1)))))^(INDEX('Weibull Data'!$G$4:$I$5,1,IF($D24="Electromechanical",3,IF($D24="Analogue Electronic",2,1))))))</f>
        <v>0.99756139152953172</v>
      </c>
      <c r="Z24" s="28" cm="1">
        <f t="array" ref="Z24">1-EXP(-((($C24+(Z$6-$K$6))/(INDEX('Weibull Data'!$G$4:$I$5,2,IF($D24="Electromechanical",3,IF($D24="Analogue Electronic",2,1)))))^(INDEX('Weibull Data'!$G$4:$I$5,1,IF($D24="Electromechanical",3,IF($D24="Analogue Electronic",2,1))))))</f>
        <v>0.99823185015702132</v>
      </c>
      <c r="AA24" s="28" cm="1">
        <f t="array" ref="AA24">1-EXP(-((($C24+(AA$6-$K$6))/(INDEX('Weibull Data'!$G$4:$I$5,2,IF($D24="Electromechanical",3,IF($D24="Analogue Electronic",2,1)))))^(INDEX('Weibull Data'!$G$4:$I$5,1,IF($D24="Electromechanical",3,IF($D24="Analogue Electronic",2,1))))))</f>
        <v>0.99872808542304536</v>
      </c>
      <c r="AB24" s="28" cm="1">
        <f t="array" ref="AB24">1-EXP(-((($C24+(AB$6-$K$6))/(INDEX('Weibull Data'!$G$4:$I$5,2,IF($D24="Electromechanical",3,IF($D24="Analogue Electronic",2,1)))))^(INDEX('Weibull Data'!$G$4:$I$5,1,IF($D24="Electromechanical",3,IF($D24="Analogue Electronic",2,1))))))</f>
        <v>0.99909224663115492</v>
      </c>
      <c r="AC24" s="28" cm="1">
        <f t="array" ref="AC24">1-EXP(-((($C24+(AC$6-$K$6))/(INDEX('Weibull Data'!$G$4:$I$5,2,IF($D24="Electromechanical",3,IF($D24="Analogue Electronic",2,1)))))^(INDEX('Weibull Data'!$G$4:$I$5,1,IF($D24="Electromechanical",3,IF($D24="Analogue Electronic",2,1))))))</f>
        <v>0.99935722683486494</v>
      </c>
      <c r="AD24" s="28" cm="1">
        <f t="array" ref="AD24">1-EXP(-((($C24+(AD$6-$K$6))/(INDEX('Weibull Data'!$G$4:$I$5,2,IF($D24="Electromechanical",3,IF($D24="Analogue Electronic",2,1)))))^(INDEX('Weibull Data'!$G$4:$I$5,1,IF($D24="Electromechanical",3,IF($D24="Analogue Electronic",2,1))))))</f>
        <v>0.99954841844219522</v>
      </c>
      <c r="AE24" s="28" cm="1">
        <f t="array" ref="AE24">1-EXP(-((($C24+(AE$6-$K$6))/(INDEX('Weibull Data'!$G$4:$I$5,2,IF($D24="Electromechanical",3,IF($D24="Analogue Electronic",2,1)))))^(INDEX('Weibull Data'!$G$4:$I$5,1,IF($D24="Electromechanical",3,IF($D24="Analogue Electronic",2,1))))))</f>
        <v>0.99968521671453781</v>
      </c>
      <c r="AF24" s="28" cm="1">
        <f t="array" ref="AF24">1-EXP(-((($C24+(AF$6-$K$6))/(INDEX('Weibull Data'!$G$4:$I$5,2,IF($D24="Electromechanical",3,IF($D24="Analogue Electronic",2,1)))))^(INDEX('Weibull Data'!$G$4:$I$5,1,IF($D24="Electromechanical",3,IF($D24="Analogue Electronic",2,1))))))</f>
        <v>0.99978228300665373</v>
      </c>
      <c r="AG24" s="28" cm="1">
        <f t="array" ref="AG24">1-EXP(-((($C24+(AG$6-$K$6))/(INDEX('Weibull Data'!$G$4:$I$5,2,IF($D24="Electromechanical",3,IF($D24="Analogue Electronic",2,1)))))^(INDEX('Weibull Data'!$G$4:$I$5,1,IF($D24="Electromechanical",3,IF($D24="Analogue Electronic",2,1))))))</f>
        <v>0.99985058776245339</v>
      </c>
      <c r="AH24" s="28" cm="1">
        <f t="array" ref="AH24">1-EXP(-((($C24+(AH$6-$K$6))/(INDEX('Weibull Data'!$G$4:$I$5,2,IF($D24="Electromechanical",3,IF($D24="Analogue Electronic",2,1)))))^(INDEX('Weibull Data'!$G$4:$I$5,1,IF($D24="Electromechanical",3,IF($D24="Analogue Electronic",2,1))))))</f>
        <v>0.99989825783697761</v>
      </c>
      <c r="AI24" s="28" cm="1">
        <f t="array" ref="AI24">1-EXP(-((($C24+(AI$6-$K$6))/(INDEX('Weibull Data'!$G$4:$I$5,2,IF($D24="Electromechanical",3,IF($D24="Analogue Electronic",2,1)))))^(INDEX('Weibull Data'!$G$4:$I$5,1,IF($D24="Electromechanical",3,IF($D24="Analogue Electronic",2,1))))))</f>
        <v>0.99993125449536324</v>
      </c>
      <c r="AJ24" s="34">
        <f t="shared" si="1"/>
        <v>0.22118587290288086</v>
      </c>
      <c r="AK24" s="34">
        <f t="shared" si="2"/>
        <v>0.22640107808032942</v>
      </c>
      <c r="AL24" s="34">
        <f t="shared" si="3"/>
        <v>0.23083286343206888</v>
      </c>
      <c r="AM24" s="34">
        <f t="shared" si="4"/>
        <v>0.23456108564468808</v>
      </c>
      <c r="AN24" s="34">
        <f t="shared" si="5"/>
        <v>0.23766650837439854</v>
      </c>
      <c r="AO24" s="34">
        <f t="shared" si="6"/>
        <v>0.24022808403398005</v>
      </c>
      <c r="AP24" s="34">
        <f t="shared" si="7"/>
        <v>0.2423208739001603</v>
      </c>
      <c r="AQ24" s="34">
        <f t="shared" si="8"/>
        <v>0.24401456539718144</v>
      </c>
      <c r="AR24" s="34">
        <f t="shared" si="9"/>
        <v>0.24537252288595998</v>
      </c>
      <c r="AS24" s="34">
        <f t="shared" si="10"/>
        <v>0.246451294540245</v>
      </c>
      <c r="AT24" s="34">
        <f t="shared" si="11"/>
        <v>0.24730049186262815</v>
      </c>
      <c r="AU24" s="34">
        <f t="shared" si="12"/>
        <v>0.2479629586999266</v>
      </c>
      <c r="AV24" s="34">
        <f t="shared" si="13"/>
        <v>0.24847515173708348</v>
      </c>
      <c r="AW24" s="34">
        <f t="shared" si="14"/>
        <v>0.24886766287577541</v>
      </c>
      <c r="AX24" s="34">
        <f t="shared" si="15"/>
        <v>0.24916582426518219</v>
      </c>
      <c r="AY24" s="34">
        <f t="shared" si="16"/>
        <v>0.24939034788238293</v>
      </c>
      <c r="AZ24" s="34">
        <f t="shared" si="17"/>
        <v>0.24955796253925533</v>
      </c>
      <c r="BA24" s="34">
        <f t="shared" si="18"/>
        <v>0.24968202135576134</v>
      </c>
      <c r="BB24" s="34">
        <f t="shared" si="19"/>
        <v>0.24977306165778873</v>
      </c>
      <c r="BC24" s="34">
        <f t="shared" si="20"/>
        <v>0.24983930670871624</v>
      </c>
      <c r="BD24" s="34">
        <f t="shared" si="21"/>
        <v>0.2498871046105488</v>
      </c>
      <c r="BE24" s="34">
        <f t="shared" si="22"/>
        <v>0.24992130417863445</v>
      </c>
      <c r="BF24" s="34">
        <f t="shared" si="23"/>
        <v>0.24994557075166343</v>
      </c>
      <c r="BG24" s="34">
        <f t="shared" si="24"/>
        <v>0.24996264694061335</v>
      </c>
      <c r="BH24" s="34">
        <f t="shared" si="25"/>
        <v>0.2499745644592444</v>
      </c>
      <c r="BI24" s="34">
        <f t="shared" si="26"/>
        <v>0.24998281362384081</v>
      </c>
      <c r="BJ24" s="45"/>
    </row>
    <row r="25" spans="1:62" x14ac:dyDescent="0.3">
      <c r="A25" s="29">
        <v>19</v>
      </c>
      <c r="B25" s="29" t="s">
        <v>94</v>
      </c>
      <c r="C25" s="29">
        <v>22</v>
      </c>
      <c r="D25" s="29" t="s">
        <v>4</v>
      </c>
      <c r="E25" s="29" t="s">
        <v>24</v>
      </c>
      <c r="F25" s="46">
        <v>1</v>
      </c>
      <c r="G25" s="47">
        <f t="shared" si="0"/>
        <v>1.5</v>
      </c>
      <c r="H25" s="46">
        <v>0.25</v>
      </c>
      <c r="I25" s="46">
        <v>1</v>
      </c>
      <c r="J25" s="28" cm="1">
        <f t="array" ref="J25">1-EXP(-((($C25+(J$6-$K$6))/(INDEX('Weibull Data'!$G$4:$I$5,2,IF($D25="Electromechanical",3,IF($D25="Analogue Electronic",2,1)))))^(INDEX('Weibull Data'!$G$4:$I$5,1,IF($D25="Electromechanical",3,IF($D25="Analogue Electronic",2,1))))))</f>
        <v>0.88474349161152344</v>
      </c>
      <c r="K25" s="28" cm="1">
        <f t="array" ref="K25">1-EXP(-((($C25+(K$6-$K$6))/(INDEX('Weibull Data'!$G$4:$I$5,2,IF($D25="Electromechanical",3,IF($D25="Analogue Electronic",2,1)))))^(INDEX('Weibull Data'!$G$4:$I$5,1,IF($D25="Electromechanical",3,IF($D25="Analogue Electronic",2,1))))))</f>
        <v>0.90560431232131766</v>
      </c>
      <c r="L25" s="28" cm="1">
        <f t="array" ref="L25">1-EXP(-((($C25+(L$6-$K$6))/(INDEX('Weibull Data'!$G$4:$I$5,2,IF($D25="Electromechanical",3,IF($D25="Analogue Electronic",2,1)))))^(INDEX('Weibull Data'!$G$4:$I$5,1,IF($D25="Electromechanical",3,IF($D25="Analogue Electronic",2,1))))))</f>
        <v>0.92333145372827552</v>
      </c>
      <c r="M25" s="28" cm="1">
        <f t="array" ref="M25">1-EXP(-((($C25+(M$6-$K$6))/(INDEX('Weibull Data'!$G$4:$I$5,2,IF($D25="Electromechanical",3,IF($D25="Analogue Electronic",2,1)))))^(INDEX('Weibull Data'!$G$4:$I$5,1,IF($D25="Electromechanical",3,IF($D25="Analogue Electronic",2,1))))))</f>
        <v>0.93824434257875233</v>
      </c>
      <c r="N25" s="28" cm="1">
        <f t="array" ref="N25">1-EXP(-((($C25+(N$6-$K$6))/(INDEX('Weibull Data'!$G$4:$I$5,2,IF($D25="Electromechanical",3,IF($D25="Analogue Electronic",2,1)))))^(INDEX('Weibull Data'!$G$4:$I$5,1,IF($D25="Electromechanical",3,IF($D25="Analogue Electronic",2,1))))))</f>
        <v>0.95066603349759415</v>
      </c>
      <c r="O25" s="28" cm="1">
        <f t="array" ref="O25">1-EXP(-((($C25+(O$6-$K$6))/(INDEX('Weibull Data'!$G$4:$I$5,2,IF($D25="Electromechanical",3,IF($D25="Analogue Electronic",2,1)))))^(INDEX('Weibull Data'!$G$4:$I$5,1,IF($D25="Electromechanical",3,IF($D25="Analogue Electronic",2,1))))))</f>
        <v>0.9609123361359202</v>
      </c>
      <c r="P25" s="28" cm="1">
        <f t="array" ref="P25">1-EXP(-((($C25+(P$6-$K$6))/(INDEX('Weibull Data'!$G$4:$I$5,2,IF($D25="Electromechanical",3,IF($D25="Analogue Electronic",2,1)))))^(INDEX('Weibull Data'!$G$4:$I$5,1,IF($D25="Electromechanical",3,IF($D25="Analogue Electronic",2,1))))))</f>
        <v>0.9692834956006412</v>
      </c>
      <c r="Q25" s="28" cm="1">
        <f t="array" ref="Q25">1-EXP(-((($C25+(Q$6-$K$6))/(INDEX('Weibull Data'!$G$4:$I$5,2,IF($D25="Electromechanical",3,IF($D25="Analogue Electronic",2,1)))))^(INDEX('Weibull Data'!$G$4:$I$5,1,IF($D25="Electromechanical",3,IF($D25="Analogue Electronic",2,1))))))</f>
        <v>0.97605826158872577</v>
      </c>
      <c r="R25" s="28" cm="1">
        <f t="array" ref="R25">1-EXP(-((($C25+(R$6-$K$6))/(INDEX('Weibull Data'!$G$4:$I$5,2,IF($D25="Electromechanical",3,IF($D25="Analogue Electronic",2,1)))))^(INDEX('Weibull Data'!$G$4:$I$5,1,IF($D25="Electromechanical",3,IF($D25="Analogue Electronic",2,1))))))</f>
        <v>0.98149009154383993</v>
      </c>
      <c r="S25" s="28" cm="1">
        <f t="array" ref="S25">1-EXP(-((($C25+(S$6-$K$6))/(INDEX('Weibull Data'!$G$4:$I$5,2,IF($D25="Electromechanical",3,IF($D25="Analogue Electronic",2,1)))))^(INDEX('Weibull Data'!$G$4:$I$5,1,IF($D25="Electromechanical",3,IF($D25="Analogue Electronic",2,1))))))</f>
        <v>0.98580517816098001</v>
      </c>
      <c r="T25" s="28" cm="1">
        <f t="array" ref="T25">1-EXP(-((($C25+(T$6-$K$6))/(INDEX('Weibull Data'!$G$4:$I$5,2,IF($D25="Electromechanical",3,IF($D25="Analogue Electronic",2,1)))))^(INDEX('Weibull Data'!$G$4:$I$5,1,IF($D25="Electromechanical",3,IF($D25="Analogue Electronic",2,1))))))</f>
        <v>0.98920196745051259</v>
      </c>
      <c r="U25" s="28" cm="1">
        <f t="array" ref="U25">1-EXP(-((($C25+(U$6-$K$6))/(INDEX('Weibull Data'!$G$4:$I$5,2,IF($D25="Electromechanical",3,IF($D25="Analogue Electronic",2,1)))))^(INDEX('Weibull Data'!$G$4:$I$5,1,IF($D25="Electromechanical",3,IF($D25="Analogue Electronic",2,1))))))</f>
        <v>0.9918518347997064</v>
      </c>
      <c r="V25" s="28" cm="1">
        <f t="array" ref="V25">1-EXP(-((($C25+(V$6-$K$6))/(INDEX('Weibull Data'!$G$4:$I$5,2,IF($D25="Electromechanical",3,IF($D25="Analogue Electronic",2,1)))))^(INDEX('Weibull Data'!$G$4:$I$5,1,IF($D25="Electromechanical",3,IF($D25="Analogue Electronic",2,1))))))</f>
        <v>0.99390060694833393</v>
      </c>
      <c r="W25" s="28" cm="1">
        <f t="array" ref="W25">1-EXP(-((($C25+(W$6-$K$6))/(INDEX('Weibull Data'!$G$4:$I$5,2,IF($D25="Electromechanical",3,IF($D25="Analogue Electronic",2,1)))))^(INDEX('Weibull Data'!$G$4:$I$5,1,IF($D25="Electromechanical",3,IF($D25="Analogue Electronic",2,1))))))</f>
        <v>0.99547065150310166</v>
      </c>
      <c r="X25" s="28" cm="1">
        <f t="array" ref="X25">1-EXP(-((($C25+(X$6-$K$6))/(INDEX('Weibull Data'!$G$4:$I$5,2,IF($D25="Electromechanical",3,IF($D25="Analogue Electronic",2,1)))))^(INDEX('Weibull Data'!$G$4:$I$5,1,IF($D25="Electromechanical",3,IF($D25="Analogue Electronic",2,1))))))</f>
        <v>0.99666329706072876</v>
      </c>
      <c r="Y25" s="28" cm="1">
        <f t="array" ref="Y25">1-EXP(-((($C25+(Y$6-$K$6))/(INDEX('Weibull Data'!$G$4:$I$5,2,IF($D25="Electromechanical",3,IF($D25="Analogue Electronic",2,1)))))^(INDEX('Weibull Data'!$G$4:$I$5,1,IF($D25="Electromechanical",3,IF($D25="Analogue Electronic",2,1))))))</f>
        <v>0.99756139152953172</v>
      </c>
      <c r="Z25" s="28" cm="1">
        <f t="array" ref="Z25">1-EXP(-((($C25+(Z$6-$K$6))/(INDEX('Weibull Data'!$G$4:$I$5,2,IF($D25="Electromechanical",3,IF($D25="Analogue Electronic",2,1)))))^(INDEX('Weibull Data'!$G$4:$I$5,1,IF($D25="Electromechanical",3,IF($D25="Analogue Electronic",2,1))))))</f>
        <v>0.99823185015702132</v>
      </c>
      <c r="AA25" s="28" cm="1">
        <f t="array" ref="AA25">1-EXP(-((($C25+(AA$6-$K$6))/(INDEX('Weibull Data'!$G$4:$I$5,2,IF($D25="Electromechanical",3,IF($D25="Analogue Electronic",2,1)))))^(INDEX('Weibull Data'!$G$4:$I$5,1,IF($D25="Electromechanical",3,IF($D25="Analogue Electronic",2,1))))))</f>
        <v>0.99872808542304536</v>
      </c>
      <c r="AB25" s="28" cm="1">
        <f t="array" ref="AB25">1-EXP(-((($C25+(AB$6-$K$6))/(INDEX('Weibull Data'!$G$4:$I$5,2,IF($D25="Electromechanical",3,IF($D25="Analogue Electronic",2,1)))))^(INDEX('Weibull Data'!$G$4:$I$5,1,IF($D25="Electromechanical",3,IF($D25="Analogue Electronic",2,1))))))</f>
        <v>0.99909224663115492</v>
      </c>
      <c r="AC25" s="28" cm="1">
        <f t="array" ref="AC25">1-EXP(-((($C25+(AC$6-$K$6))/(INDEX('Weibull Data'!$G$4:$I$5,2,IF($D25="Electromechanical",3,IF($D25="Analogue Electronic",2,1)))))^(INDEX('Weibull Data'!$G$4:$I$5,1,IF($D25="Electromechanical",3,IF($D25="Analogue Electronic",2,1))))))</f>
        <v>0.99935722683486494</v>
      </c>
      <c r="AD25" s="28" cm="1">
        <f t="array" ref="AD25">1-EXP(-((($C25+(AD$6-$K$6))/(INDEX('Weibull Data'!$G$4:$I$5,2,IF($D25="Electromechanical",3,IF($D25="Analogue Electronic",2,1)))))^(INDEX('Weibull Data'!$G$4:$I$5,1,IF($D25="Electromechanical",3,IF($D25="Analogue Electronic",2,1))))))</f>
        <v>0.99954841844219522</v>
      </c>
      <c r="AE25" s="28" cm="1">
        <f t="array" ref="AE25">1-EXP(-((($C25+(AE$6-$K$6))/(INDEX('Weibull Data'!$G$4:$I$5,2,IF($D25="Electromechanical",3,IF($D25="Analogue Electronic",2,1)))))^(INDEX('Weibull Data'!$G$4:$I$5,1,IF($D25="Electromechanical",3,IF($D25="Analogue Electronic",2,1))))))</f>
        <v>0.99968521671453781</v>
      </c>
      <c r="AF25" s="28" cm="1">
        <f t="array" ref="AF25">1-EXP(-((($C25+(AF$6-$K$6))/(INDEX('Weibull Data'!$G$4:$I$5,2,IF($D25="Electromechanical",3,IF($D25="Analogue Electronic",2,1)))))^(INDEX('Weibull Data'!$G$4:$I$5,1,IF($D25="Electromechanical",3,IF($D25="Analogue Electronic",2,1))))))</f>
        <v>0.99978228300665373</v>
      </c>
      <c r="AG25" s="28" cm="1">
        <f t="array" ref="AG25">1-EXP(-((($C25+(AG$6-$K$6))/(INDEX('Weibull Data'!$G$4:$I$5,2,IF($D25="Electromechanical",3,IF($D25="Analogue Electronic",2,1)))))^(INDEX('Weibull Data'!$G$4:$I$5,1,IF($D25="Electromechanical",3,IF($D25="Analogue Electronic",2,1))))))</f>
        <v>0.99985058776245339</v>
      </c>
      <c r="AH25" s="28" cm="1">
        <f t="array" ref="AH25">1-EXP(-((($C25+(AH$6-$K$6))/(INDEX('Weibull Data'!$G$4:$I$5,2,IF($D25="Electromechanical",3,IF($D25="Analogue Electronic",2,1)))))^(INDEX('Weibull Data'!$G$4:$I$5,1,IF($D25="Electromechanical",3,IF($D25="Analogue Electronic",2,1))))))</f>
        <v>0.99989825783697761</v>
      </c>
      <c r="AI25" s="28" cm="1">
        <f t="array" ref="AI25">1-EXP(-((($C25+(AI$6-$K$6))/(INDEX('Weibull Data'!$G$4:$I$5,2,IF($D25="Electromechanical",3,IF($D25="Analogue Electronic",2,1)))))^(INDEX('Weibull Data'!$G$4:$I$5,1,IF($D25="Electromechanical",3,IF($D25="Analogue Electronic",2,1))))))</f>
        <v>0.99993125449536324</v>
      </c>
      <c r="AJ25" s="34">
        <f t="shared" si="1"/>
        <v>0.22118587290288086</v>
      </c>
      <c r="AK25" s="34">
        <f t="shared" si="2"/>
        <v>0.22640107808032942</v>
      </c>
      <c r="AL25" s="34">
        <f t="shared" si="3"/>
        <v>0.23083286343206888</v>
      </c>
      <c r="AM25" s="34">
        <f t="shared" si="4"/>
        <v>0.23456108564468808</v>
      </c>
      <c r="AN25" s="34">
        <f t="shared" si="5"/>
        <v>0.23766650837439854</v>
      </c>
      <c r="AO25" s="34">
        <f t="shared" si="6"/>
        <v>0.24022808403398005</v>
      </c>
      <c r="AP25" s="34">
        <f t="shared" si="7"/>
        <v>0.2423208739001603</v>
      </c>
      <c r="AQ25" s="34">
        <f t="shared" si="8"/>
        <v>0.24401456539718144</v>
      </c>
      <c r="AR25" s="34">
        <f t="shared" si="9"/>
        <v>0.24537252288595998</v>
      </c>
      <c r="AS25" s="34">
        <f t="shared" si="10"/>
        <v>0.246451294540245</v>
      </c>
      <c r="AT25" s="34">
        <f t="shared" si="11"/>
        <v>0.24730049186262815</v>
      </c>
      <c r="AU25" s="34">
        <f t="shared" si="12"/>
        <v>0.2479629586999266</v>
      </c>
      <c r="AV25" s="34">
        <f t="shared" si="13"/>
        <v>0.24847515173708348</v>
      </c>
      <c r="AW25" s="34">
        <f t="shared" si="14"/>
        <v>0.24886766287577541</v>
      </c>
      <c r="AX25" s="34">
        <f t="shared" si="15"/>
        <v>0.24916582426518219</v>
      </c>
      <c r="AY25" s="34">
        <f t="shared" si="16"/>
        <v>0.24939034788238293</v>
      </c>
      <c r="AZ25" s="34">
        <f t="shared" si="17"/>
        <v>0.24955796253925533</v>
      </c>
      <c r="BA25" s="34">
        <f t="shared" si="18"/>
        <v>0.24968202135576134</v>
      </c>
      <c r="BB25" s="34">
        <f t="shared" si="19"/>
        <v>0.24977306165778873</v>
      </c>
      <c r="BC25" s="34">
        <f t="shared" si="20"/>
        <v>0.24983930670871624</v>
      </c>
      <c r="BD25" s="34">
        <f t="shared" si="21"/>
        <v>0.2498871046105488</v>
      </c>
      <c r="BE25" s="34">
        <f t="shared" si="22"/>
        <v>0.24992130417863445</v>
      </c>
      <c r="BF25" s="34">
        <f t="shared" si="23"/>
        <v>0.24994557075166343</v>
      </c>
      <c r="BG25" s="34">
        <f t="shared" si="24"/>
        <v>0.24996264694061335</v>
      </c>
      <c r="BH25" s="34">
        <f t="shared" si="25"/>
        <v>0.2499745644592444</v>
      </c>
      <c r="BI25" s="34">
        <f t="shared" si="26"/>
        <v>0.24998281362384081</v>
      </c>
      <c r="BJ25" s="45"/>
    </row>
    <row r="26" spans="1:62" x14ac:dyDescent="0.3">
      <c r="A26" s="29">
        <v>20</v>
      </c>
      <c r="B26" s="29" t="s">
        <v>95</v>
      </c>
      <c r="C26" s="29">
        <v>22</v>
      </c>
      <c r="D26" s="29" t="s">
        <v>4</v>
      </c>
      <c r="E26" s="29" t="s">
        <v>29</v>
      </c>
      <c r="F26" s="46">
        <v>1</v>
      </c>
      <c r="G26" s="47">
        <f t="shared" si="0"/>
        <v>1.5</v>
      </c>
      <c r="H26" s="51">
        <v>0.3125</v>
      </c>
      <c r="I26" s="46">
        <v>1</v>
      </c>
      <c r="J26" s="28" cm="1">
        <f t="array" ref="J26">1-EXP(-((($C26+(J$6-$K$6))/(INDEX('Weibull Data'!$G$4:$I$5,2,IF($D26="Electromechanical",3,IF($D26="Analogue Electronic",2,1)))))^(INDEX('Weibull Data'!$G$4:$I$5,1,IF($D26="Electromechanical",3,IF($D26="Analogue Electronic",2,1))))))</f>
        <v>0.88474349161152344</v>
      </c>
      <c r="K26" s="28" cm="1">
        <f t="array" ref="K26">1-EXP(-((($C26+(K$6-$K$6))/(INDEX('Weibull Data'!$G$4:$I$5,2,IF($D26="Electromechanical",3,IF($D26="Analogue Electronic",2,1)))))^(INDEX('Weibull Data'!$G$4:$I$5,1,IF($D26="Electromechanical",3,IF($D26="Analogue Electronic",2,1))))))</f>
        <v>0.90560431232131766</v>
      </c>
      <c r="L26" s="28" cm="1">
        <f t="array" ref="L26">1-EXP(-((($C26+(L$6-$K$6))/(INDEX('Weibull Data'!$G$4:$I$5,2,IF($D26="Electromechanical",3,IF($D26="Analogue Electronic",2,1)))))^(INDEX('Weibull Data'!$G$4:$I$5,1,IF($D26="Electromechanical",3,IF($D26="Analogue Electronic",2,1))))))</f>
        <v>0.92333145372827552</v>
      </c>
      <c r="M26" s="28" cm="1">
        <f t="array" ref="M26">1-EXP(-((($C26+(M$6-$K$6))/(INDEX('Weibull Data'!$G$4:$I$5,2,IF($D26="Electromechanical",3,IF($D26="Analogue Electronic",2,1)))))^(INDEX('Weibull Data'!$G$4:$I$5,1,IF($D26="Electromechanical",3,IF($D26="Analogue Electronic",2,1))))))</f>
        <v>0.93824434257875233</v>
      </c>
      <c r="N26" s="28" cm="1">
        <f t="array" ref="N26">1-EXP(-((($C26+(N$6-$K$6))/(INDEX('Weibull Data'!$G$4:$I$5,2,IF($D26="Electromechanical",3,IF($D26="Analogue Electronic",2,1)))))^(INDEX('Weibull Data'!$G$4:$I$5,1,IF($D26="Electromechanical",3,IF($D26="Analogue Electronic",2,1))))))</f>
        <v>0.95066603349759415</v>
      </c>
      <c r="O26" s="28" cm="1">
        <f t="array" ref="O26">1-EXP(-((($C26+(O$6-$K$6))/(INDEX('Weibull Data'!$G$4:$I$5,2,IF($D26="Electromechanical",3,IF($D26="Analogue Electronic",2,1)))))^(INDEX('Weibull Data'!$G$4:$I$5,1,IF($D26="Electromechanical",3,IF($D26="Analogue Electronic",2,1))))))</f>
        <v>0.9609123361359202</v>
      </c>
      <c r="P26" s="28" cm="1">
        <f t="array" ref="P26">1-EXP(-((($C26+(P$6-$K$6))/(INDEX('Weibull Data'!$G$4:$I$5,2,IF($D26="Electromechanical",3,IF($D26="Analogue Electronic",2,1)))))^(INDEX('Weibull Data'!$G$4:$I$5,1,IF($D26="Electromechanical",3,IF($D26="Analogue Electronic",2,1))))))</f>
        <v>0.9692834956006412</v>
      </c>
      <c r="Q26" s="28" cm="1">
        <f t="array" ref="Q26">1-EXP(-((($C26+(Q$6-$K$6))/(INDEX('Weibull Data'!$G$4:$I$5,2,IF($D26="Electromechanical",3,IF($D26="Analogue Electronic",2,1)))))^(INDEX('Weibull Data'!$G$4:$I$5,1,IF($D26="Electromechanical",3,IF($D26="Analogue Electronic",2,1))))))</f>
        <v>0.97605826158872577</v>
      </c>
      <c r="R26" s="28" cm="1">
        <f t="array" ref="R26">1-EXP(-((($C26+(R$6-$K$6))/(INDEX('Weibull Data'!$G$4:$I$5,2,IF($D26="Electromechanical",3,IF($D26="Analogue Electronic",2,1)))))^(INDEX('Weibull Data'!$G$4:$I$5,1,IF($D26="Electromechanical",3,IF($D26="Analogue Electronic",2,1))))))</f>
        <v>0.98149009154383993</v>
      </c>
      <c r="S26" s="28" cm="1">
        <f t="array" ref="S26">1-EXP(-((($C26+(S$6-$K$6))/(INDEX('Weibull Data'!$G$4:$I$5,2,IF($D26="Electromechanical",3,IF($D26="Analogue Electronic",2,1)))))^(INDEX('Weibull Data'!$G$4:$I$5,1,IF($D26="Electromechanical",3,IF($D26="Analogue Electronic",2,1))))))</f>
        <v>0.98580517816098001</v>
      </c>
      <c r="T26" s="28" cm="1">
        <f t="array" ref="T26">1-EXP(-((($C26+(T$6-$K$6))/(INDEX('Weibull Data'!$G$4:$I$5,2,IF($D26="Electromechanical",3,IF($D26="Analogue Electronic",2,1)))))^(INDEX('Weibull Data'!$G$4:$I$5,1,IF($D26="Electromechanical",3,IF($D26="Analogue Electronic",2,1))))))</f>
        <v>0.98920196745051259</v>
      </c>
      <c r="U26" s="28" cm="1">
        <f t="array" ref="U26">1-EXP(-((($C26+(U$6-$K$6))/(INDEX('Weibull Data'!$G$4:$I$5,2,IF($D26="Electromechanical",3,IF($D26="Analogue Electronic",2,1)))))^(INDEX('Weibull Data'!$G$4:$I$5,1,IF($D26="Electromechanical",3,IF($D26="Analogue Electronic",2,1))))))</f>
        <v>0.9918518347997064</v>
      </c>
      <c r="V26" s="28" cm="1">
        <f t="array" ref="V26">1-EXP(-((($C26+(V$6-$K$6))/(INDEX('Weibull Data'!$G$4:$I$5,2,IF($D26="Electromechanical",3,IF($D26="Analogue Electronic",2,1)))))^(INDEX('Weibull Data'!$G$4:$I$5,1,IF($D26="Electromechanical",3,IF($D26="Analogue Electronic",2,1))))))</f>
        <v>0.99390060694833393</v>
      </c>
      <c r="W26" s="28" cm="1">
        <f t="array" ref="W26">1-EXP(-((($C26+(W$6-$K$6))/(INDEX('Weibull Data'!$G$4:$I$5,2,IF($D26="Electromechanical",3,IF($D26="Analogue Electronic",2,1)))))^(INDEX('Weibull Data'!$G$4:$I$5,1,IF($D26="Electromechanical",3,IF($D26="Analogue Electronic",2,1))))))</f>
        <v>0.99547065150310166</v>
      </c>
      <c r="X26" s="28" cm="1">
        <f t="array" ref="X26">1-EXP(-((($C26+(X$6-$K$6))/(INDEX('Weibull Data'!$G$4:$I$5,2,IF($D26="Electromechanical",3,IF($D26="Analogue Electronic",2,1)))))^(INDEX('Weibull Data'!$G$4:$I$5,1,IF($D26="Electromechanical",3,IF($D26="Analogue Electronic",2,1))))))</f>
        <v>0.99666329706072876</v>
      </c>
      <c r="Y26" s="28" cm="1">
        <f t="array" ref="Y26">1-EXP(-((($C26+(Y$6-$K$6))/(INDEX('Weibull Data'!$G$4:$I$5,2,IF($D26="Electromechanical",3,IF($D26="Analogue Electronic",2,1)))))^(INDEX('Weibull Data'!$G$4:$I$5,1,IF($D26="Electromechanical",3,IF($D26="Analogue Electronic",2,1))))))</f>
        <v>0.99756139152953172</v>
      </c>
      <c r="Z26" s="28" cm="1">
        <f t="array" ref="Z26">1-EXP(-((($C26+(Z$6-$K$6))/(INDEX('Weibull Data'!$G$4:$I$5,2,IF($D26="Electromechanical",3,IF($D26="Analogue Electronic",2,1)))))^(INDEX('Weibull Data'!$G$4:$I$5,1,IF($D26="Electromechanical",3,IF($D26="Analogue Electronic",2,1))))))</f>
        <v>0.99823185015702132</v>
      </c>
      <c r="AA26" s="28" cm="1">
        <f t="array" ref="AA26">1-EXP(-((($C26+(AA$6-$K$6))/(INDEX('Weibull Data'!$G$4:$I$5,2,IF($D26="Electromechanical",3,IF($D26="Analogue Electronic",2,1)))))^(INDEX('Weibull Data'!$G$4:$I$5,1,IF($D26="Electromechanical",3,IF($D26="Analogue Electronic",2,1))))))</f>
        <v>0.99872808542304536</v>
      </c>
      <c r="AB26" s="28" cm="1">
        <f t="array" ref="AB26">1-EXP(-((($C26+(AB$6-$K$6))/(INDEX('Weibull Data'!$G$4:$I$5,2,IF($D26="Electromechanical",3,IF($D26="Analogue Electronic",2,1)))))^(INDEX('Weibull Data'!$G$4:$I$5,1,IF($D26="Electromechanical",3,IF($D26="Analogue Electronic",2,1))))))</f>
        <v>0.99909224663115492</v>
      </c>
      <c r="AC26" s="28" cm="1">
        <f t="array" ref="AC26">1-EXP(-((($C26+(AC$6-$K$6))/(INDEX('Weibull Data'!$G$4:$I$5,2,IF($D26="Electromechanical",3,IF($D26="Analogue Electronic",2,1)))))^(INDEX('Weibull Data'!$G$4:$I$5,1,IF($D26="Electromechanical",3,IF($D26="Analogue Electronic",2,1))))))</f>
        <v>0.99935722683486494</v>
      </c>
      <c r="AD26" s="28" cm="1">
        <f t="array" ref="AD26">1-EXP(-((($C26+(AD$6-$K$6))/(INDEX('Weibull Data'!$G$4:$I$5,2,IF($D26="Electromechanical",3,IF($D26="Analogue Electronic",2,1)))))^(INDEX('Weibull Data'!$G$4:$I$5,1,IF($D26="Electromechanical",3,IF($D26="Analogue Electronic",2,1))))))</f>
        <v>0.99954841844219522</v>
      </c>
      <c r="AE26" s="28" cm="1">
        <f t="array" ref="AE26">1-EXP(-((($C26+(AE$6-$K$6))/(INDEX('Weibull Data'!$G$4:$I$5,2,IF($D26="Electromechanical",3,IF($D26="Analogue Electronic",2,1)))))^(INDEX('Weibull Data'!$G$4:$I$5,1,IF($D26="Electromechanical",3,IF($D26="Analogue Electronic",2,1))))))</f>
        <v>0.99968521671453781</v>
      </c>
      <c r="AF26" s="28" cm="1">
        <f t="array" ref="AF26">1-EXP(-((($C26+(AF$6-$K$6))/(INDEX('Weibull Data'!$G$4:$I$5,2,IF($D26="Electromechanical",3,IF($D26="Analogue Electronic",2,1)))))^(INDEX('Weibull Data'!$G$4:$I$5,1,IF($D26="Electromechanical",3,IF($D26="Analogue Electronic",2,1))))))</f>
        <v>0.99978228300665373</v>
      </c>
      <c r="AG26" s="28" cm="1">
        <f t="array" ref="AG26">1-EXP(-((($C26+(AG$6-$K$6))/(INDEX('Weibull Data'!$G$4:$I$5,2,IF($D26="Electromechanical",3,IF($D26="Analogue Electronic",2,1)))))^(INDEX('Weibull Data'!$G$4:$I$5,1,IF($D26="Electromechanical",3,IF($D26="Analogue Electronic",2,1))))))</f>
        <v>0.99985058776245339</v>
      </c>
      <c r="AH26" s="28" cm="1">
        <f t="array" ref="AH26">1-EXP(-((($C26+(AH$6-$K$6))/(INDEX('Weibull Data'!$G$4:$I$5,2,IF($D26="Electromechanical",3,IF($D26="Analogue Electronic",2,1)))))^(INDEX('Weibull Data'!$G$4:$I$5,1,IF($D26="Electromechanical",3,IF($D26="Analogue Electronic",2,1))))))</f>
        <v>0.99989825783697761</v>
      </c>
      <c r="AI26" s="28" cm="1">
        <f t="array" ref="AI26">1-EXP(-((($C26+(AI$6-$K$6))/(INDEX('Weibull Data'!$G$4:$I$5,2,IF($D26="Electromechanical",3,IF($D26="Analogue Electronic",2,1)))))^(INDEX('Weibull Data'!$G$4:$I$5,1,IF($D26="Electromechanical",3,IF($D26="Analogue Electronic",2,1))))))</f>
        <v>0.99993125449536324</v>
      </c>
      <c r="AJ26" s="34">
        <f t="shared" si="1"/>
        <v>0.27648234112860109</v>
      </c>
      <c r="AK26" s="34">
        <f t="shared" si="2"/>
        <v>0.28300134760041179</v>
      </c>
      <c r="AL26" s="34">
        <f t="shared" si="3"/>
        <v>0.2885410792900861</v>
      </c>
      <c r="AM26" s="34">
        <f t="shared" si="4"/>
        <v>0.29320135705586009</v>
      </c>
      <c r="AN26" s="34">
        <f t="shared" si="5"/>
        <v>0.29708313546799819</v>
      </c>
      <c r="AO26" s="34">
        <f t="shared" si="6"/>
        <v>0.30028510504247508</v>
      </c>
      <c r="AP26" s="34">
        <f t="shared" si="7"/>
        <v>0.30290109237520035</v>
      </c>
      <c r="AQ26" s="34">
        <f t="shared" si="8"/>
        <v>0.30501820674647678</v>
      </c>
      <c r="AR26" s="34">
        <f t="shared" si="9"/>
        <v>0.30671565360744996</v>
      </c>
      <c r="AS26" s="34">
        <f t="shared" si="10"/>
        <v>0.30806411817530627</v>
      </c>
      <c r="AT26" s="34">
        <f t="shared" si="11"/>
        <v>0.30912561482828516</v>
      </c>
      <c r="AU26" s="34">
        <f t="shared" si="12"/>
        <v>0.30995369837490827</v>
      </c>
      <c r="AV26" s="34">
        <f t="shared" si="13"/>
        <v>0.31059393967135435</v>
      </c>
      <c r="AW26" s="34">
        <f t="shared" si="14"/>
        <v>0.31108457859471927</v>
      </c>
      <c r="AX26" s="34">
        <f t="shared" si="15"/>
        <v>0.31145728033147774</v>
      </c>
      <c r="AY26" s="34">
        <f t="shared" si="16"/>
        <v>0.31173793485297868</v>
      </c>
      <c r="AZ26" s="34">
        <f t="shared" si="17"/>
        <v>0.31194745317406913</v>
      </c>
      <c r="BA26" s="34">
        <f t="shared" si="18"/>
        <v>0.31210252669470168</v>
      </c>
      <c r="BB26" s="34">
        <f t="shared" si="19"/>
        <v>0.3122163270722359</v>
      </c>
      <c r="BC26" s="34">
        <f t="shared" si="20"/>
        <v>0.31229913338589532</v>
      </c>
      <c r="BD26" s="34">
        <f t="shared" si="21"/>
        <v>0.31235888076318602</v>
      </c>
      <c r="BE26" s="34">
        <f t="shared" si="22"/>
        <v>0.31240163022329304</v>
      </c>
      <c r="BF26" s="34">
        <f t="shared" si="23"/>
        <v>0.3124319634395793</v>
      </c>
      <c r="BG26" s="34">
        <f t="shared" si="24"/>
        <v>0.31245330867576671</v>
      </c>
      <c r="BH26" s="34">
        <f t="shared" si="25"/>
        <v>0.31246820557405552</v>
      </c>
      <c r="BI26" s="34">
        <f t="shared" si="26"/>
        <v>0.31247851702980101</v>
      </c>
      <c r="BJ26" s="45"/>
    </row>
    <row r="27" spans="1:62" x14ac:dyDescent="0.3">
      <c r="A27" s="29">
        <v>21</v>
      </c>
      <c r="B27" s="29" t="s">
        <v>96</v>
      </c>
      <c r="C27" s="29">
        <v>17</v>
      </c>
      <c r="D27" s="29" t="s">
        <v>4</v>
      </c>
      <c r="E27" s="29" t="s">
        <v>29</v>
      </c>
      <c r="F27" s="46">
        <v>1</v>
      </c>
      <c r="G27" s="47">
        <f t="shared" si="0"/>
        <v>1.5</v>
      </c>
      <c r="H27" s="51">
        <v>0.3125</v>
      </c>
      <c r="I27" s="46">
        <v>1</v>
      </c>
      <c r="J27" s="28" cm="1">
        <f t="array" ref="J27">1-EXP(-((($C27+(J$6-$K$6))/(INDEX('Weibull Data'!$G$4:$I$5,2,IF($D27="Electromechanical",3,IF($D27="Analogue Electronic",2,1)))))^(INDEX('Weibull Data'!$G$4:$I$5,1,IF($D27="Electromechanical",3,IF($D27="Analogue Electronic",2,1))))))</f>
        <v>0.72439801637693069</v>
      </c>
      <c r="K27" s="28" cm="1">
        <f t="array" ref="K27">1-EXP(-((($C27+(K$6-$K$6))/(INDEX('Weibull Data'!$G$4:$I$5,2,IF($D27="Electromechanical",3,IF($D27="Analogue Electronic",2,1)))))^(INDEX('Weibull Data'!$G$4:$I$5,1,IF($D27="Electromechanical",3,IF($D27="Analogue Electronic",2,1))))))</f>
        <v>0.76452200649227586</v>
      </c>
      <c r="L27" s="28" cm="1">
        <f t="array" ref="L27">1-EXP(-((($C27+(L$6-$K$6))/(INDEX('Weibull Data'!$G$4:$I$5,2,IF($D27="Electromechanical",3,IF($D27="Analogue Electronic",2,1)))))^(INDEX('Weibull Data'!$G$4:$I$5,1,IF($D27="Electromechanical",3,IF($D27="Analogue Electronic",2,1))))))</f>
        <v>0.80051876217337081</v>
      </c>
      <c r="M27" s="28" cm="1">
        <f t="array" ref="M27">1-EXP(-((($C27+(M$6-$K$6))/(INDEX('Weibull Data'!$G$4:$I$5,2,IF($D27="Electromechanical",3,IF($D27="Analogue Electronic",2,1)))))^(INDEX('Weibull Data'!$G$4:$I$5,1,IF($D27="Electromechanical",3,IF($D27="Analogue Electronic",2,1))))))</f>
        <v>0.83244448909884727</v>
      </c>
      <c r="N27" s="28" cm="1">
        <f t="array" ref="N27">1-EXP(-((($C27+(N$6-$K$6))/(INDEX('Weibull Data'!$G$4:$I$5,2,IF($D27="Electromechanical",3,IF($D27="Analogue Electronic",2,1)))))^(INDEX('Weibull Data'!$G$4:$I$5,1,IF($D27="Electromechanical",3,IF($D27="Analogue Electronic",2,1))))))</f>
        <v>0.86044665611692417</v>
      </c>
      <c r="O27" s="28" cm="1">
        <f t="array" ref="O27">1-EXP(-((($C27+(O$6-$K$6))/(INDEX('Weibull Data'!$G$4:$I$5,2,IF($D27="Electromechanical",3,IF($D27="Analogue Electronic",2,1)))))^(INDEX('Weibull Data'!$G$4:$I$5,1,IF($D27="Electromechanical",3,IF($D27="Analogue Electronic",2,1))))))</f>
        <v>0.88474349161152344</v>
      </c>
      <c r="P27" s="28" cm="1">
        <f t="array" ref="P27">1-EXP(-((($C27+(P$6-$K$6))/(INDEX('Weibull Data'!$G$4:$I$5,2,IF($D27="Electromechanical",3,IF($D27="Analogue Electronic",2,1)))))^(INDEX('Weibull Data'!$G$4:$I$5,1,IF($D27="Electromechanical",3,IF($D27="Analogue Electronic",2,1))))))</f>
        <v>0.90560431232131766</v>
      </c>
      <c r="Q27" s="28" cm="1">
        <f t="array" ref="Q27">1-EXP(-((($C27+(Q$6-$K$6))/(INDEX('Weibull Data'!$G$4:$I$5,2,IF($D27="Electromechanical",3,IF($D27="Analogue Electronic",2,1)))))^(INDEX('Weibull Data'!$G$4:$I$5,1,IF($D27="Electromechanical",3,IF($D27="Analogue Electronic",2,1))))))</f>
        <v>0.92333145372827552</v>
      </c>
      <c r="R27" s="28" cm="1">
        <f t="array" ref="R27">1-EXP(-((($C27+(R$6-$K$6))/(INDEX('Weibull Data'!$G$4:$I$5,2,IF($D27="Electromechanical",3,IF($D27="Analogue Electronic",2,1)))))^(INDEX('Weibull Data'!$G$4:$I$5,1,IF($D27="Electromechanical",3,IF($D27="Analogue Electronic",2,1))))))</f>
        <v>0.93824434257875233</v>
      </c>
      <c r="S27" s="28" cm="1">
        <f t="array" ref="S27">1-EXP(-((($C27+(S$6-$K$6))/(INDEX('Weibull Data'!$G$4:$I$5,2,IF($D27="Electromechanical",3,IF($D27="Analogue Electronic",2,1)))))^(INDEX('Weibull Data'!$G$4:$I$5,1,IF($D27="Electromechanical",3,IF($D27="Analogue Electronic",2,1))))))</f>
        <v>0.95066603349759415</v>
      </c>
      <c r="T27" s="28" cm="1">
        <f t="array" ref="T27">1-EXP(-((($C27+(T$6-$K$6))/(INDEX('Weibull Data'!$G$4:$I$5,2,IF($D27="Electromechanical",3,IF($D27="Analogue Electronic",2,1)))))^(INDEX('Weibull Data'!$G$4:$I$5,1,IF($D27="Electromechanical",3,IF($D27="Analogue Electronic",2,1))))))</f>
        <v>0.9609123361359202</v>
      </c>
      <c r="U27" s="28" cm="1">
        <f t="array" ref="U27">1-EXP(-((($C27+(U$6-$K$6))/(INDEX('Weibull Data'!$G$4:$I$5,2,IF($D27="Electromechanical",3,IF($D27="Analogue Electronic",2,1)))))^(INDEX('Weibull Data'!$G$4:$I$5,1,IF($D27="Electromechanical",3,IF($D27="Analogue Electronic",2,1))))))</f>
        <v>0.9692834956006412</v>
      </c>
      <c r="V27" s="28" cm="1">
        <f t="array" ref="V27">1-EXP(-((($C27+(V$6-$K$6))/(INDEX('Weibull Data'!$G$4:$I$5,2,IF($D27="Electromechanical",3,IF($D27="Analogue Electronic",2,1)))))^(INDEX('Weibull Data'!$G$4:$I$5,1,IF($D27="Electromechanical",3,IF($D27="Analogue Electronic",2,1))))))</f>
        <v>0.97605826158872577</v>
      </c>
      <c r="W27" s="28" cm="1">
        <f t="array" ref="W27">1-EXP(-((($C27+(W$6-$K$6))/(INDEX('Weibull Data'!$G$4:$I$5,2,IF($D27="Electromechanical",3,IF($D27="Analogue Electronic",2,1)))))^(INDEX('Weibull Data'!$G$4:$I$5,1,IF($D27="Electromechanical",3,IF($D27="Analogue Electronic",2,1))))))</f>
        <v>0.98149009154383993</v>
      </c>
      <c r="X27" s="28" cm="1">
        <f t="array" ref="X27">1-EXP(-((($C27+(X$6-$K$6))/(INDEX('Weibull Data'!$G$4:$I$5,2,IF($D27="Electromechanical",3,IF($D27="Analogue Electronic",2,1)))))^(INDEX('Weibull Data'!$G$4:$I$5,1,IF($D27="Electromechanical",3,IF($D27="Analogue Electronic",2,1))))))</f>
        <v>0.98580517816098001</v>
      </c>
      <c r="Y27" s="28" cm="1">
        <f t="array" ref="Y27">1-EXP(-((($C27+(Y$6-$K$6))/(INDEX('Weibull Data'!$G$4:$I$5,2,IF($D27="Electromechanical",3,IF($D27="Analogue Electronic",2,1)))))^(INDEX('Weibull Data'!$G$4:$I$5,1,IF($D27="Electromechanical",3,IF($D27="Analogue Electronic",2,1))))))</f>
        <v>0.98920196745051259</v>
      </c>
      <c r="Z27" s="28" cm="1">
        <f t="array" ref="Z27">1-EXP(-((($C27+(Z$6-$K$6))/(INDEX('Weibull Data'!$G$4:$I$5,2,IF($D27="Electromechanical",3,IF($D27="Analogue Electronic",2,1)))))^(INDEX('Weibull Data'!$G$4:$I$5,1,IF($D27="Electromechanical",3,IF($D27="Analogue Electronic",2,1))))))</f>
        <v>0.9918518347997064</v>
      </c>
      <c r="AA27" s="28" cm="1">
        <f t="array" ref="AA27">1-EXP(-((($C27+(AA$6-$K$6))/(INDEX('Weibull Data'!$G$4:$I$5,2,IF($D27="Electromechanical",3,IF($D27="Analogue Electronic",2,1)))))^(INDEX('Weibull Data'!$G$4:$I$5,1,IF($D27="Electromechanical",3,IF($D27="Analogue Electronic",2,1))))))</f>
        <v>0.99390060694833393</v>
      </c>
      <c r="AB27" s="28" cm="1">
        <f t="array" ref="AB27">1-EXP(-((($C27+(AB$6-$K$6))/(INDEX('Weibull Data'!$G$4:$I$5,2,IF($D27="Electromechanical",3,IF($D27="Analogue Electronic",2,1)))))^(INDEX('Weibull Data'!$G$4:$I$5,1,IF($D27="Electromechanical",3,IF($D27="Analogue Electronic",2,1))))))</f>
        <v>0.99547065150310166</v>
      </c>
      <c r="AC27" s="28" cm="1">
        <f t="array" ref="AC27">1-EXP(-((($C27+(AC$6-$K$6))/(INDEX('Weibull Data'!$G$4:$I$5,2,IF($D27="Electromechanical",3,IF($D27="Analogue Electronic",2,1)))))^(INDEX('Weibull Data'!$G$4:$I$5,1,IF($D27="Electromechanical",3,IF($D27="Analogue Electronic",2,1))))))</f>
        <v>0.99666329706072876</v>
      </c>
      <c r="AD27" s="28" cm="1">
        <f t="array" ref="AD27">1-EXP(-((($C27+(AD$6-$K$6))/(INDEX('Weibull Data'!$G$4:$I$5,2,IF($D27="Electromechanical",3,IF($D27="Analogue Electronic",2,1)))))^(INDEX('Weibull Data'!$G$4:$I$5,1,IF($D27="Electromechanical",3,IF($D27="Analogue Electronic",2,1))))))</f>
        <v>0.99756139152953172</v>
      </c>
      <c r="AE27" s="28" cm="1">
        <f t="array" ref="AE27">1-EXP(-((($C27+(AE$6-$K$6))/(INDEX('Weibull Data'!$G$4:$I$5,2,IF($D27="Electromechanical",3,IF($D27="Analogue Electronic",2,1)))))^(INDEX('Weibull Data'!$G$4:$I$5,1,IF($D27="Electromechanical",3,IF($D27="Analogue Electronic",2,1))))))</f>
        <v>0.99823185015702132</v>
      </c>
      <c r="AF27" s="28" cm="1">
        <f t="array" ref="AF27">1-EXP(-((($C27+(AF$6-$K$6))/(INDEX('Weibull Data'!$G$4:$I$5,2,IF($D27="Electromechanical",3,IF($D27="Analogue Electronic",2,1)))))^(INDEX('Weibull Data'!$G$4:$I$5,1,IF($D27="Electromechanical",3,IF($D27="Analogue Electronic",2,1))))))</f>
        <v>0.99872808542304536</v>
      </c>
      <c r="AG27" s="28" cm="1">
        <f t="array" ref="AG27">1-EXP(-((($C27+(AG$6-$K$6))/(INDEX('Weibull Data'!$G$4:$I$5,2,IF($D27="Electromechanical",3,IF($D27="Analogue Electronic",2,1)))))^(INDEX('Weibull Data'!$G$4:$I$5,1,IF($D27="Electromechanical",3,IF($D27="Analogue Electronic",2,1))))))</f>
        <v>0.99909224663115492</v>
      </c>
      <c r="AH27" s="28" cm="1">
        <f t="array" ref="AH27">1-EXP(-((($C27+(AH$6-$K$6))/(INDEX('Weibull Data'!$G$4:$I$5,2,IF($D27="Electromechanical",3,IF($D27="Analogue Electronic",2,1)))))^(INDEX('Weibull Data'!$G$4:$I$5,1,IF($D27="Electromechanical",3,IF($D27="Analogue Electronic",2,1))))))</f>
        <v>0.99935722683486494</v>
      </c>
      <c r="AI27" s="28" cm="1">
        <f t="array" ref="AI27">1-EXP(-((($C27+(AI$6-$K$6))/(INDEX('Weibull Data'!$G$4:$I$5,2,IF($D27="Electromechanical",3,IF($D27="Analogue Electronic",2,1)))))^(INDEX('Weibull Data'!$G$4:$I$5,1,IF($D27="Electromechanical",3,IF($D27="Analogue Electronic",2,1))))))</f>
        <v>0.99954841844219522</v>
      </c>
      <c r="AJ27" s="34">
        <f t="shared" si="1"/>
        <v>0.22637438011779085</v>
      </c>
      <c r="AK27" s="34">
        <f t="shared" si="2"/>
        <v>0.23891312702883621</v>
      </c>
      <c r="AL27" s="34">
        <f t="shared" si="3"/>
        <v>0.25016211317917836</v>
      </c>
      <c r="AM27" s="34">
        <f t="shared" si="4"/>
        <v>0.26013890284338975</v>
      </c>
      <c r="AN27" s="34">
        <f t="shared" si="5"/>
        <v>0.26888958003653879</v>
      </c>
      <c r="AO27" s="34">
        <f t="shared" si="6"/>
        <v>0.27648234112860109</v>
      </c>
      <c r="AP27" s="34">
        <f t="shared" si="7"/>
        <v>0.28300134760041179</v>
      </c>
      <c r="AQ27" s="34">
        <f t="shared" si="8"/>
        <v>0.2885410792900861</v>
      </c>
      <c r="AR27" s="34">
        <f t="shared" si="9"/>
        <v>0.29320135705586009</v>
      </c>
      <c r="AS27" s="34">
        <f t="shared" si="10"/>
        <v>0.29708313546799819</v>
      </c>
      <c r="AT27" s="34">
        <f t="shared" si="11"/>
        <v>0.30028510504247508</v>
      </c>
      <c r="AU27" s="34">
        <f t="shared" si="12"/>
        <v>0.30290109237520035</v>
      </c>
      <c r="AV27" s="34">
        <f t="shared" si="13"/>
        <v>0.30501820674647678</v>
      </c>
      <c r="AW27" s="34">
        <f t="shared" si="14"/>
        <v>0.30671565360744996</v>
      </c>
      <c r="AX27" s="34">
        <f t="shared" si="15"/>
        <v>0.30806411817530627</v>
      </c>
      <c r="AY27" s="34">
        <f t="shared" si="16"/>
        <v>0.30912561482828516</v>
      </c>
      <c r="AZ27" s="34">
        <f t="shared" si="17"/>
        <v>0.30995369837490827</v>
      </c>
      <c r="BA27" s="34">
        <f t="shared" si="18"/>
        <v>0.31059393967135435</v>
      </c>
      <c r="BB27" s="34">
        <f t="shared" si="19"/>
        <v>0.31108457859471927</v>
      </c>
      <c r="BC27" s="34">
        <f t="shared" si="20"/>
        <v>0.31145728033147774</v>
      </c>
      <c r="BD27" s="34">
        <f t="shared" si="21"/>
        <v>0.31173793485297868</v>
      </c>
      <c r="BE27" s="34">
        <f t="shared" si="22"/>
        <v>0.31194745317406913</v>
      </c>
      <c r="BF27" s="34">
        <f t="shared" si="23"/>
        <v>0.31210252669470168</v>
      </c>
      <c r="BG27" s="34">
        <f t="shared" si="24"/>
        <v>0.3122163270722359</v>
      </c>
      <c r="BH27" s="34">
        <f t="shared" si="25"/>
        <v>0.31229913338589532</v>
      </c>
      <c r="BI27" s="34">
        <f t="shared" si="26"/>
        <v>0.31235888076318602</v>
      </c>
      <c r="BJ27" s="45"/>
    </row>
    <row r="28" spans="1:62" x14ac:dyDescent="0.3">
      <c r="A28" s="29">
        <v>22</v>
      </c>
      <c r="B28" s="29" t="s">
        <v>97</v>
      </c>
      <c r="C28" s="29">
        <v>17</v>
      </c>
      <c r="D28" s="29" t="s">
        <v>4</v>
      </c>
      <c r="E28" s="29" t="s">
        <v>29</v>
      </c>
      <c r="F28" s="46">
        <v>1</v>
      </c>
      <c r="G28" s="47">
        <f t="shared" si="0"/>
        <v>1.5</v>
      </c>
      <c r="H28" s="51">
        <v>0.3125</v>
      </c>
      <c r="I28" s="46">
        <v>1</v>
      </c>
      <c r="J28" s="28" cm="1">
        <f t="array" ref="J28">1-EXP(-((($C28+(J$6-$K$6))/(INDEX('Weibull Data'!$G$4:$I$5,2,IF($D28="Electromechanical",3,IF($D28="Analogue Electronic",2,1)))))^(INDEX('Weibull Data'!$G$4:$I$5,1,IF($D28="Electromechanical",3,IF($D28="Analogue Electronic",2,1))))))</f>
        <v>0.72439801637693069</v>
      </c>
      <c r="K28" s="28" cm="1">
        <f t="array" ref="K28">1-EXP(-((($C28+(K$6-$K$6))/(INDEX('Weibull Data'!$G$4:$I$5,2,IF($D28="Electromechanical",3,IF($D28="Analogue Electronic",2,1)))))^(INDEX('Weibull Data'!$G$4:$I$5,1,IF($D28="Electromechanical",3,IF($D28="Analogue Electronic",2,1))))))</f>
        <v>0.76452200649227586</v>
      </c>
      <c r="L28" s="28" cm="1">
        <f t="array" ref="L28">1-EXP(-((($C28+(L$6-$K$6))/(INDEX('Weibull Data'!$G$4:$I$5,2,IF($D28="Electromechanical",3,IF($D28="Analogue Electronic",2,1)))))^(INDEX('Weibull Data'!$G$4:$I$5,1,IF($D28="Electromechanical",3,IF($D28="Analogue Electronic",2,1))))))</f>
        <v>0.80051876217337081</v>
      </c>
      <c r="M28" s="28" cm="1">
        <f t="array" ref="M28">1-EXP(-((($C28+(M$6-$K$6))/(INDEX('Weibull Data'!$G$4:$I$5,2,IF($D28="Electromechanical",3,IF($D28="Analogue Electronic",2,1)))))^(INDEX('Weibull Data'!$G$4:$I$5,1,IF($D28="Electromechanical",3,IF($D28="Analogue Electronic",2,1))))))</f>
        <v>0.83244448909884727</v>
      </c>
      <c r="N28" s="28" cm="1">
        <f t="array" ref="N28">1-EXP(-((($C28+(N$6-$K$6))/(INDEX('Weibull Data'!$G$4:$I$5,2,IF($D28="Electromechanical",3,IF($D28="Analogue Electronic",2,1)))))^(INDEX('Weibull Data'!$G$4:$I$5,1,IF($D28="Electromechanical",3,IF($D28="Analogue Electronic",2,1))))))</f>
        <v>0.86044665611692417</v>
      </c>
      <c r="O28" s="28" cm="1">
        <f t="array" ref="O28">1-EXP(-((($C28+(O$6-$K$6))/(INDEX('Weibull Data'!$G$4:$I$5,2,IF($D28="Electromechanical",3,IF($D28="Analogue Electronic",2,1)))))^(INDEX('Weibull Data'!$G$4:$I$5,1,IF($D28="Electromechanical",3,IF($D28="Analogue Electronic",2,1))))))</f>
        <v>0.88474349161152344</v>
      </c>
      <c r="P28" s="28" cm="1">
        <f t="array" ref="P28">1-EXP(-((($C28+(P$6-$K$6))/(INDEX('Weibull Data'!$G$4:$I$5,2,IF($D28="Electromechanical",3,IF($D28="Analogue Electronic",2,1)))))^(INDEX('Weibull Data'!$G$4:$I$5,1,IF($D28="Electromechanical",3,IF($D28="Analogue Electronic",2,1))))))</f>
        <v>0.90560431232131766</v>
      </c>
      <c r="Q28" s="28" cm="1">
        <f t="array" ref="Q28">1-EXP(-((($C28+(Q$6-$K$6))/(INDEX('Weibull Data'!$G$4:$I$5,2,IF($D28="Electromechanical",3,IF($D28="Analogue Electronic",2,1)))))^(INDEX('Weibull Data'!$G$4:$I$5,1,IF($D28="Electromechanical",3,IF($D28="Analogue Electronic",2,1))))))</f>
        <v>0.92333145372827552</v>
      </c>
      <c r="R28" s="28" cm="1">
        <f t="array" ref="R28">1-EXP(-((($C28+(R$6-$K$6))/(INDEX('Weibull Data'!$G$4:$I$5,2,IF($D28="Electromechanical",3,IF($D28="Analogue Electronic",2,1)))))^(INDEX('Weibull Data'!$G$4:$I$5,1,IF($D28="Electromechanical",3,IF($D28="Analogue Electronic",2,1))))))</f>
        <v>0.93824434257875233</v>
      </c>
      <c r="S28" s="28" cm="1">
        <f t="array" ref="S28">1-EXP(-((($C28+(S$6-$K$6))/(INDEX('Weibull Data'!$G$4:$I$5,2,IF($D28="Electromechanical",3,IF($D28="Analogue Electronic",2,1)))))^(INDEX('Weibull Data'!$G$4:$I$5,1,IF($D28="Electromechanical",3,IF($D28="Analogue Electronic",2,1))))))</f>
        <v>0.95066603349759415</v>
      </c>
      <c r="T28" s="28" cm="1">
        <f t="array" ref="T28">1-EXP(-((($C28+(T$6-$K$6))/(INDEX('Weibull Data'!$G$4:$I$5,2,IF($D28="Electromechanical",3,IF($D28="Analogue Electronic",2,1)))))^(INDEX('Weibull Data'!$G$4:$I$5,1,IF($D28="Electromechanical",3,IF($D28="Analogue Electronic",2,1))))))</f>
        <v>0.9609123361359202</v>
      </c>
      <c r="U28" s="28" cm="1">
        <f t="array" ref="U28">1-EXP(-((($C28+(U$6-$K$6))/(INDEX('Weibull Data'!$G$4:$I$5,2,IF($D28="Electromechanical",3,IF($D28="Analogue Electronic",2,1)))))^(INDEX('Weibull Data'!$G$4:$I$5,1,IF($D28="Electromechanical",3,IF($D28="Analogue Electronic",2,1))))))</f>
        <v>0.9692834956006412</v>
      </c>
      <c r="V28" s="28" cm="1">
        <f t="array" ref="V28">1-EXP(-((($C28+(V$6-$K$6))/(INDEX('Weibull Data'!$G$4:$I$5,2,IF($D28="Electromechanical",3,IF($D28="Analogue Electronic",2,1)))))^(INDEX('Weibull Data'!$G$4:$I$5,1,IF($D28="Electromechanical",3,IF($D28="Analogue Electronic",2,1))))))</f>
        <v>0.97605826158872577</v>
      </c>
      <c r="W28" s="28" cm="1">
        <f t="array" ref="W28">1-EXP(-((($C28+(W$6-$K$6))/(INDEX('Weibull Data'!$G$4:$I$5,2,IF($D28="Electromechanical",3,IF($D28="Analogue Electronic",2,1)))))^(INDEX('Weibull Data'!$G$4:$I$5,1,IF($D28="Electromechanical",3,IF($D28="Analogue Electronic",2,1))))))</f>
        <v>0.98149009154383993</v>
      </c>
      <c r="X28" s="28" cm="1">
        <f t="array" ref="X28">1-EXP(-((($C28+(X$6-$K$6))/(INDEX('Weibull Data'!$G$4:$I$5,2,IF($D28="Electromechanical",3,IF($D28="Analogue Electronic",2,1)))))^(INDEX('Weibull Data'!$G$4:$I$5,1,IF($D28="Electromechanical",3,IF($D28="Analogue Electronic",2,1))))))</f>
        <v>0.98580517816098001</v>
      </c>
      <c r="Y28" s="28" cm="1">
        <f t="array" ref="Y28">1-EXP(-((($C28+(Y$6-$K$6))/(INDEX('Weibull Data'!$G$4:$I$5,2,IF($D28="Electromechanical",3,IF($D28="Analogue Electronic",2,1)))))^(INDEX('Weibull Data'!$G$4:$I$5,1,IF($D28="Electromechanical",3,IF($D28="Analogue Electronic",2,1))))))</f>
        <v>0.98920196745051259</v>
      </c>
      <c r="Z28" s="28" cm="1">
        <f t="array" ref="Z28">1-EXP(-((($C28+(Z$6-$K$6))/(INDEX('Weibull Data'!$G$4:$I$5,2,IF($D28="Electromechanical",3,IF($D28="Analogue Electronic",2,1)))))^(INDEX('Weibull Data'!$G$4:$I$5,1,IF($D28="Electromechanical",3,IF($D28="Analogue Electronic",2,1))))))</f>
        <v>0.9918518347997064</v>
      </c>
      <c r="AA28" s="28" cm="1">
        <f t="array" ref="AA28">1-EXP(-((($C28+(AA$6-$K$6))/(INDEX('Weibull Data'!$G$4:$I$5,2,IF($D28="Electromechanical",3,IF($D28="Analogue Electronic",2,1)))))^(INDEX('Weibull Data'!$G$4:$I$5,1,IF($D28="Electromechanical",3,IF($D28="Analogue Electronic",2,1))))))</f>
        <v>0.99390060694833393</v>
      </c>
      <c r="AB28" s="28" cm="1">
        <f t="array" ref="AB28">1-EXP(-((($C28+(AB$6-$K$6))/(INDEX('Weibull Data'!$G$4:$I$5,2,IF($D28="Electromechanical",3,IF($D28="Analogue Electronic",2,1)))))^(INDEX('Weibull Data'!$G$4:$I$5,1,IF($D28="Electromechanical",3,IF($D28="Analogue Electronic",2,1))))))</f>
        <v>0.99547065150310166</v>
      </c>
      <c r="AC28" s="28" cm="1">
        <f t="array" ref="AC28">1-EXP(-((($C28+(AC$6-$K$6))/(INDEX('Weibull Data'!$G$4:$I$5,2,IF($D28="Electromechanical",3,IF($D28="Analogue Electronic",2,1)))))^(INDEX('Weibull Data'!$G$4:$I$5,1,IF($D28="Electromechanical",3,IF($D28="Analogue Electronic",2,1))))))</f>
        <v>0.99666329706072876</v>
      </c>
      <c r="AD28" s="28" cm="1">
        <f t="array" ref="AD28">1-EXP(-((($C28+(AD$6-$K$6))/(INDEX('Weibull Data'!$G$4:$I$5,2,IF($D28="Electromechanical",3,IF($D28="Analogue Electronic",2,1)))))^(INDEX('Weibull Data'!$G$4:$I$5,1,IF($D28="Electromechanical",3,IF($D28="Analogue Electronic",2,1))))))</f>
        <v>0.99756139152953172</v>
      </c>
      <c r="AE28" s="28" cm="1">
        <f t="array" ref="AE28">1-EXP(-((($C28+(AE$6-$K$6))/(INDEX('Weibull Data'!$G$4:$I$5,2,IF($D28="Electromechanical",3,IF($D28="Analogue Electronic",2,1)))))^(INDEX('Weibull Data'!$G$4:$I$5,1,IF($D28="Electromechanical",3,IF($D28="Analogue Electronic",2,1))))))</f>
        <v>0.99823185015702132</v>
      </c>
      <c r="AF28" s="28" cm="1">
        <f t="array" ref="AF28">1-EXP(-((($C28+(AF$6-$K$6))/(INDEX('Weibull Data'!$G$4:$I$5,2,IF($D28="Electromechanical",3,IF($D28="Analogue Electronic",2,1)))))^(INDEX('Weibull Data'!$G$4:$I$5,1,IF($D28="Electromechanical",3,IF($D28="Analogue Electronic",2,1))))))</f>
        <v>0.99872808542304536</v>
      </c>
      <c r="AG28" s="28" cm="1">
        <f t="array" ref="AG28">1-EXP(-((($C28+(AG$6-$K$6))/(INDEX('Weibull Data'!$G$4:$I$5,2,IF($D28="Electromechanical",3,IF($D28="Analogue Electronic",2,1)))))^(INDEX('Weibull Data'!$G$4:$I$5,1,IF($D28="Electromechanical",3,IF($D28="Analogue Electronic",2,1))))))</f>
        <v>0.99909224663115492</v>
      </c>
      <c r="AH28" s="28" cm="1">
        <f t="array" ref="AH28">1-EXP(-((($C28+(AH$6-$K$6))/(INDEX('Weibull Data'!$G$4:$I$5,2,IF($D28="Electromechanical",3,IF($D28="Analogue Electronic",2,1)))))^(INDEX('Weibull Data'!$G$4:$I$5,1,IF($D28="Electromechanical",3,IF($D28="Analogue Electronic",2,1))))))</f>
        <v>0.99935722683486494</v>
      </c>
      <c r="AI28" s="28" cm="1">
        <f t="array" ref="AI28">1-EXP(-((($C28+(AI$6-$K$6))/(INDEX('Weibull Data'!$G$4:$I$5,2,IF($D28="Electromechanical",3,IF($D28="Analogue Electronic",2,1)))))^(INDEX('Weibull Data'!$G$4:$I$5,1,IF($D28="Electromechanical",3,IF($D28="Analogue Electronic",2,1))))))</f>
        <v>0.99954841844219522</v>
      </c>
      <c r="AJ28" s="34">
        <f t="shared" si="1"/>
        <v>0.22637438011779085</v>
      </c>
      <c r="AK28" s="34">
        <f t="shared" si="2"/>
        <v>0.23891312702883621</v>
      </c>
      <c r="AL28" s="34">
        <f t="shared" si="3"/>
        <v>0.25016211317917836</v>
      </c>
      <c r="AM28" s="34">
        <f t="shared" si="4"/>
        <v>0.26013890284338975</v>
      </c>
      <c r="AN28" s="34">
        <f t="shared" si="5"/>
        <v>0.26888958003653879</v>
      </c>
      <c r="AO28" s="34">
        <f t="shared" si="6"/>
        <v>0.27648234112860109</v>
      </c>
      <c r="AP28" s="34">
        <f t="shared" si="7"/>
        <v>0.28300134760041179</v>
      </c>
      <c r="AQ28" s="34">
        <f t="shared" si="8"/>
        <v>0.2885410792900861</v>
      </c>
      <c r="AR28" s="34">
        <f t="shared" si="9"/>
        <v>0.29320135705586009</v>
      </c>
      <c r="AS28" s="34">
        <f t="shared" si="10"/>
        <v>0.29708313546799819</v>
      </c>
      <c r="AT28" s="34">
        <f t="shared" si="11"/>
        <v>0.30028510504247508</v>
      </c>
      <c r="AU28" s="34">
        <f t="shared" si="12"/>
        <v>0.30290109237520035</v>
      </c>
      <c r="AV28" s="34">
        <f t="shared" si="13"/>
        <v>0.30501820674647678</v>
      </c>
      <c r="AW28" s="34">
        <f t="shared" si="14"/>
        <v>0.30671565360744996</v>
      </c>
      <c r="AX28" s="34">
        <f t="shared" si="15"/>
        <v>0.30806411817530627</v>
      </c>
      <c r="AY28" s="34">
        <f t="shared" si="16"/>
        <v>0.30912561482828516</v>
      </c>
      <c r="AZ28" s="34">
        <f t="shared" si="17"/>
        <v>0.30995369837490827</v>
      </c>
      <c r="BA28" s="34">
        <f t="shared" si="18"/>
        <v>0.31059393967135435</v>
      </c>
      <c r="BB28" s="34">
        <f t="shared" si="19"/>
        <v>0.31108457859471927</v>
      </c>
      <c r="BC28" s="34">
        <f t="shared" si="20"/>
        <v>0.31145728033147774</v>
      </c>
      <c r="BD28" s="34">
        <f t="shared" si="21"/>
        <v>0.31173793485297868</v>
      </c>
      <c r="BE28" s="34">
        <f t="shared" si="22"/>
        <v>0.31194745317406913</v>
      </c>
      <c r="BF28" s="34">
        <f t="shared" si="23"/>
        <v>0.31210252669470168</v>
      </c>
      <c r="BG28" s="34">
        <f t="shared" si="24"/>
        <v>0.3122163270722359</v>
      </c>
      <c r="BH28" s="34">
        <f t="shared" si="25"/>
        <v>0.31229913338589532</v>
      </c>
      <c r="BI28" s="34">
        <f t="shared" si="26"/>
        <v>0.31235888076318602</v>
      </c>
      <c r="BJ28" s="45"/>
    </row>
    <row r="29" spans="1:62" x14ac:dyDescent="0.3">
      <c r="A29" s="29">
        <v>23</v>
      </c>
      <c r="B29" s="29" t="s">
        <v>98</v>
      </c>
      <c r="C29" s="29">
        <v>22</v>
      </c>
      <c r="D29" s="29" t="s">
        <v>4</v>
      </c>
      <c r="E29" s="29" t="s">
        <v>29</v>
      </c>
      <c r="F29" s="46">
        <v>1</v>
      </c>
      <c r="G29" s="47">
        <f t="shared" si="0"/>
        <v>1.5</v>
      </c>
      <c r="H29" s="51">
        <v>0.3125</v>
      </c>
      <c r="I29" s="46">
        <v>1</v>
      </c>
      <c r="J29" s="28" cm="1">
        <f t="array" ref="J29">1-EXP(-((($C29+(J$6-$K$6))/(INDEX('Weibull Data'!$G$4:$I$5,2,IF($D29="Electromechanical",3,IF($D29="Analogue Electronic",2,1)))))^(INDEX('Weibull Data'!$G$4:$I$5,1,IF($D29="Electromechanical",3,IF($D29="Analogue Electronic",2,1))))))</f>
        <v>0.88474349161152344</v>
      </c>
      <c r="K29" s="28" cm="1">
        <f t="array" ref="K29">1-EXP(-((($C29+(K$6-$K$6))/(INDEX('Weibull Data'!$G$4:$I$5,2,IF($D29="Electromechanical",3,IF($D29="Analogue Electronic",2,1)))))^(INDEX('Weibull Data'!$G$4:$I$5,1,IF($D29="Electromechanical",3,IF($D29="Analogue Electronic",2,1))))))</f>
        <v>0.90560431232131766</v>
      </c>
      <c r="L29" s="28" cm="1">
        <f t="array" ref="L29">1-EXP(-((($C29+(L$6-$K$6))/(INDEX('Weibull Data'!$G$4:$I$5,2,IF($D29="Electromechanical",3,IF($D29="Analogue Electronic",2,1)))))^(INDEX('Weibull Data'!$G$4:$I$5,1,IF($D29="Electromechanical",3,IF($D29="Analogue Electronic",2,1))))))</f>
        <v>0.92333145372827552</v>
      </c>
      <c r="M29" s="28" cm="1">
        <f t="array" ref="M29">1-EXP(-((($C29+(M$6-$K$6))/(INDEX('Weibull Data'!$G$4:$I$5,2,IF($D29="Electromechanical",3,IF($D29="Analogue Electronic",2,1)))))^(INDEX('Weibull Data'!$G$4:$I$5,1,IF($D29="Electromechanical",3,IF($D29="Analogue Electronic",2,1))))))</f>
        <v>0.93824434257875233</v>
      </c>
      <c r="N29" s="28" cm="1">
        <f t="array" ref="N29">1-EXP(-((($C29+(N$6-$K$6))/(INDEX('Weibull Data'!$G$4:$I$5,2,IF($D29="Electromechanical",3,IF($D29="Analogue Electronic",2,1)))))^(INDEX('Weibull Data'!$G$4:$I$5,1,IF($D29="Electromechanical",3,IF($D29="Analogue Electronic",2,1))))))</f>
        <v>0.95066603349759415</v>
      </c>
      <c r="O29" s="28" cm="1">
        <f t="array" ref="O29">1-EXP(-((($C29+(O$6-$K$6))/(INDEX('Weibull Data'!$G$4:$I$5,2,IF($D29="Electromechanical",3,IF($D29="Analogue Electronic",2,1)))))^(INDEX('Weibull Data'!$G$4:$I$5,1,IF($D29="Electromechanical",3,IF($D29="Analogue Electronic",2,1))))))</f>
        <v>0.9609123361359202</v>
      </c>
      <c r="P29" s="28" cm="1">
        <f t="array" ref="P29">1-EXP(-((($C29+(P$6-$K$6))/(INDEX('Weibull Data'!$G$4:$I$5,2,IF($D29="Electromechanical",3,IF($D29="Analogue Electronic",2,1)))))^(INDEX('Weibull Data'!$G$4:$I$5,1,IF($D29="Electromechanical",3,IF($D29="Analogue Electronic",2,1))))))</f>
        <v>0.9692834956006412</v>
      </c>
      <c r="Q29" s="28" cm="1">
        <f t="array" ref="Q29">1-EXP(-((($C29+(Q$6-$K$6))/(INDEX('Weibull Data'!$G$4:$I$5,2,IF($D29="Electromechanical",3,IF($D29="Analogue Electronic",2,1)))))^(INDEX('Weibull Data'!$G$4:$I$5,1,IF($D29="Electromechanical",3,IF($D29="Analogue Electronic",2,1))))))</f>
        <v>0.97605826158872577</v>
      </c>
      <c r="R29" s="28" cm="1">
        <f t="array" ref="R29">1-EXP(-((($C29+(R$6-$K$6))/(INDEX('Weibull Data'!$G$4:$I$5,2,IF($D29="Electromechanical",3,IF($D29="Analogue Electronic",2,1)))))^(INDEX('Weibull Data'!$G$4:$I$5,1,IF($D29="Electromechanical",3,IF($D29="Analogue Electronic",2,1))))))</f>
        <v>0.98149009154383993</v>
      </c>
      <c r="S29" s="28" cm="1">
        <f t="array" ref="S29">1-EXP(-((($C29+(S$6-$K$6))/(INDEX('Weibull Data'!$G$4:$I$5,2,IF($D29="Electromechanical",3,IF($D29="Analogue Electronic",2,1)))))^(INDEX('Weibull Data'!$G$4:$I$5,1,IF($D29="Electromechanical",3,IF($D29="Analogue Electronic",2,1))))))</f>
        <v>0.98580517816098001</v>
      </c>
      <c r="T29" s="28" cm="1">
        <f t="array" ref="T29">1-EXP(-((($C29+(T$6-$K$6))/(INDEX('Weibull Data'!$G$4:$I$5,2,IF($D29="Electromechanical",3,IF($D29="Analogue Electronic",2,1)))))^(INDEX('Weibull Data'!$G$4:$I$5,1,IF($D29="Electromechanical",3,IF($D29="Analogue Electronic",2,1))))))</f>
        <v>0.98920196745051259</v>
      </c>
      <c r="U29" s="28" cm="1">
        <f t="array" ref="U29">1-EXP(-((($C29+(U$6-$K$6))/(INDEX('Weibull Data'!$G$4:$I$5,2,IF($D29="Electromechanical",3,IF($D29="Analogue Electronic",2,1)))))^(INDEX('Weibull Data'!$G$4:$I$5,1,IF($D29="Electromechanical",3,IF($D29="Analogue Electronic",2,1))))))</f>
        <v>0.9918518347997064</v>
      </c>
      <c r="V29" s="28" cm="1">
        <f t="array" ref="V29">1-EXP(-((($C29+(V$6-$K$6))/(INDEX('Weibull Data'!$G$4:$I$5,2,IF($D29="Electromechanical",3,IF($D29="Analogue Electronic",2,1)))))^(INDEX('Weibull Data'!$G$4:$I$5,1,IF($D29="Electromechanical",3,IF($D29="Analogue Electronic",2,1))))))</f>
        <v>0.99390060694833393</v>
      </c>
      <c r="W29" s="28" cm="1">
        <f t="array" ref="W29">1-EXP(-((($C29+(W$6-$K$6))/(INDEX('Weibull Data'!$G$4:$I$5,2,IF($D29="Electromechanical",3,IF($D29="Analogue Electronic",2,1)))))^(INDEX('Weibull Data'!$G$4:$I$5,1,IF($D29="Electromechanical",3,IF($D29="Analogue Electronic",2,1))))))</f>
        <v>0.99547065150310166</v>
      </c>
      <c r="X29" s="28" cm="1">
        <f t="array" ref="X29">1-EXP(-((($C29+(X$6-$K$6))/(INDEX('Weibull Data'!$G$4:$I$5,2,IF($D29="Electromechanical",3,IF($D29="Analogue Electronic",2,1)))))^(INDEX('Weibull Data'!$G$4:$I$5,1,IF($D29="Electromechanical",3,IF($D29="Analogue Electronic",2,1))))))</f>
        <v>0.99666329706072876</v>
      </c>
      <c r="Y29" s="28" cm="1">
        <f t="array" ref="Y29">1-EXP(-((($C29+(Y$6-$K$6))/(INDEX('Weibull Data'!$G$4:$I$5,2,IF($D29="Electromechanical",3,IF($D29="Analogue Electronic",2,1)))))^(INDEX('Weibull Data'!$G$4:$I$5,1,IF($D29="Electromechanical",3,IF($D29="Analogue Electronic",2,1))))))</f>
        <v>0.99756139152953172</v>
      </c>
      <c r="Z29" s="28" cm="1">
        <f t="array" ref="Z29">1-EXP(-((($C29+(Z$6-$K$6))/(INDEX('Weibull Data'!$G$4:$I$5,2,IF($D29="Electromechanical",3,IF($D29="Analogue Electronic",2,1)))))^(INDEX('Weibull Data'!$G$4:$I$5,1,IF($D29="Electromechanical",3,IF($D29="Analogue Electronic",2,1))))))</f>
        <v>0.99823185015702132</v>
      </c>
      <c r="AA29" s="28" cm="1">
        <f t="array" ref="AA29">1-EXP(-((($C29+(AA$6-$K$6))/(INDEX('Weibull Data'!$G$4:$I$5,2,IF($D29="Electromechanical",3,IF($D29="Analogue Electronic",2,1)))))^(INDEX('Weibull Data'!$G$4:$I$5,1,IF($D29="Electromechanical",3,IF($D29="Analogue Electronic",2,1))))))</f>
        <v>0.99872808542304536</v>
      </c>
      <c r="AB29" s="28" cm="1">
        <f t="array" ref="AB29">1-EXP(-((($C29+(AB$6-$K$6))/(INDEX('Weibull Data'!$G$4:$I$5,2,IF($D29="Electromechanical",3,IF($D29="Analogue Electronic",2,1)))))^(INDEX('Weibull Data'!$G$4:$I$5,1,IF($D29="Electromechanical",3,IF($D29="Analogue Electronic",2,1))))))</f>
        <v>0.99909224663115492</v>
      </c>
      <c r="AC29" s="28" cm="1">
        <f t="array" ref="AC29">1-EXP(-((($C29+(AC$6-$K$6))/(INDEX('Weibull Data'!$G$4:$I$5,2,IF($D29="Electromechanical",3,IF($D29="Analogue Electronic",2,1)))))^(INDEX('Weibull Data'!$G$4:$I$5,1,IF($D29="Electromechanical",3,IF($D29="Analogue Electronic",2,1))))))</f>
        <v>0.99935722683486494</v>
      </c>
      <c r="AD29" s="28" cm="1">
        <f t="array" ref="AD29">1-EXP(-((($C29+(AD$6-$K$6))/(INDEX('Weibull Data'!$G$4:$I$5,2,IF($D29="Electromechanical",3,IF($D29="Analogue Electronic",2,1)))))^(INDEX('Weibull Data'!$G$4:$I$5,1,IF($D29="Electromechanical",3,IF($D29="Analogue Electronic",2,1))))))</f>
        <v>0.99954841844219522</v>
      </c>
      <c r="AE29" s="28" cm="1">
        <f t="array" ref="AE29">1-EXP(-((($C29+(AE$6-$K$6))/(INDEX('Weibull Data'!$G$4:$I$5,2,IF($D29="Electromechanical",3,IF($D29="Analogue Electronic",2,1)))))^(INDEX('Weibull Data'!$G$4:$I$5,1,IF($D29="Electromechanical",3,IF($D29="Analogue Electronic",2,1))))))</f>
        <v>0.99968521671453781</v>
      </c>
      <c r="AF29" s="28" cm="1">
        <f t="array" ref="AF29">1-EXP(-((($C29+(AF$6-$K$6))/(INDEX('Weibull Data'!$G$4:$I$5,2,IF($D29="Electromechanical",3,IF($D29="Analogue Electronic",2,1)))))^(INDEX('Weibull Data'!$G$4:$I$5,1,IF($D29="Electromechanical",3,IF($D29="Analogue Electronic",2,1))))))</f>
        <v>0.99978228300665373</v>
      </c>
      <c r="AG29" s="28" cm="1">
        <f t="array" ref="AG29">1-EXP(-((($C29+(AG$6-$K$6))/(INDEX('Weibull Data'!$G$4:$I$5,2,IF($D29="Electromechanical",3,IF($D29="Analogue Electronic",2,1)))))^(INDEX('Weibull Data'!$G$4:$I$5,1,IF($D29="Electromechanical",3,IF($D29="Analogue Electronic",2,1))))))</f>
        <v>0.99985058776245339</v>
      </c>
      <c r="AH29" s="28" cm="1">
        <f t="array" ref="AH29">1-EXP(-((($C29+(AH$6-$K$6))/(INDEX('Weibull Data'!$G$4:$I$5,2,IF($D29="Electromechanical",3,IF($D29="Analogue Electronic",2,1)))))^(INDEX('Weibull Data'!$G$4:$I$5,1,IF($D29="Electromechanical",3,IF($D29="Analogue Electronic",2,1))))))</f>
        <v>0.99989825783697761</v>
      </c>
      <c r="AI29" s="28" cm="1">
        <f t="array" ref="AI29">1-EXP(-((($C29+(AI$6-$K$6))/(INDEX('Weibull Data'!$G$4:$I$5,2,IF($D29="Electromechanical",3,IF($D29="Analogue Electronic",2,1)))))^(INDEX('Weibull Data'!$G$4:$I$5,1,IF($D29="Electromechanical",3,IF($D29="Analogue Electronic",2,1))))))</f>
        <v>0.99993125449536324</v>
      </c>
      <c r="AJ29" s="34">
        <f t="shared" si="1"/>
        <v>0.27648234112860109</v>
      </c>
      <c r="AK29" s="34">
        <f t="shared" si="2"/>
        <v>0.28300134760041179</v>
      </c>
      <c r="AL29" s="34">
        <f t="shared" si="3"/>
        <v>0.2885410792900861</v>
      </c>
      <c r="AM29" s="34">
        <f t="shared" si="4"/>
        <v>0.29320135705586009</v>
      </c>
      <c r="AN29" s="34">
        <f t="shared" si="5"/>
        <v>0.29708313546799819</v>
      </c>
      <c r="AO29" s="34">
        <f t="shared" si="6"/>
        <v>0.30028510504247508</v>
      </c>
      <c r="AP29" s="34">
        <f t="shared" si="7"/>
        <v>0.30290109237520035</v>
      </c>
      <c r="AQ29" s="34">
        <f t="shared" si="8"/>
        <v>0.30501820674647678</v>
      </c>
      <c r="AR29" s="34">
        <f t="shared" si="9"/>
        <v>0.30671565360744996</v>
      </c>
      <c r="AS29" s="34">
        <f t="shared" si="10"/>
        <v>0.30806411817530627</v>
      </c>
      <c r="AT29" s="34">
        <f t="shared" si="11"/>
        <v>0.30912561482828516</v>
      </c>
      <c r="AU29" s="34">
        <f t="shared" si="12"/>
        <v>0.30995369837490827</v>
      </c>
      <c r="AV29" s="34">
        <f t="shared" si="13"/>
        <v>0.31059393967135435</v>
      </c>
      <c r="AW29" s="34">
        <f t="shared" si="14"/>
        <v>0.31108457859471927</v>
      </c>
      <c r="AX29" s="34">
        <f t="shared" si="15"/>
        <v>0.31145728033147774</v>
      </c>
      <c r="AY29" s="34">
        <f t="shared" si="16"/>
        <v>0.31173793485297868</v>
      </c>
      <c r="AZ29" s="34">
        <f t="shared" si="17"/>
        <v>0.31194745317406913</v>
      </c>
      <c r="BA29" s="34">
        <f t="shared" si="18"/>
        <v>0.31210252669470168</v>
      </c>
      <c r="BB29" s="34">
        <f t="shared" si="19"/>
        <v>0.3122163270722359</v>
      </c>
      <c r="BC29" s="34">
        <f t="shared" si="20"/>
        <v>0.31229913338589532</v>
      </c>
      <c r="BD29" s="34">
        <f t="shared" si="21"/>
        <v>0.31235888076318602</v>
      </c>
      <c r="BE29" s="34">
        <f t="shared" si="22"/>
        <v>0.31240163022329304</v>
      </c>
      <c r="BF29" s="34">
        <f t="shared" si="23"/>
        <v>0.3124319634395793</v>
      </c>
      <c r="BG29" s="34">
        <f t="shared" si="24"/>
        <v>0.31245330867576671</v>
      </c>
      <c r="BH29" s="34">
        <f t="shared" si="25"/>
        <v>0.31246820557405552</v>
      </c>
      <c r="BI29" s="34">
        <f t="shared" si="26"/>
        <v>0.31247851702980101</v>
      </c>
      <c r="BJ29" s="45"/>
    </row>
    <row r="30" spans="1:62" x14ac:dyDescent="0.3">
      <c r="A30" s="29">
        <v>24</v>
      </c>
      <c r="B30" s="29" t="s">
        <v>99</v>
      </c>
      <c r="C30" s="29">
        <v>50</v>
      </c>
      <c r="D30" s="29" t="s">
        <v>20</v>
      </c>
      <c r="E30" s="29" t="s">
        <v>29</v>
      </c>
      <c r="F30" s="46">
        <v>1</v>
      </c>
      <c r="G30" s="47">
        <f t="shared" si="0"/>
        <v>1.5</v>
      </c>
      <c r="H30" s="51">
        <v>0.3125</v>
      </c>
      <c r="I30" s="46">
        <v>1</v>
      </c>
      <c r="J30" s="28" cm="1">
        <f t="array" ref="J30">1-EXP(-((($C30+(J$6-$K$6))/(INDEX('Weibull Data'!$G$4:$I$5,2,IF($D30="Electromechanical",3,IF($D30="Analogue Electronic",2,1)))))^(INDEX('Weibull Data'!$G$4:$I$5,1,IF($D30="Electromechanical",3,IF($D30="Analogue Electronic",2,1))))))</f>
        <v>0.70819245156963029</v>
      </c>
      <c r="K30" s="28" cm="1">
        <f t="array" ref="K30">1-EXP(-((($C30+(K$6-$K$6))/(INDEX('Weibull Data'!$G$4:$I$5,2,IF($D30="Electromechanical",3,IF($D30="Analogue Electronic",2,1)))))^(INDEX('Weibull Data'!$G$4:$I$5,1,IF($D30="Electromechanical",3,IF($D30="Analogue Electronic",2,1))))))</f>
        <v>0.74399952784643986</v>
      </c>
      <c r="L30" s="28" cm="1">
        <f t="array" ref="L30">1-EXP(-((($C30+(L$6-$K$6))/(INDEX('Weibull Data'!$G$4:$I$5,2,IF($D30="Electromechanical",3,IF($D30="Analogue Electronic",2,1)))))^(INDEX('Weibull Data'!$G$4:$I$5,1,IF($D30="Electromechanical",3,IF($D30="Analogue Electronic",2,1))))))</f>
        <v>0.77784812149843774</v>
      </c>
      <c r="M30" s="28" cm="1">
        <f t="array" ref="M30">1-EXP(-((($C30+(M$6-$K$6))/(INDEX('Weibull Data'!$G$4:$I$5,2,IF($D30="Electromechanical",3,IF($D30="Analogue Electronic",2,1)))))^(INDEX('Weibull Data'!$G$4:$I$5,1,IF($D30="Electromechanical",3,IF($D30="Analogue Electronic",2,1))))))</f>
        <v>0.80943882991737959</v>
      </c>
      <c r="N30" s="28" cm="1">
        <f t="array" ref="N30">1-EXP(-((($C30+(N$6-$K$6))/(INDEX('Weibull Data'!$G$4:$I$5,2,IF($D30="Electromechanical",3,IF($D30="Analogue Electronic",2,1)))))^(INDEX('Weibull Data'!$G$4:$I$5,1,IF($D30="Electromechanical",3,IF($D30="Analogue Electronic",2,1))))))</f>
        <v>0.83852969794742793</v>
      </c>
      <c r="O30" s="28" cm="1">
        <f t="array" ref="O30">1-EXP(-((($C30+(O$6-$K$6))/(INDEX('Weibull Data'!$G$4:$I$5,2,IF($D30="Electromechanical",3,IF($D30="Analogue Electronic",2,1)))))^(INDEX('Weibull Data'!$G$4:$I$5,1,IF($D30="Electromechanical",3,IF($D30="Analogue Electronic",2,1))))))</f>
        <v>0.86494472759423635</v>
      </c>
      <c r="P30" s="28" cm="1">
        <f t="array" ref="P30">1-EXP(-((($C30+(P$6-$K$6))/(INDEX('Weibull Data'!$G$4:$I$5,2,IF($D30="Electromechanical",3,IF($D30="Analogue Electronic",2,1)))))^(INDEX('Weibull Data'!$G$4:$I$5,1,IF($D30="Electromechanical",3,IF($D30="Analogue Electronic",2,1))))))</f>
        <v>0.88857931181382077</v>
      </c>
      <c r="Q30" s="28" cm="1">
        <f t="array" ref="Q30">1-EXP(-((($C30+(Q$6-$K$6))/(INDEX('Weibull Data'!$G$4:$I$5,2,IF($D30="Electromechanical",3,IF($D30="Analogue Electronic",2,1)))))^(INDEX('Weibull Data'!$G$4:$I$5,1,IF($D30="Electromechanical",3,IF($D30="Analogue Electronic",2,1))))))</f>
        <v>0.90940211983793762</v>
      </c>
      <c r="R30" s="28" cm="1">
        <f t="array" ref="R30">1-EXP(-((($C30+(R$6-$K$6))/(INDEX('Weibull Data'!$G$4:$I$5,2,IF($D30="Electromechanical",3,IF($D30="Analogue Electronic",2,1)))))^(INDEX('Weibull Data'!$G$4:$I$5,1,IF($D30="Electromechanical",3,IF($D30="Analogue Electronic",2,1))))))</f>
        <v>0.92745321980053608</v>
      </c>
      <c r="S30" s="28" cm="1">
        <f t="array" ref="S30">1-EXP(-((($C30+(S$6-$K$6))/(INDEX('Weibull Data'!$G$4:$I$5,2,IF($D30="Electromechanical",3,IF($D30="Analogue Electronic",2,1)))))^(INDEX('Weibull Data'!$G$4:$I$5,1,IF($D30="Electromechanical",3,IF($D30="Analogue Electronic",2,1))))))</f>
        <v>0.94283852455826089</v>
      </c>
      <c r="T30" s="28" cm="1">
        <f t="array" ref="T30">1-EXP(-((($C30+(T$6-$K$6))/(INDEX('Weibull Data'!$G$4:$I$5,2,IF($D30="Electromechanical",3,IF($D30="Analogue Electronic",2,1)))))^(INDEX('Weibull Data'!$G$4:$I$5,1,IF($D30="Electromechanical",3,IF($D30="Analogue Electronic",2,1))))))</f>
        <v>0.95572095730392526</v>
      </c>
      <c r="U30" s="28" cm="1">
        <f t="array" ref="U30">1-EXP(-((($C30+(U$6-$K$6))/(INDEX('Weibull Data'!$G$4:$I$5,2,IF($D30="Electromechanical",3,IF($D30="Analogue Electronic",2,1)))))^(INDEX('Weibull Data'!$G$4:$I$5,1,IF($D30="Electromechanical",3,IF($D30="Analogue Electronic",2,1))))))</f>
        <v>0.96630901846991402</v>
      </c>
      <c r="V30" s="28" cm="1">
        <f t="array" ref="V30">1-EXP(-((($C30+(V$6-$K$6))/(INDEX('Weibull Data'!$G$4:$I$5,2,IF($D30="Electromechanical",3,IF($D30="Analogue Electronic",2,1)))))^(INDEX('Weibull Data'!$G$4:$I$5,1,IF($D30="Electromechanical",3,IF($D30="Analogue Electronic",2,1))))))</f>
        <v>0.97484365810926843</v>
      </c>
      <c r="W30" s="28" cm="1">
        <f t="array" ref="W30">1-EXP(-((($C30+(W$6-$K$6))/(INDEX('Weibull Data'!$G$4:$I$5,2,IF($D30="Electromechanical",3,IF($D30="Analogue Electronic",2,1)))))^(INDEX('Weibull Data'!$G$4:$I$5,1,IF($D30="Electromechanical",3,IF($D30="Analogue Electronic",2,1))))))</f>
        <v>0.98158448792837716</v>
      </c>
      <c r="X30" s="28" cm="1">
        <f t="array" ref="X30">1-EXP(-((($C30+(X$6-$K$6))/(INDEX('Weibull Data'!$G$4:$I$5,2,IF($D30="Electromechanical",3,IF($D30="Analogue Electronic",2,1)))))^(INDEX('Weibull Data'!$G$4:$I$5,1,IF($D30="Electromechanical",3,IF($D30="Analogue Electronic",2,1))))))</f>
        <v>0.98679638544274995</v>
      </c>
      <c r="Y30" s="28" cm="1">
        <f t="array" ref="Y30">1-EXP(-((($C30+(Y$6-$K$6))/(INDEX('Weibull Data'!$G$4:$I$5,2,IF($D30="Electromechanical",3,IF($D30="Analogue Electronic",2,1)))))^(INDEX('Weibull Data'!$G$4:$I$5,1,IF($D30="Electromechanical",3,IF($D30="Analogue Electronic",2,1))))))</f>
        <v>0.9907374459481767</v>
      </c>
      <c r="Z30" s="28" cm="1">
        <f t="array" ref="Z30">1-EXP(-((($C30+(Z$6-$K$6))/(INDEX('Weibull Data'!$G$4:$I$5,2,IF($D30="Electromechanical",3,IF($D30="Analogue Electronic",2,1)))))^(INDEX('Weibull Data'!$G$4:$I$5,1,IF($D30="Electromechanical",3,IF($D30="Analogue Electronic",2,1))))))</f>
        <v>0.99364903983946173</v>
      </c>
      <c r="AA30" s="28" cm="1">
        <f t="array" ref="AA30">1-EXP(-((($C30+(AA$6-$K$6))/(INDEX('Weibull Data'!$G$4:$I$5,2,IF($D30="Electromechanical",3,IF($D30="Analogue Electronic",2,1)))))^(INDEX('Weibull Data'!$G$4:$I$5,1,IF($D30="Electromechanical",3,IF($D30="Analogue Electronic",2,1))))))</f>
        <v>0.99574846234025149</v>
      </c>
      <c r="AB30" s="28" cm="1">
        <f t="array" ref="AB30">1-EXP(-((($C30+(AB$6-$K$6))/(INDEX('Weibull Data'!$G$4:$I$5,2,IF($D30="Electromechanical",3,IF($D30="Analogue Electronic",2,1)))))^(INDEX('Weibull Data'!$G$4:$I$5,1,IF($D30="Electromechanical",3,IF($D30="Analogue Electronic",2,1))))))</f>
        <v>0.99722435957439715</v>
      </c>
      <c r="AC30" s="28" cm="1">
        <f t="array" ref="AC30">1-EXP(-((($C30+(AC$6-$K$6))/(INDEX('Weibull Data'!$G$4:$I$5,2,IF($D30="Electromechanical",3,IF($D30="Analogue Electronic",2,1)))))^(INDEX('Weibull Data'!$G$4:$I$5,1,IF($D30="Electromechanical",3,IF($D30="Analogue Electronic",2,1))))))</f>
        <v>0.99823482228859395</v>
      </c>
      <c r="AD30" s="28" cm="1">
        <f t="array" ref="AD30">1-EXP(-((($C30+(AD$6-$K$6))/(INDEX('Weibull Data'!$G$4:$I$5,2,IF($D30="Electromechanical",3,IF($D30="Analogue Electronic",2,1)))))^(INDEX('Weibull Data'!$G$4:$I$5,1,IF($D30="Electromechanical",3,IF($D30="Analogue Electronic",2,1))))))</f>
        <v>0.99890779534344099</v>
      </c>
      <c r="AE30" s="28" cm="1">
        <f t="array" ref="AE30">1-EXP(-((($C30+(AE$6-$K$6))/(INDEX('Weibull Data'!$G$4:$I$5,2,IF($D30="Electromechanical",3,IF($D30="Analogue Electronic",2,1)))))^(INDEX('Weibull Data'!$G$4:$I$5,1,IF($D30="Electromechanical",3,IF($D30="Analogue Electronic",2,1))))))</f>
        <v>0.99934328517714233</v>
      </c>
      <c r="AF30" s="28" cm="1">
        <f t="array" ref="AF30">1-EXP(-((($C30+(AF$6-$K$6))/(INDEX('Weibull Data'!$G$4:$I$5,2,IF($D30="Electromechanical",3,IF($D30="Analogue Electronic",2,1)))))^(INDEX('Weibull Data'!$G$4:$I$5,1,IF($D30="Electromechanical",3,IF($D30="Analogue Electronic",2,1))))))</f>
        <v>0.99961677133182258</v>
      </c>
      <c r="AG30" s="28" cm="1">
        <f t="array" ref="AG30">1-EXP(-((($C30+(AG$6-$K$6))/(INDEX('Weibull Data'!$G$4:$I$5,2,IF($D30="Electromechanical",3,IF($D30="Analogue Electronic",2,1)))))^(INDEX('Weibull Data'!$G$4:$I$5,1,IF($D30="Electromechanical",3,IF($D30="Analogue Electronic",2,1))))))</f>
        <v>0.99978323817471282</v>
      </c>
      <c r="AH30" s="28" cm="1">
        <f t="array" ref="AH30">1-EXP(-((($C30+(AH$6-$K$6))/(INDEX('Weibull Data'!$G$4:$I$5,2,IF($D30="Electromechanical",3,IF($D30="Analogue Electronic",2,1)))))^(INDEX('Weibull Data'!$G$4:$I$5,1,IF($D30="Electromechanical",3,IF($D30="Analogue Electronic",2,1))))))</f>
        <v>0.9998813219568552</v>
      </c>
      <c r="AI30" s="28" cm="1">
        <f t="array" ref="AI30">1-EXP(-((($C30+(AI$6-$K$6))/(INDEX('Weibull Data'!$G$4:$I$5,2,IF($D30="Electromechanical",3,IF($D30="Analogue Electronic",2,1)))))^(INDEX('Weibull Data'!$G$4:$I$5,1,IF($D30="Electromechanical",3,IF($D30="Analogue Electronic",2,1))))))</f>
        <v>0.99993719076700849</v>
      </c>
      <c r="AJ30" s="34">
        <f t="shared" si="1"/>
        <v>0.22131014111550945</v>
      </c>
      <c r="AK30" s="34">
        <f t="shared" si="2"/>
        <v>0.23249985245201246</v>
      </c>
      <c r="AL30" s="34">
        <f t="shared" si="3"/>
        <v>0.24307753796826179</v>
      </c>
      <c r="AM30" s="34">
        <f t="shared" si="4"/>
        <v>0.25294963434918111</v>
      </c>
      <c r="AN30" s="34">
        <f t="shared" si="5"/>
        <v>0.26204053060857124</v>
      </c>
      <c r="AO30" s="34">
        <f t="shared" si="6"/>
        <v>0.27029522737319889</v>
      </c>
      <c r="AP30" s="34">
        <f t="shared" si="7"/>
        <v>0.277681034941819</v>
      </c>
      <c r="AQ30" s="34">
        <f t="shared" si="8"/>
        <v>0.28418816244935552</v>
      </c>
      <c r="AR30" s="34">
        <f t="shared" si="9"/>
        <v>0.28982913118766751</v>
      </c>
      <c r="AS30" s="34">
        <f t="shared" si="10"/>
        <v>0.29463703892445653</v>
      </c>
      <c r="AT30" s="34">
        <f t="shared" si="11"/>
        <v>0.29866279915747662</v>
      </c>
      <c r="AU30" s="34">
        <f t="shared" si="12"/>
        <v>0.30197156827184812</v>
      </c>
      <c r="AV30" s="34">
        <f t="shared" si="13"/>
        <v>0.30463864315914641</v>
      </c>
      <c r="AW30" s="34">
        <f t="shared" si="14"/>
        <v>0.30674515247761786</v>
      </c>
      <c r="AX30" s="34">
        <f t="shared" si="15"/>
        <v>0.30837387045085934</v>
      </c>
      <c r="AY30" s="34">
        <f t="shared" si="16"/>
        <v>0.30960545185880523</v>
      </c>
      <c r="AZ30" s="34">
        <f t="shared" si="17"/>
        <v>0.31051532494983181</v>
      </c>
      <c r="BA30" s="34">
        <f t="shared" si="18"/>
        <v>0.31117139448132858</v>
      </c>
      <c r="BB30" s="34">
        <f t="shared" si="19"/>
        <v>0.31163261236699913</v>
      </c>
      <c r="BC30" s="34">
        <f t="shared" si="20"/>
        <v>0.31194838196518559</v>
      </c>
      <c r="BD30" s="34">
        <f t="shared" si="21"/>
        <v>0.31215868604482533</v>
      </c>
      <c r="BE30" s="34">
        <f t="shared" si="22"/>
        <v>0.31229477661785698</v>
      </c>
      <c r="BF30" s="34">
        <f t="shared" si="23"/>
        <v>0.31238024104119455</v>
      </c>
      <c r="BG30" s="34">
        <f t="shared" si="24"/>
        <v>0.31243226192959778</v>
      </c>
      <c r="BH30" s="34">
        <f t="shared" si="25"/>
        <v>0.31246291311151725</v>
      </c>
      <c r="BI30" s="34">
        <f t="shared" si="26"/>
        <v>0.31248037211469015</v>
      </c>
      <c r="BJ30" s="45"/>
    </row>
    <row r="31" spans="1:62" x14ac:dyDescent="0.3">
      <c r="A31" s="29">
        <v>25</v>
      </c>
      <c r="B31" s="29" t="s">
        <v>100</v>
      </c>
      <c r="C31" s="29">
        <v>50</v>
      </c>
      <c r="D31" s="29" t="s">
        <v>20</v>
      </c>
      <c r="E31" s="29" t="s">
        <v>29</v>
      </c>
      <c r="F31" s="46">
        <v>1</v>
      </c>
      <c r="G31" s="47">
        <f t="shared" si="0"/>
        <v>1.5</v>
      </c>
      <c r="H31" s="51">
        <v>0.3125</v>
      </c>
      <c r="I31" s="46">
        <v>1</v>
      </c>
      <c r="J31" s="28" cm="1">
        <f t="array" ref="J31">1-EXP(-((($C31+(J$6-$K$6))/(INDEX('Weibull Data'!$G$4:$I$5,2,IF($D31="Electromechanical",3,IF($D31="Analogue Electronic",2,1)))))^(INDEX('Weibull Data'!$G$4:$I$5,1,IF($D31="Electromechanical",3,IF($D31="Analogue Electronic",2,1))))))</f>
        <v>0.70819245156963029</v>
      </c>
      <c r="K31" s="28" cm="1">
        <f t="array" ref="K31">1-EXP(-((($C31+(K$6-$K$6))/(INDEX('Weibull Data'!$G$4:$I$5,2,IF($D31="Electromechanical",3,IF($D31="Analogue Electronic",2,1)))))^(INDEX('Weibull Data'!$G$4:$I$5,1,IF($D31="Electromechanical",3,IF($D31="Analogue Electronic",2,1))))))</f>
        <v>0.74399952784643986</v>
      </c>
      <c r="L31" s="28" cm="1">
        <f t="array" ref="L31">1-EXP(-((($C31+(L$6-$K$6))/(INDEX('Weibull Data'!$G$4:$I$5,2,IF($D31="Electromechanical",3,IF($D31="Analogue Electronic",2,1)))))^(INDEX('Weibull Data'!$G$4:$I$5,1,IF($D31="Electromechanical",3,IF($D31="Analogue Electronic",2,1))))))</f>
        <v>0.77784812149843774</v>
      </c>
      <c r="M31" s="28" cm="1">
        <f t="array" ref="M31">1-EXP(-((($C31+(M$6-$K$6))/(INDEX('Weibull Data'!$G$4:$I$5,2,IF($D31="Electromechanical",3,IF($D31="Analogue Electronic",2,1)))))^(INDEX('Weibull Data'!$G$4:$I$5,1,IF($D31="Electromechanical",3,IF($D31="Analogue Electronic",2,1))))))</f>
        <v>0.80943882991737959</v>
      </c>
      <c r="N31" s="28" cm="1">
        <f t="array" ref="N31">1-EXP(-((($C31+(N$6-$K$6))/(INDEX('Weibull Data'!$G$4:$I$5,2,IF($D31="Electromechanical",3,IF($D31="Analogue Electronic",2,1)))))^(INDEX('Weibull Data'!$G$4:$I$5,1,IF($D31="Electromechanical",3,IF($D31="Analogue Electronic",2,1))))))</f>
        <v>0.83852969794742793</v>
      </c>
      <c r="O31" s="28" cm="1">
        <f t="array" ref="O31">1-EXP(-((($C31+(O$6-$K$6))/(INDEX('Weibull Data'!$G$4:$I$5,2,IF($D31="Electromechanical",3,IF($D31="Analogue Electronic",2,1)))))^(INDEX('Weibull Data'!$G$4:$I$5,1,IF($D31="Electromechanical",3,IF($D31="Analogue Electronic",2,1))))))</f>
        <v>0.86494472759423635</v>
      </c>
      <c r="P31" s="28" cm="1">
        <f t="array" ref="P31">1-EXP(-((($C31+(P$6-$K$6))/(INDEX('Weibull Data'!$G$4:$I$5,2,IF($D31="Electromechanical",3,IF($D31="Analogue Electronic",2,1)))))^(INDEX('Weibull Data'!$G$4:$I$5,1,IF($D31="Electromechanical",3,IF($D31="Analogue Electronic",2,1))))))</f>
        <v>0.88857931181382077</v>
      </c>
      <c r="Q31" s="28" cm="1">
        <f t="array" ref="Q31">1-EXP(-((($C31+(Q$6-$K$6))/(INDEX('Weibull Data'!$G$4:$I$5,2,IF($D31="Electromechanical",3,IF($D31="Analogue Electronic",2,1)))))^(INDEX('Weibull Data'!$G$4:$I$5,1,IF($D31="Electromechanical",3,IF($D31="Analogue Electronic",2,1))))))</f>
        <v>0.90940211983793762</v>
      </c>
      <c r="R31" s="28" cm="1">
        <f t="array" ref="R31">1-EXP(-((($C31+(R$6-$K$6))/(INDEX('Weibull Data'!$G$4:$I$5,2,IF($D31="Electromechanical",3,IF($D31="Analogue Electronic",2,1)))))^(INDEX('Weibull Data'!$G$4:$I$5,1,IF($D31="Electromechanical",3,IF($D31="Analogue Electronic",2,1))))))</f>
        <v>0.92745321980053608</v>
      </c>
      <c r="S31" s="28" cm="1">
        <f t="array" ref="S31">1-EXP(-((($C31+(S$6-$K$6))/(INDEX('Weibull Data'!$G$4:$I$5,2,IF($D31="Electromechanical",3,IF($D31="Analogue Electronic",2,1)))))^(INDEX('Weibull Data'!$G$4:$I$5,1,IF($D31="Electromechanical",3,IF($D31="Analogue Electronic",2,1))))))</f>
        <v>0.94283852455826089</v>
      </c>
      <c r="T31" s="28" cm="1">
        <f t="array" ref="T31">1-EXP(-((($C31+(T$6-$K$6))/(INDEX('Weibull Data'!$G$4:$I$5,2,IF($D31="Electromechanical",3,IF($D31="Analogue Electronic",2,1)))))^(INDEX('Weibull Data'!$G$4:$I$5,1,IF($D31="Electromechanical",3,IF($D31="Analogue Electronic",2,1))))))</f>
        <v>0.95572095730392526</v>
      </c>
      <c r="U31" s="28" cm="1">
        <f t="array" ref="U31">1-EXP(-((($C31+(U$6-$K$6))/(INDEX('Weibull Data'!$G$4:$I$5,2,IF($D31="Electromechanical",3,IF($D31="Analogue Electronic",2,1)))))^(INDEX('Weibull Data'!$G$4:$I$5,1,IF($D31="Electromechanical",3,IF($D31="Analogue Electronic",2,1))))))</f>
        <v>0.96630901846991402</v>
      </c>
      <c r="V31" s="28" cm="1">
        <f t="array" ref="V31">1-EXP(-((($C31+(V$6-$K$6))/(INDEX('Weibull Data'!$G$4:$I$5,2,IF($D31="Electromechanical",3,IF($D31="Analogue Electronic",2,1)))))^(INDEX('Weibull Data'!$G$4:$I$5,1,IF($D31="Electromechanical",3,IF($D31="Analogue Electronic",2,1))))))</f>
        <v>0.97484365810926843</v>
      </c>
      <c r="W31" s="28" cm="1">
        <f t="array" ref="W31">1-EXP(-((($C31+(W$6-$K$6))/(INDEX('Weibull Data'!$G$4:$I$5,2,IF($D31="Electromechanical",3,IF($D31="Analogue Electronic",2,1)))))^(INDEX('Weibull Data'!$G$4:$I$5,1,IF($D31="Electromechanical",3,IF($D31="Analogue Electronic",2,1))))))</f>
        <v>0.98158448792837716</v>
      </c>
      <c r="X31" s="28" cm="1">
        <f t="array" ref="X31">1-EXP(-((($C31+(X$6-$K$6))/(INDEX('Weibull Data'!$G$4:$I$5,2,IF($D31="Electromechanical",3,IF($D31="Analogue Electronic",2,1)))))^(INDEX('Weibull Data'!$G$4:$I$5,1,IF($D31="Electromechanical",3,IF($D31="Analogue Electronic",2,1))))))</f>
        <v>0.98679638544274995</v>
      </c>
      <c r="Y31" s="28" cm="1">
        <f t="array" ref="Y31">1-EXP(-((($C31+(Y$6-$K$6))/(INDEX('Weibull Data'!$G$4:$I$5,2,IF($D31="Electromechanical",3,IF($D31="Analogue Electronic",2,1)))))^(INDEX('Weibull Data'!$G$4:$I$5,1,IF($D31="Electromechanical",3,IF($D31="Analogue Electronic",2,1))))))</f>
        <v>0.9907374459481767</v>
      </c>
      <c r="Z31" s="28" cm="1">
        <f t="array" ref="Z31">1-EXP(-((($C31+(Z$6-$K$6))/(INDEX('Weibull Data'!$G$4:$I$5,2,IF($D31="Electromechanical",3,IF($D31="Analogue Electronic",2,1)))))^(INDEX('Weibull Data'!$G$4:$I$5,1,IF($D31="Electromechanical",3,IF($D31="Analogue Electronic",2,1))))))</f>
        <v>0.99364903983946173</v>
      </c>
      <c r="AA31" s="28" cm="1">
        <f t="array" ref="AA31">1-EXP(-((($C31+(AA$6-$K$6))/(INDEX('Weibull Data'!$G$4:$I$5,2,IF($D31="Electromechanical",3,IF($D31="Analogue Electronic",2,1)))))^(INDEX('Weibull Data'!$G$4:$I$5,1,IF($D31="Electromechanical",3,IF($D31="Analogue Electronic",2,1))))))</f>
        <v>0.99574846234025149</v>
      </c>
      <c r="AB31" s="28" cm="1">
        <f t="array" ref="AB31">1-EXP(-((($C31+(AB$6-$K$6))/(INDEX('Weibull Data'!$G$4:$I$5,2,IF($D31="Electromechanical",3,IF($D31="Analogue Electronic",2,1)))))^(INDEX('Weibull Data'!$G$4:$I$5,1,IF($D31="Electromechanical",3,IF($D31="Analogue Electronic",2,1))))))</f>
        <v>0.99722435957439715</v>
      </c>
      <c r="AC31" s="28" cm="1">
        <f t="array" ref="AC31">1-EXP(-((($C31+(AC$6-$K$6))/(INDEX('Weibull Data'!$G$4:$I$5,2,IF($D31="Electromechanical",3,IF($D31="Analogue Electronic",2,1)))))^(INDEX('Weibull Data'!$G$4:$I$5,1,IF($D31="Electromechanical",3,IF($D31="Analogue Electronic",2,1))))))</f>
        <v>0.99823482228859395</v>
      </c>
      <c r="AD31" s="28" cm="1">
        <f t="array" ref="AD31">1-EXP(-((($C31+(AD$6-$K$6))/(INDEX('Weibull Data'!$G$4:$I$5,2,IF($D31="Electromechanical",3,IF($D31="Analogue Electronic",2,1)))))^(INDEX('Weibull Data'!$G$4:$I$5,1,IF($D31="Electromechanical",3,IF($D31="Analogue Electronic",2,1))))))</f>
        <v>0.99890779534344099</v>
      </c>
      <c r="AE31" s="28" cm="1">
        <f t="array" ref="AE31">1-EXP(-((($C31+(AE$6-$K$6))/(INDEX('Weibull Data'!$G$4:$I$5,2,IF($D31="Electromechanical",3,IF($D31="Analogue Electronic",2,1)))))^(INDEX('Weibull Data'!$G$4:$I$5,1,IF($D31="Electromechanical",3,IF($D31="Analogue Electronic",2,1))))))</f>
        <v>0.99934328517714233</v>
      </c>
      <c r="AF31" s="28" cm="1">
        <f t="array" ref="AF31">1-EXP(-((($C31+(AF$6-$K$6))/(INDEX('Weibull Data'!$G$4:$I$5,2,IF($D31="Electromechanical",3,IF($D31="Analogue Electronic",2,1)))))^(INDEX('Weibull Data'!$G$4:$I$5,1,IF($D31="Electromechanical",3,IF($D31="Analogue Electronic",2,1))))))</f>
        <v>0.99961677133182258</v>
      </c>
      <c r="AG31" s="28" cm="1">
        <f t="array" ref="AG31">1-EXP(-((($C31+(AG$6-$K$6))/(INDEX('Weibull Data'!$G$4:$I$5,2,IF($D31="Electromechanical",3,IF($D31="Analogue Electronic",2,1)))))^(INDEX('Weibull Data'!$G$4:$I$5,1,IF($D31="Electromechanical",3,IF($D31="Analogue Electronic",2,1))))))</f>
        <v>0.99978323817471282</v>
      </c>
      <c r="AH31" s="28" cm="1">
        <f t="array" ref="AH31">1-EXP(-((($C31+(AH$6-$K$6))/(INDEX('Weibull Data'!$G$4:$I$5,2,IF($D31="Electromechanical",3,IF($D31="Analogue Electronic",2,1)))))^(INDEX('Weibull Data'!$G$4:$I$5,1,IF($D31="Electromechanical",3,IF($D31="Analogue Electronic",2,1))))))</f>
        <v>0.9998813219568552</v>
      </c>
      <c r="AI31" s="28" cm="1">
        <f t="array" ref="AI31">1-EXP(-((($C31+(AI$6-$K$6))/(INDEX('Weibull Data'!$G$4:$I$5,2,IF($D31="Electromechanical",3,IF($D31="Analogue Electronic",2,1)))))^(INDEX('Weibull Data'!$G$4:$I$5,1,IF($D31="Electromechanical",3,IF($D31="Analogue Electronic",2,1))))))</f>
        <v>0.99993719076700849</v>
      </c>
      <c r="AJ31" s="34">
        <f t="shared" si="1"/>
        <v>0.22131014111550945</v>
      </c>
      <c r="AK31" s="34">
        <f t="shared" si="2"/>
        <v>0.23249985245201246</v>
      </c>
      <c r="AL31" s="34">
        <f t="shared" si="3"/>
        <v>0.24307753796826179</v>
      </c>
      <c r="AM31" s="34">
        <f t="shared" si="4"/>
        <v>0.25294963434918111</v>
      </c>
      <c r="AN31" s="34">
        <f t="shared" si="5"/>
        <v>0.26204053060857124</v>
      </c>
      <c r="AO31" s="34">
        <f t="shared" si="6"/>
        <v>0.27029522737319889</v>
      </c>
      <c r="AP31" s="34">
        <f t="shared" si="7"/>
        <v>0.277681034941819</v>
      </c>
      <c r="AQ31" s="34">
        <f t="shared" si="8"/>
        <v>0.28418816244935552</v>
      </c>
      <c r="AR31" s="34">
        <f t="shared" si="9"/>
        <v>0.28982913118766751</v>
      </c>
      <c r="AS31" s="34">
        <f t="shared" si="10"/>
        <v>0.29463703892445653</v>
      </c>
      <c r="AT31" s="34">
        <f t="shared" si="11"/>
        <v>0.29866279915747662</v>
      </c>
      <c r="AU31" s="34">
        <f t="shared" si="12"/>
        <v>0.30197156827184812</v>
      </c>
      <c r="AV31" s="34">
        <f t="shared" si="13"/>
        <v>0.30463864315914641</v>
      </c>
      <c r="AW31" s="34">
        <f t="shared" si="14"/>
        <v>0.30674515247761786</v>
      </c>
      <c r="AX31" s="34">
        <f t="shared" si="15"/>
        <v>0.30837387045085934</v>
      </c>
      <c r="AY31" s="34">
        <f t="shared" si="16"/>
        <v>0.30960545185880523</v>
      </c>
      <c r="AZ31" s="34">
        <f t="shared" si="17"/>
        <v>0.31051532494983181</v>
      </c>
      <c r="BA31" s="34">
        <f t="shared" si="18"/>
        <v>0.31117139448132858</v>
      </c>
      <c r="BB31" s="34">
        <f t="shared" si="19"/>
        <v>0.31163261236699913</v>
      </c>
      <c r="BC31" s="34">
        <f t="shared" si="20"/>
        <v>0.31194838196518559</v>
      </c>
      <c r="BD31" s="34">
        <f t="shared" si="21"/>
        <v>0.31215868604482533</v>
      </c>
      <c r="BE31" s="34">
        <f t="shared" si="22"/>
        <v>0.31229477661785698</v>
      </c>
      <c r="BF31" s="34">
        <f t="shared" si="23"/>
        <v>0.31238024104119455</v>
      </c>
      <c r="BG31" s="34">
        <f t="shared" si="24"/>
        <v>0.31243226192959778</v>
      </c>
      <c r="BH31" s="34">
        <f t="shared" si="25"/>
        <v>0.31246291311151725</v>
      </c>
      <c r="BI31" s="34">
        <f t="shared" si="26"/>
        <v>0.31248037211469015</v>
      </c>
      <c r="BJ31" s="45"/>
    </row>
    <row r="32" spans="1:62" x14ac:dyDescent="0.3">
      <c r="A32" s="29">
        <v>26</v>
      </c>
      <c r="B32" s="29" t="s">
        <v>101</v>
      </c>
      <c r="C32" s="29">
        <v>50</v>
      </c>
      <c r="D32" s="29" t="s">
        <v>20</v>
      </c>
      <c r="E32" s="29" t="s">
        <v>29</v>
      </c>
      <c r="F32" s="46">
        <v>1</v>
      </c>
      <c r="G32" s="47">
        <f t="shared" si="0"/>
        <v>1.5</v>
      </c>
      <c r="H32" s="51">
        <v>0.3125</v>
      </c>
      <c r="I32" s="46">
        <v>1</v>
      </c>
      <c r="J32" s="28" cm="1">
        <f t="array" ref="J32">1-EXP(-((($C32+(J$6-$K$6))/(INDEX('Weibull Data'!$G$4:$I$5,2,IF($D32="Electromechanical",3,IF($D32="Analogue Electronic",2,1)))))^(INDEX('Weibull Data'!$G$4:$I$5,1,IF($D32="Electromechanical",3,IF($D32="Analogue Electronic",2,1))))))</f>
        <v>0.70819245156963029</v>
      </c>
      <c r="K32" s="28" cm="1">
        <f t="array" ref="K32">1-EXP(-((($C32+(K$6-$K$6))/(INDEX('Weibull Data'!$G$4:$I$5,2,IF($D32="Electromechanical",3,IF($D32="Analogue Electronic",2,1)))))^(INDEX('Weibull Data'!$G$4:$I$5,1,IF($D32="Electromechanical",3,IF($D32="Analogue Electronic",2,1))))))</f>
        <v>0.74399952784643986</v>
      </c>
      <c r="L32" s="28" cm="1">
        <f t="array" ref="L32">1-EXP(-((($C32+(L$6-$K$6))/(INDEX('Weibull Data'!$G$4:$I$5,2,IF($D32="Electromechanical",3,IF($D32="Analogue Electronic",2,1)))))^(INDEX('Weibull Data'!$G$4:$I$5,1,IF($D32="Electromechanical",3,IF($D32="Analogue Electronic",2,1))))))</f>
        <v>0.77784812149843774</v>
      </c>
      <c r="M32" s="28" cm="1">
        <f t="array" ref="M32">1-EXP(-((($C32+(M$6-$K$6))/(INDEX('Weibull Data'!$G$4:$I$5,2,IF($D32="Electromechanical",3,IF($D32="Analogue Electronic",2,1)))))^(INDEX('Weibull Data'!$G$4:$I$5,1,IF($D32="Electromechanical",3,IF($D32="Analogue Electronic",2,1))))))</f>
        <v>0.80943882991737959</v>
      </c>
      <c r="N32" s="28" cm="1">
        <f t="array" ref="N32">1-EXP(-((($C32+(N$6-$K$6))/(INDEX('Weibull Data'!$G$4:$I$5,2,IF($D32="Electromechanical",3,IF($D32="Analogue Electronic",2,1)))))^(INDEX('Weibull Data'!$G$4:$I$5,1,IF($D32="Electromechanical",3,IF($D32="Analogue Electronic",2,1))))))</f>
        <v>0.83852969794742793</v>
      </c>
      <c r="O32" s="28" cm="1">
        <f t="array" ref="O32">1-EXP(-((($C32+(O$6-$K$6))/(INDEX('Weibull Data'!$G$4:$I$5,2,IF($D32="Electromechanical",3,IF($D32="Analogue Electronic",2,1)))))^(INDEX('Weibull Data'!$G$4:$I$5,1,IF($D32="Electromechanical",3,IF($D32="Analogue Electronic",2,1))))))</f>
        <v>0.86494472759423635</v>
      </c>
      <c r="P32" s="28" cm="1">
        <f t="array" ref="P32">1-EXP(-((($C32+(P$6-$K$6))/(INDEX('Weibull Data'!$G$4:$I$5,2,IF($D32="Electromechanical",3,IF($D32="Analogue Electronic",2,1)))))^(INDEX('Weibull Data'!$G$4:$I$5,1,IF($D32="Electromechanical",3,IF($D32="Analogue Electronic",2,1))))))</f>
        <v>0.88857931181382077</v>
      </c>
      <c r="Q32" s="28" cm="1">
        <f t="array" ref="Q32">1-EXP(-((($C32+(Q$6-$K$6))/(INDEX('Weibull Data'!$G$4:$I$5,2,IF($D32="Electromechanical",3,IF($D32="Analogue Electronic",2,1)))))^(INDEX('Weibull Data'!$G$4:$I$5,1,IF($D32="Electromechanical",3,IF($D32="Analogue Electronic",2,1))))))</f>
        <v>0.90940211983793762</v>
      </c>
      <c r="R32" s="28" cm="1">
        <f t="array" ref="R32">1-EXP(-((($C32+(R$6-$K$6))/(INDEX('Weibull Data'!$G$4:$I$5,2,IF($D32="Electromechanical",3,IF($D32="Analogue Electronic",2,1)))))^(INDEX('Weibull Data'!$G$4:$I$5,1,IF($D32="Electromechanical",3,IF($D32="Analogue Electronic",2,1))))))</f>
        <v>0.92745321980053608</v>
      </c>
      <c r="S32" s="28" cm="1">
        <f t="array" ref="S32">1-EXP(-((($C32+(S$6-$K$6))/(INDEX('Weibull Data'!$G$4:$I$5,2,IF($D32="Electromechanical",3,IF($D32="Analogue Electronic",2,1)))))^(INDEX('Weibull Data'!$G$4:$I$5,1,IF($D32="Electromechanical",3,IF($D32="Analogue Electronic",2,1))))))</f>
        <v>0.94283852455826089</v>
      </c>
      <c r="T32" s="28" cm="1">
        <f t="array" ref="T32">1-EXP(-((($C32+(T$6-$K$6))/(INDEX('Weibull Data'!$G$4:$I$5,2,IF($D32="Electromechanical",3,IF($D32="Analogue Electronic",2,1)))))^(INDEX('Weibull Data'!$G$4:$I$5,1,IF($D32="Electromechanical",3,IF($D32="Analogue Electronic",2,1))))))</f>
        <v>0.95572095730392526</v>
      </c>
      <c r="U32" s="28" cm="1">
        <f t="array" ref="U32">1-EXP(-((($C32+(U$6-$K$6))/(INDEX('Weibull Data'!$G$4:$I$5,2,IF($D32="Electromechanical",3,IF($D32="Analogue Electronic",2,1)))))^(INDEX('Weibull Data'!$G$4:$I$5,1,IF($D32="Electromechanical",3,IF($D32="Analogue Electronic",2,1))))))</f>
        <v>0.96630901846991402</v>
      </c>
      <c r="V32" s="28" cm="1">
        <f t="array" ref="V32">1-EXP(-((($C32+(V$6-$K$6))/(INDEX('Weibull Data'!$G$4:$I$5,2,IF($D32="Electromechanical",3,IF($D32="Analogue Electronic",2,1)))))^(INDEX('Weibull Data'!$G$4:$I$5,1,IF($D32="Electromechanical",3,IF($D32="Analogue Electronic",2,1))))))</f>
        <v>0.97484365810926843</v>
      </c>
      <c r="W32" s="28" cm="1">
        <f t="array" ref="W32">1-EXP(-((($C32+(W$6-$K$6))/(INDEX('Weibull Data'!$G$4:$I$5,2,IF($D32="Electromechanical",3,IF($D32="Analogue Electronic",2,1)))))^(INDEX('Weibull Data'!$G$4:$I$5,1,IF($D32="Electromechanical",3,IF($D32="Analogue Electronic",2,1))))))</f>
        <v>0.98158448792837716</v>
      </c>
      <c r="X32" s="28" cm="1">
        <f t="array" ref="X32">1-EXP(-((($C32+(X$6-$K$6))/(INDEX('Weibull Data'!$G$4:$I$5,2,IF($D32="Electromechanical",3,IF($D32="Analogue Electronic",2,1)))))^(INDEX('Weibull Data'!$G$4:$I$5,1,IF($D32="Electromechanical",3,IF($D32="Analogue Electronic",2,1))))))</f>
        <v>0.98679638544274995</v>
      </c>
      <c r="Y32" s="28" cm="1">
        <f t="array" ref="Y32">1-EXP(-((($C32+(Y$6-$K$6))/(INDEX('Weibull Data'!$G$4:$I$5,2,IF($D32="Electromechanical",3,IF($D32="Analogue Electronic",2,1)))))^(INDEX('Weibull Data'!$G$4:$I$5,1,IF($D32="Electromechanical",3,IF($D32="Analogue Electronic",2,1))))))</f>
        <v>0.9907374459481767</v>
      </c>
      <c r="Z32" s="28" cm="1">
        <f t="array" ref="Z32">1-EXP(-((($C32+(Z$6-$K$6))/(INDEX('Weibull Data'!$G$4:$I$5,2,IF($D32="Electromechanical",3,IF($D32="Analogue Electronic",2,1)))))^(INDEX('Weibull Data'!$G$4:$I$5,1,IF($D32="Electromechanical",3,IF($D32="Analogue Electronic",2,1))))))</f>
        <v>0.99364903983946173</v>
      </c>
      <c r="AA32" s="28" cm="1">
        <f t="array" ref="AA32">1-EXP(-((($C32+(AA$6-$K$6))/(INDEX('Weibull Data'!$G$4:$I$5,2,IF($D32="Electromechanical",3,IF($D32="Analogue Electronic",2,1)))))^(INDEX('Weibull Data'!$G$4:$I$5,1,IF($D32="Electromechanical",3,IF($D32="Analogue Electronic",2,1))))))</f>
        <v>0.99574846234025149</v>
      </c>
      <c r="AB32" s="28" cm="1">
        <f t="array" ref="AB32">1-EXP(-((($C32+(AB$6-$K$6))/(INDEX('Weibull Data'!$G$4:$I$5,2,IF($D32="Electromechanical",3,IF($D32="Analogue Electronic",2,1)))))^(INDEX('Weibull Data'!$G$4:$I$5,1,IF($D32="Electromechanical",3,IF($D32="Analogue Electronic",2,1))))))</f>
        <v>0.99722435957439715</v>
      </c>
      <c r="AC32" s="28" cm="1">
        <f t="array" ref="AC32">1-EXP(-((($C32+(AC$6-$K$6))/(INDEX('Weibull Data'!$G$4:$I$5,2,IF($D32="Electromechanical",3,IF($D32="Analogue Electronic",2,1)))))^(INDEX('Weibull Data'!$G$4:$I$5,1,IF($D32="Electromechanical",3,IF($D32="Analogue Electronic",2,1))))))</f>
        <v>0.99823482228859395</v>
      </c>
      <c r="AD32" s="28" cm="1">
        <f t="array" ref="AD32">1-EXP(-((($C32+(AD$6-$K$6))/(INDEX('Weibull Data'!$G$4:$I$5,2,IF($D32="Electromechanical",3,IF($D32="Analogue Electronic",2,1)))))^(INDEX('Weibull Data'!$G$4:$I$5,1,IF($D32="Electromechanical",3,IF($D32="Analogue Electronic",2,1))))))</f>
        <v>0.99890779534344099</v>
      </c>
      <c r="AE32" s="28" cm="1">
        <f t="array" ref="AE32">1-EXP(-((($C32+(AE$6-$K$6))/(INDEX('Weibull Data'!$G$4:$I$5,2,IF($D32="Electromechanical",3,IF($D32="Analogue Electronic",2,1)))))^(INDEX('Weibull Data'!$G$4:$I$5,1,IF($D32="Electromechanical",3,IF($D32="Analogue Electronic",2,1))))))</f>
        <v>0.99934328517714233</v>
      </c>
      <c r="AF32" s="28" cm="1">
        <f t="array" ref="AF32">1-EXP(-((($C32+(AF$6-$K$6))/(INDEX('Weibull Data'!$G$4:$I$5,2,IF($D32="Electromechanical",3,IF($D32="Analogue Electronic",2,1)))))^(INDEX('Weibull Data'!$G$4:$I$5,1,IF($D32="Electromechanical",3,IF($D32="Analogue Electronic",2,1))))))</f>
        <v>0.99961677133182258</v>
      </c>
      <c r="AG32" s="28" cm="1">
        <f t="array" ref="AG32">1-EXP(-((($C32+(AG$6-$K$6))/(INDEX('Weibull Data'!$G$4:$I$5,2,IF($D32="Electromechanical",3,IF($D32="Analogue Electronic",2,1)))))^(INDEX('Weibull Data'!$G$4:$I$5,1,IF($D32="Electromechanical",3,IF($D32="Analogue Electronic",2,1))))))</f>
        <v>0.99978323817471282</v>
      </c>
      <c r="AH32" s="28" cm="1">
        <f t="array" ref="AH32">1-EXP(-((($C32+(AH$6-$K$6))/(INDEX('Weibull Data'!$G$4:$I$5,2,IF($D32="Electromechanical",3,IF($D32="Analogue Electronic",2,1)))))^(INDEX('Weibull Data'!$G$4:$I$5,1,IF($D32="Electromechanical",3,IF($D32="Analogue Electronic",2,1))))))</f>
        <v>0.9998813219568552</v>
      </c>
      <c r="AI32" s="28" cm="1">
        <f t="array" ref="AI32">1-EXP(-((($C32+(AI$6-$K$6))/(INDEX('Weibull Data'!$G$4:$I$5,2,IF($D32="Electromechanical",3,IF($D32="Analogue Electronic",2,1)))))^(INDEX('Weibull Data'!$G$4:$I$5,1,IF($D32="Electromechanical",3,IF($D32="Analogue Electronic",2,1))))))</f>
        <v>0.99993719076700849</v>
      </c>
      <c r="AJ32" s="34">
        <f t="shared" si="1"/>
        <v>0.22131014111550945</v>
      </c>
      <c r="AK32" s="34">
        <f t="shared" si="2"/>
        <v>0.23249985245201246</v>
      </c>
      <c r="AL32" s="34">
        <f t="shared" si="3"/>
        <v>0.24307753796826179</v>
      </c>
      <c r="AM32" s="34">
        <f t="shared" si="4"/>
        <v>0.25294963434918111</v>
      </c>
      <c r="AN32" s="34">
        <f t="shared" si="5"/>
        <v>0.26204053060857124</v>
      </c>
      <c r="AO32" s="34">
        <f t="shared" si="6"/>
        <v>0.27029522737319889</v>
      </c>
      <c r="AP32" s="34">
        <f t="shared" si="7"/>
        <v>0.277681034941819</v>
      </c>
      <c r="AQ32" s="34">
        <f t="shared" si="8"/>
        <v>0.28418816244935552</v>
      </c>
      <c r="AR32" s="34">
        <f t="shared" si="9"/>
        <v>0.28982913118766751</v>
      </c>
      <c r="AS32" s="34">
        <f t="shared" si="10"/>
        <v>0.29463703892445653</v>
      </c>
      <c r="AT32" s="34">
        <f t="shared" si="11"/>
        <v>0.29866279915747662</v>
      </c>
      <c r="AU32" s="34">
        <f t="shared" si="12"/>
        <v>0.30197156827184812</v>
      </c>
      <c r="AV32" s="34">
        <f t="shared" si="13"/>
        <v>0.30463864315914641</v>
      </c>
      <c r="AW32" s="34">
        <f t="shared" si="14"/>
        <v>0.30674515247761786</v>
      </c>
      <c r="AX32" s="34">
        <f t="shared" si="15"/>
        <v>0.30837387045085934</v>
      </c>
      <c r="AY32" s="34">
        <f t="shared" si="16"/>
        <v>0.30960545185880523</v>
      </c>
      <c r="AZ32" s="34">
        <f t="shared" si="17"/>
        <v>0.31051532494983181</v>
      </c>
      <c r="BA32" s="34">
        <f t="shared" si="18"/>
        <v>0.31117139448132858</v>
      </c>
      <c r="BB32" s="34">
        <f t="shared" si="19"/>
        <v>0.31163261236699913</v>
      </c>
      <c r="BC32" s="34">
        <f t="shared" si="20"/>
        <v>0.31194838196518559</v>
      </c>
      <c r="BD32" s="34">
        <f t="shared" si="21"/>
        <v>0.31215868604482533</v>
      </c>
      <c r="BE32" s="34">
        <f t="shared" si="22"/>
        <v>0.31229477661785698</v>
      </c>
      <c r="BF32" s="34">
        <f t="shared" si="23"/>
        <v>0.31238024104119455</v>
      </c>
      <c r="BG32" s="34">
        <f t="shared" si="24"/>
        <v>0.31243226192959778</v>
      </c>
      <c r="BH32" s="34">
        <f t="shared" si="25"/>
        <v>0.31246291311151725</v>
      </c>
      <c r="BI32" s="34">
        <f t="shared" si="26"/>
        <v>0.31248037211469015</v>
      </c>
      <c r="BJ32" s="45"/>
    </row>
    <row r="33" spans="1:62" x14ac:dyDescent="0.3">
      <c r="A33" s="29">
        <v>27</v>
      </c>
      <c r="B33" s="29" t="s">
        <v>102</v>
      </c>
      <c r="C33" s="29">
        <v>22</v>
      </c>
      <c r="D33" s="29" t="s">
        <v>4</v>
      </c>
      <c r="E33" s="29" t="s">
        <v>29</v>
      </c>
      <c r="F33" s="46">
        <v>1</v>
      </c>
      <c r="G33" s="47">
        <f t="shared" si="0"/>
        <v>1.5</v>
      </c>
      <c r="H33" s="51">
        <v>0.3125</v>
      </c>
      <c r="I33" s="46">
        <v>1</v>
      </c>
      <c r="J33" s="28" cm="1">
        <f t="array" ref="J33">1-EXP(-((($C33+(J$6-$K$6))/(INDEX('Weibull Data'!$G$4:$I$5,2,IF($D33="Electromechanical",3,IF($D33="Analogue Electronic",2,1)))))^(INDEX('Weibull Data'!$G$4:$I$5,1,IF($D33="Electromechanical",3,IF($D33="Analogue Electronic",2,1))))))</f>
        <v>0.88474349161152344</v>
      </c>
      <c r="K33" s="28" cm="1">
        <f t="array" ref="K33">1-EXP(-((($C33+(K$6-$K$6))/(INDEX('Weibull Data'!$G$4:$I$5,2,IF($D33="Electromechanical",3,IF($D33="Analogue Electronic",2,1)))))^(INDEX('Weibull Data'!$G$4:$I$5,1,IF($D33="Electromechanical",3,IF($D33="Analogue Electronic",2,1))))))</f>
        <v>0.90560431232131766</v>
      </c>
      <c r="L33" s="28" cm="1">
        <f t="array" ref="L33">1-EXP(-((($C33+(L$6-$K$6))/(INDEX('Weibull Data'!$G$4:$I$5,2,IF($D33="Electromechanical",3,IF($D33="Analogue Electronic",2,1)))))^(INDEX('Weibull Data'!$G$4:$I$5,1,IF($D33="Electromechanical",3,IF($D33="Analogue Electronic",2,1))))))</f>
        <v>0.92333145372827552</v>
      </c>
      <c r="M33" s="28" cm="1">
        <f t="array" ref="M33">1-EXP(-((($C33+(M$6-$K$6))/(INDEX('Weibull Data'!$G$4:$I$5,2,IF($D33="Electromechanical",3,IF($D33="Analogue Electronic",2,1)))))^(INDEX('Weibull Data'!$G$4:$I$5,1,IF($D33="Electromechanical",3,IF($D33="Analogue Electronic",2,1))))))</f>
        <v>0.93824434257875233</v>
      </c>
      <c r="N33" s="28" cm="1">
        <f t="array" ref="N33">1-EXP(-((($C33+(N$6-$K$6))/(INDEX('Weibull Data'!$G$4:$I$5,2,IF($D33="Electromechanical",3,IF($D33="Analogue Electronic",2,1)))))^(INDEX('Weibull Data'!$G$4:$I$5,1,IF($D33="Electromechanical",3,IF($D33="Analogue Electronic",2,1))))))</f>
        <v>0.95066603349759415</v>
      </c>
      <c r="O33" s="28" cm="1">
        <f t="array" ref="O33">1-EXP(-((($C33+(O$6-$K$6))/(INDEX('Weibull Data'!$G$4:$I$5,2,IF($D33="Electromechanical",3,IF($D33="Analogue Electronic",2,1)))))^(INDEX('Weibull Data'!$G$4:$I$5,1,IF($D33="Electromechanical",3,IF($D33="Analogue Electronic",2,1))))))</f>
        <v>0.9609123361359202</v>
      </c>
      <c r="P33" s="28" cm="1">
        <f t="array" ref="P33">1-EXP(-((($C33+(P$6-$K$6))/(INDEX('Weibull Data'!$G$4:$I$5,2,IF($D33="Electromechanical",3,IF($D33="Analogue Electronic",2,1)))))^(INDEX('Weibull Data'!$G$4:$I$5,1,IF($D33="Electromechanical",3,IF($D33="Analogue Electronic",2,1))))))</f>
        <v>0.9692834956006412</v>
      </c>
      <c r="Q33" s="28" cm="1">
        <f t="array" ref="Q33">1-EXP(-((($C33+(Q$6-$K$6))/(INDEX('Weibull Data'!$G$4:$I$5,2,IF($D33="Electromechanical",3,IF($D33="Analogue Electronic",2,1)))))^(INDEX('Weibull Data'!$G$4:$I$5,1,IF($D33="Electromechanical",3,IF($D33="Analogue Electronic",2,1))))))</f>
        <v>0.97605826158872577</v>
      </c>
      <c r="R33" s="28" cm="1">
        <f t="array" ref="R33">1-EXP(-((($C33+(R$6-$K$6))/(INDEX('Weibull Data'!$G$4:$I$5,2,IF($D33="Electromechanical",3,IF($D33="Analogue Electronic",2,1)))))^(INDEX('Weibull Data'!$G$4:$I$5,1,IF($D33="Electromechanical",3,IF($D33="Analogue Electronic",2,1))))))</f>
        <v>0.98149009154383993</v>
      </c>
      <c r="S33" s="28" cm="1">
        <f t="array" ref="S33">1-EXP(-((($C33+(S$6-$K$6))/(INDEX('Weibull Data'!$G$4:$I$5,2,IF($D33="Electromechanical",3,IF($D33="Analogue Electronic",2,1)))))^(INDEX('Weibull Data'!$G$4:$I$5,1,IF($D33="Electromechanical",3,IF($D33="Analogue Electronic",2,1))))))</f>
        <v>0.98580517816098001</v>
      </c>
      <c r="T33" s="28" cm="1">
        <f t="array" ref="T33">1-EXP(-((($C33+(T$6-$K$6))/(INDEX('Weibull Data'!$G$4:$I$5,2,IF($D33="Electromechanical",3,IF($D33="Analogue Electronic",2,1)))))^(INDEX('Weibull Data'!$G$4:$I$5,1,IF($D33="Electromechanical",3,IF($D33="Analogue Electronic",2,1))))))</f>
        <v>0.98920196745051259</v>
      </c>
      <c r="U33" s="28" cm="1">
        <f t="array" ref="U33">1-EXP(-((($C33+(U$6-$K$6))/(INDEX('Weibull Data'!$G$4:$I$5,2,IF($D33="Electromechanical",3,IF($D33="Analogue Electronic",2,1)))))^(INDEX('Weibull Data'!$G$4:$I$5,1,IF($D33="Electromechanical",3,IF($D33="Analogue Electronic",2,1))))))</f>
        <v>0.9918518347997064</v>
      </c>
      <c r="V33" s="28" cm="1">
        <f t="array" ref="V33">1-EXP(-((($C33+(V$6-$K$6))/(INDEX('Weibull Data'!$G$4:$I$5,2,IF($D33="Electromechanical",3,IF($D33="Analogue Electronic",2,1)))))^(INDEX('Weibull Data'!$G$4:$I$5,1,IF($D33="Electromechanical",3,IF($D33="Analogue Electronic",2,1))))))</f>
        <v>0.99390060694833393</v>
      </c>
      <c r="W33" s="28" cm="1">
        <f t="array" ref="W33">1-EXP(-((($C33+(W$6-$K$6))/(INDEX('Weibull Data'!$G$4:$I$5,2,IF($D33="Electromechanical",3,IF($D33="Analogue Electronic",2,1)))))^(INDEX('Weibull Data'!$G$4:$I$5,1,IF($D33="Electromechanical",3,IF($D33="Analogue Electronic",2,1))))))</f>
        <v>0.99547065150310166</v>
      </c>
      <c r="X33" s="28" cm="1">
        <f t="array" ref="X33">1-EXP(-((($C33+(X$6-$K$6))/(INDEX('Weibull Data'!$G$4:$I$5,2,IF($D33="Electromechanical",3,IF($D33="Analogue Electronic",2,1)))))^(INDEX('Weibull Data'!$G$4:$I$5,1,IF($D33="Electromechanical",3,IF($D33="Analogue Electronic",2,1))))))</f>
        <v>0.99666329706072876</v>
      </c>
      <c r="Y33" s="28" cm="1">
        <f t="array" ref="Y33">1-EXP(-((($C33+(Y$6-$K$6))/(INDEX('Weibull Data'!$G$4:$I$5,2,IF($D33="Electromechanical",3,IF($D33="Analogue Electronic",2,1)))))^(INDEX('Weibull Data'!$G$4:$I$5,1,IF($D33="Electromechanical",3,IF($D33="Analogue Electronic",2,1))))))</f>
        <v>0.99756139152953172</v>
      </c>
      <c r="Z33" s="28" cm="1">
        <f t="array" ref="Z33">1-EXP(-((($C33+(Z$6-$K$6))/(INDEX('Weibull Data'!$G$4:$I$5,2,IF($D33="Electromechanical",3,IF($D33="Analogue Electronic",2,1)))))^(INDEX('Weibull Data'!$G$4:$I$5,1,IF($D33="Electromechanical",3,IF($D33="Analogue Electronic",2,1))))))</f>
        <v>0.99823185015702132</v>
      </c>
      <c r="AA33" s="28" cm="1">
        <f t="array" ref="AA33">1-EXP(-((($C33+(AA$6-$K$6))/(INDEX('Weibull Data'!$G$4:$I$5,2,IF($D33="Electromechanical",3,IF($D33="Analogue Electronic",2,1)))))^(INDEX('Weibull Data'!$G$4:$I$5,1,IF($D33="Electromechanical",3,IF($D33="Analogue Electronic",2,1))))))</f>
        <v>0.99872808542304536</v>
      </c>
      <c r="AB33" s="28" cm="1">
        <f t="array" ref="AB33">1-EXP(-((($C33+(AB$6-$K$6))/(INDEX('Weibull Data'!$G$4:$I$5,2,IF($D33="Electromechanical",3,IF($D33="Analogue Electronic",2,1)))))^(INDEX('Weibull Data'!$G$4:$I$5,1,IF($D33="Electromechanical",3,IF($D33="Analogue Electronic",2,1))))))</f>
        <v>0.99909224663115492</v>
      </c>
      <c r="AC33" s="28" cm="1">
        <f t="array" ref="AC33">1-EXP(-((($C33+(AC$6-$K$6))/(INDEX('Weibull Data'!$G$4:$I$5,2,IF($D33="Electromechanical",3,IF($D33="Analogue Electronic",2,1)))))^(INDEX('Weibull Data'!$G$4:$I$5,1,IF($D33="Electromechanical",3,IF($D33="Analogue Electronic",2,1))))))</f>
        <v>0.99935722683486494</v>
      </c>
      <c r="AD33" s="28" cm="1">
        <f t="array" ref="AD33">1-EXP(-((($C33+(AD$6-$K$6))/(INDEX('Weibull Data'!$G$4:$I$5,2,IF($D33="Electromechanical",3,IF($D33="Analogue Electronic",2,1)))))^(INDEX('Weibull Data'!$G$4:$I$5,1,IF($D33="Electromechanical",3,IF($D33="Analogue Electronic",2,1))))))</f>
        <v>0.99954841844219522</v>
      </c>
      <c r="AE33" s="28" cm="1">
        <f t="array" ref="AE33">1-EXP(-((($C33+(AE$6-$K$6))/(INDEX('Weibull Data'!$G$4:$I$5,2,IF($D33="Electromechanical",3,IF($D33="Analogue Electronic",2,1)))))^(INDEX('Weibull Data'!$G$4:$I$5,1,IF($D33="Electromechanical",3,IF($D33="Analogue Electronic",2,1))))))</f>
        <v>0.99968521671453781</v>
      </c>
      <c r="AF33" s="28" cm="1">
        <f t="array" ref="AF33">1-EXP(-((($C33+(AF$6-$K$6))/(INDEX('Weibull Data'!$G$4:$I$5,2,IF($D33="Electromechanical",3,IF($D33="Analogue Electronic",2,1)))))^(INDEX('Weibull Data'!$G$4:$I$5,1,IF($D33="Electromechanical",3,IF($D33="Analogue Electronic",2,1))))))</f>
        <v>0.99978228300665373</v>
      </c>
      <c r="AG33" s="28" cm="1">
        <f t="array" ref="AG33">1-EXP(-((($C33+(AG$6-$K$6))/(INDEX('Weibull Data'!$G$4:$I$5,2,IF($D33="Electromechanical",3,IF($D33="Analogue Electronic",2,1)))))^(INDEX('Weibull Data'!$G$4:$I$5,1,IF($D33="Electromechanical",3,IF($D33="Analogue Electronic",2,1))))))</f>
        <v>0.99985058776245339</v>
      </c>
      <c r="AH33" s="28" cm="1">
        <f t="array" ref="AH33">1-EXP(-((($C33+(AH$6-$K$6))/(INDEX('Weibull Data'!$G$4:$I$5,2,IF($D33="Electromechanical",3,IF($D33="Analogue Electronic",2,1)))))^(INDEX('Weibull Data'!$G$4:$I$5,1,IF($D33="Electromechanical",3,IF($D33="Analogue Electronic",2,1))))))</f>
        <v>0.99989825783697761</v>
      </c>
      <c r="AI33" s="28" cm="1">
        <f t="array" ref="AI33">1-EXP(-((($C33+(AI$6-$K$6))/(INDEX('Weibull Data'!$G$4:$I$5,2,IF($D33="Electromechanical",3,IF($D33="Analogue Electronic",2,1)))))^(INDEX('Weibull Data'!$G$4:$I$5,1,IF($D33="Electromechanical",3,IF($D33="Analogue Electronic",2,1))))))</f>
        <v>0.99993125449536324</v>
      </c>
      <c r="AJ33" s="34">
        <f t="shared" si="1"/>
        <v>0.27648234112860109</v>
      </c>
      <c r="AK33" s="34">
        <f t="shared" si="2"/>
        <v>0.28300134760041179</v>
      </c>
      <c r="AL33" s="34">
        <f t="shared" si="3"/>
        <v>0.2885410792900861</v>
      </c>
      <c r="AM33" s="34">
        <f t="shared" si="4"/>
        <v>0.29320135705586009</v>
      </c>
      <c r="AN33" s="34">
        <f t="shared" si="5"/>
        <v>0.29708313546799819</v>
      </c>
      <c r="AO33" s="34">
        <f t="shared" si="6"/>
        <v>0.30028510504247508</v>
      </c>
      <c r="AP33" s="34">
        <f t="shared" si="7"/>
        <v>0.30290109237520035</v>
      </c>
      <c r="AQ33" s="34">
        <f t="shared" si="8"/>
        <v>0.30501820674647678</v>
      </c>
      <c r="AR33" s="34">
        <f t="shared" si="9"/>
        <v>0.30671565360744996</v>
      </c>
      <c r="AS33" s="34">
        <f t="shared" si="10"/>
        <v>0.30806411817530627</v>
      </c>
      <c r="AT33" s="34">
        <f t="shared" si="11"/>
        <v>0.30912561482828516</v>
      </c>
      <c r="AU33" s="34">
        <f t="shared" si="12"/>
        <v>0.30995369837490827</v>
      </c>
      <c r="AV33" s="34">
        <f t="shared" si="13"/>
        <v>0.31059393967135435</v>
      </c>
      <c r="AW33" s="34">
        <f t="shared" si="14"/>
        <v>0.31108457859471927</v>
      </c>
      <c r="AX33" s="34">
        <f t="shared" si="15"/>
        <v>0.31145728033147774</v>
      </c>
      <c r="AY33" s="34">
        <f t="shared" si="16"/>
        <v>0.31173793485297868</v>
      </c>
      <c r="AZ33" s="34">
        <f t="shared" si="17"/>
        <v>0.31194745317406913</v>
      </c>
      <c r="BA33" s="34">
        <f t="shared" si="18"/>
        <v>0.31210252669470168</v>
      </c>
      <c r="BB33" s="34">
        <f t="shared" si="19"/>
        <v>0.3122163270722359</v>
      </c>
      <c r="BC33" s="34">
        <f t="shared" si="20"/>
        <v>0.31229913338589532</v>
      </c>
      <c r="BD33" s="34">
        <f t="shared" si="21"/>
        <v>0.31235888076318602</v>
      </c>
      <c r="BE33" s="34">
        <f t="shared" si="22"/>
        <v>0.31240163022329304</v>
      </c>
      <c r="BF33" s="34">
        <f t="shared" si="23"/>
        <v>0.3124319634395793</v>
      </c>
      <c r="BG33" s="34">
        <f t="shared" si="24"/>
        <v>0.31245330867576671</v>
      </c>
      <c r="BH33" s="34">
        <f t="shared" si="25"/>
        <v>0.31246820557405552</v>
      </c>
      <c r="BI33" s="34">
        <f t="shared" si="26"/>
        <v>0.31247851702980101</v>
      </c>
      <c r="BJ33" s="45"/>
    </row>
    <row r="34" spans="1:62" x14ac:dyDescent="0.3">
      <c r="A34" s="29">
        <v>28</v>
      </c>
      <c r="B34" s="29" t="s">
        <v>103</v>
      </c>
      <c r="C34" s="29">
        <v>22</v>
      </c>
      <c r="D34" s="29" t="s">
        <v>51</v>
      </c>
      <c r="E34" s="29" t="s">
        <v>24</v>
      </c>
      <c r="F34" s="46">
        <v>1</v>
      </c>
      <c r="G34" s="47">
        <f t="shared" si="0"/>
        <v>1.5</v>
      </c>
      <c r="H34" s="46">
        <v>0.25</v>
      </c>
      <c r="I34" s="46">
        <v>1</v>
      </c>
      <c r="J34" s="28" cm="1">
        <f t="array" ref="J34">1-EXP(-((($C34+(J$6-$K$6))/(INDEX('Weibull Data'!$G$4:$I$5,2,IF($D34="Electromechanical",3,IF($D34="Analogue Electronic",2,1)))))^(INDEX('Weibull Data'!$G$4:$I$5,1,IF($D34="Electromechanical",3,IF($D34="Analogue Electronic",2,1))))))</f>
        <v>8.3830521892677812E-2</v>
      </c>
      <c r="K34" s="28" cm="1">
        <f t="array" ref="K34">1-EXP(-((($C34+(K$6-$K$6))/(INDEX('Weibull Data'!$G$4:$I$5,2,IF($D34="Electromechanical",3,IF($D34="Analogue Electronic",2,1)))))^(INDEX('Weibull Data'!$G$4:$I$5,1,IF($D34="Electromechanical",3,IF($D34="Analogue Electronic",2,1))))))</f>
        <v>0.10142261198198943</v>
      </c>
      <c r="L34" s="28" cm="1">
        <f t="array" ref="L34">1-EXP(-((($C34+(L$6-$K$6))/(INDEX('Weibull Data'!$G$4:$I$5,2,IF($D34="Electromechanical",3,IF($D34="Analogue Electronic",2,1)))))^(INDEX('Weibull Data'!$G$4:$I$5,1,IF($D34="Electromechanical",3,IF($D34="Analogue Electronic",2,1))))))</f>
        <v>0.1214372567089832</v>
      </c>
      <c r="M34" s="28" cm="1">
        <f t="array" ref="M34">1-EXP(-((($C34+(M$6-$K$6))/(INDEX('Weibull Data'!$G$4:$I$5,2,IF($D34="Electromechanical",3,IF($D34="Analogue Electronic",2,1)))))^(INDEX('Weibull Data'!$G$4:$I$5,1,IF($D34="Electromechanical",3,IF($D34="Analogue Electronic",2,1))))))</f>
        <v>0.14398550475547822</v>
      </c>
      <c r="N34" s="28" cm="1">
        <f t="array" ref="N34">1-EXP(-((($C34+(N$6-$K$6))/(INDEX('Weibull Data'!$G$4:$I$5,2,IF($D34="Electromechanical",3,IF($D34="Analogue Electronic",2,1)))))^(INDEX('Weibull Data'!$G$4:$I$5,1,IF($D34="Electromechanical",3,IF($D34="Analogue Electronic",2,1))))))</f>
        <v>0.16914472802636926</v>
      </c>
      <c r="O34" s="28" cm="1">
        <f t="array" ref="O34">1-EXP(-((($C34+(O$6-$K$6))/(INDEX('Weibull Data'!$G$4:$I$5,2,IF($D34="Electromechanical",3,IF($D34="Analogue Electronic",2,1)))))^(INDEX('Weibull Data'!$G$4:$I$5,1,IF($D34="Electromechanical",3,IF($D34="Analogue Electronic",2,1))))))</f>
        <v>0.196951423066277</v>
      </c>
      <c r="P34" s="28" cm="1">
        <f t="array" ref="P34">1-EXP(-((($C34+(P$6-$K$6))/(INDEX('Weibull Data'!$G$4:$I$5,2,IF($D34="Electromechanical",3,IF($D34="Analogue Electronic",2,1)))))^(INDEX('Weibull Data'!$G$4:$I$5,1,IF($D34="Electromechanical",3,IF($D34="Analogue Electronic",2,1))))))</f>
        <v>0.22739424220414139</v>
      </c>
      <c r="Q34" s="28" cm="1">
        <f t="array" ref="Q34">1-EXP(-((($C34+(Q$6-$K$6))/(INDEX('Weibull Data'!$G$4:$I$5,2,IF($D34="Electromechanical",3,IF($D34="Analogue Electronic",2,1)))))^(INDEX('Weibull Data'!$G$4:$I$5,1,IF($D34="Electromechanical",3,IF($D34="Analogue Electronic",2,1))))))</f>
        <v>0.26040763783783272</v>
      </c>
      <c r="R34" s="28" cm="1">
        <f t="array" ref="R34">1-EXP(-((($C34+(R$6-$K$6))/(INDEX('Weibull Data'!$G$4:$I$5,2,IF($D34="Electromechanical",3,IF($D34="Analogue Electronic",2,1)))))^(INDEX('Weibull Data'!$G$4:$I$5,1,IF($D34="Electromechanical",3,IF($D34="Analogue Electronic",2,1))))))</f>
        <v>0.29586655874345225</v>
      </c>
      <c r="S34" s="28" cm="1">
        <f t="array" ref="S34">1-EXP(-((($C34+(S$6-$K$6))/(INDEX('Weibull Data'!$G$4:$I$5,2,IF($D34="Electromechanical",3,IF($D34="Analogue Electronic",2,1)))))^(INDEX('Weibull Data'!$G$4:$I$5,1,IF($D34="Electromechanical",3,IF($D34="Analogue Electronic",2,1))))))</f>
        <v>0.3335826741786091</v>
      </c>
      <c r="T34" s="28" cm="1">
        <f t="array" ref="T34">1-EXP(-((($C34+(T$6-$K$6))/(INDEX('Weibull Data'!$G$4:$I$5,2,IF($D34="Electromechanical",3,IF($D34="Analogue Electronic",2,1)))))^(INDEX('Weibull Data'!$G$4:$I$5,1,IF($D34="Electromechanical",3,IF($D34="Analogue Electronic",2,1))))))</f>
        <v>0.37330261087615291</v>
      </c>
      <c r="U34" s="28" cm="1">
        <f t="array" ref="U34">1-EXP(-((($C34+(U$6-$K$6))/(INDEX('Weibull Data'!$G$4:$I$5,2,IF($D34="Electromechanical",3,IF($D34="Analogue Electronic",2,1)))))^(INDEX('Weibull Data'!$G$4:$I$5,1,IF($D34="Electromechanical",3,IF($D34="Analogue Electronic",2,1))))))</f>
        <v>0.41470866090140868</v>
      </c>
      <c r="V34" s="28" cm="1">
        <f t="array" ref="V34">1-EXP(-((($C34+(V$6-$K$6))/(INDEX('Weibull Data'!$G$4:$I$5,2,IF($D34="Electromechanical",3,IF($D34="Analogue Electronic",2,1)))))^(INDEX('Weibull Data'!$G$4:$I$5,1,IF($D34="Electromechanical",3,IF($D34="Analogue Electronic",2,1))))))</f>
        <v>0.45742234711266938</v>
      </c>
      <c r="W34" s="28" cm="1">
        <f t="array" ref="W34">1-EXP(-((($C34+(W$6-$K$6))/(INDEX('Weibull Data'!$G$4:$I$5,2,IF($D34="Electromechanical",3,IF($D34="Analogue Electronic",2,1)))))^(INDEX('Weibull Data'!$G$4:$I$5,1,IF($D34="Electromechanical",3,IF($D34="Analogue Electronic",2,1))))))</f>
        <v>0.50101111261496789</v>
      </c>
      <c r="X34" s="28" cm="1">
        <f t="array" ref="X34">1-EXP(-((($C34+(X$6-$K$6))/(INDEX('Weibull Data'!$G$4:$I$5,2,IF($D34="Electromechanical",3,IF($D34="Analogue Electronic",2,1)))))^(INDEX('Weibull Data'!$G$4:$I$5,1,IF($D34="Electromechanical",3,IF($D34="Analogue Electronic",2,1))))))</f>
        <v>0.54499823032567596</v>
      </c>
      <c r="Y34" s="28" cm="1">
        <f t="array" ref="Y34">1-EXP(-((($C34+(Y$6-$K$6))/(INDEX('Weibull Data'!$G$4:$I$5,2,IF($D34="Electromechanical",3,IF($D34="Analogue Electronic",2,1)))))^(INDEX('Weibull Data'!$G$4:$I$5,1,IF($D34="Electromechanical",3,IF($D34="Analogue Electronic",2,1))))))</f>
        <v>0.58887581344027229</v>
      </c>
      <c r="Z34" s="28" cm="1">
        <f t="array" ref="Z34">1-EXP(-((($C34+(Z$6-$K$6))/(INDEX('Weibull Data'!$G$4:$I$5,2,IF($D34="Electromechanical",3,IF($D34="Analogue Electronic",2,1)))))^(INDEX('Weibull Data'!$G$4:$I$5,1,IF($D34="Electromechanical",3,IF($D34="Analogue Electronic",2,1))))))</f>
        <v>0.63212055882855767</v>
      </c>
      <c r="AA34" s="28" cm="1">
        <f t="array" ref="AA34">1-EXP(-((($C34+(AA$6-$K$6))/(INDEX('Weibull Data'!$G$4:$I$5,2,IF($D34="Electromechanical",3,IF($D34="Analogue Electronic",2,1)))))^(INDEX('Weibull Data'!$G$4:$I$5,1,IF($D34="Electromechanical",3,IF($D34="Analogue Electronic",2,1))))))</f>
        <v>0.6742115920060604</v>
      </c>
      <c r="AB34" s="28" cm="1">
        <f t="array" ref="AB34">1-EXP(-((($C34+(AB$6-$K$6))/(INDEX('Weibull Data'!$G$4:$I$5,2,IF($D34="Electromechanical",3,IF($D34="Analogue Electronic",2,1)))))^(INDEX('Weibull Data'!$G$4:$I$5,1,IF($D34="Electromechanical",3,IF($D34="Analogue Electronic",2,1))))))</f>
        <v>0.71464952966240447</v>
      </c>
      <c r="AC34" s="28" cm="1">
        <f t="array" ref="AC34">1-EXP(-((($C34+(AC$6-$K$6))/(INDEX('Weibull Data'!$G$4:$I$5,2,IF($D34="Electromechanical",3,IF($D34="Analogue Electronic",2,1)))))^(INDEX('Weibull Data'!$G$4:$I$5,1,IF($D34="Electromechanical",3,IF($D34="Analogue Electronic",2,1))))))</f>
        <v>0.75297566380634318</v>
      </c>
      <c r="AD34" s="28" cm="1">
        <f t="array" ref="AD34">1-EXP(-((($C34+(AD$6-$K$6))/(INDEX('Weibull Data'!$G$4:$I$5,2,IF($D34="Electromechanical",3,IF($D34="Analogue Electronic",2,1)))))^(INDEX('Weibull Data'!$G$4:$I$5,1,IF($D34="Electromechanical",3,IF($D34="Analogue Electronic",2,1))))))</f>
        <v>0.78879003187898378</v>
      </c>
      <c r="AE34" s="28" cm="1">
        <f t="array" ref="AE34">1-EXP(-((($C34+(AE$6-$K$6))/(INDEX('Weibull Data'!$G$4:$I$5,2,IF($D34="Electromechanical",3,IF($D34="Analogue Electronic",2,1)))))^(INDEX('Weibull Data'!$G$4:$I$5,1,IF($D34="Electromechanical",3,IF($D34="Analogue Electronic",2,1))))))</f>
        <v>0.82176709825782468</v>
      </c>
      <c r="AF34" s="28" cm="1">
        <f t="array" ref="AF34">1-EXP(-((($C34+(AF$6-$K$6))/(INDEX('Weibull Data'!$G$4:$I$5,2,IF($D34="Electromechanical",3,IF($D34="Analogue Electronic",2,1)))))^(INDEX('Weibull Data'!$G$4:$I$5,1,IF($D34="Electromechanical",3,IF($D34="Analogue Electronic",2,1))))))</f>
        <v>0.8516678550591763</v>
      </c>
      <c r="AG34" s="28" cm="1">
        <f t="array" ref="AG34">1-EXP(-((($C34+(AG$6-$K$6))/(INDEX('Weibull Data'!$G$4:$I$5,2,IF($D34="Electromechanical",3,IF($D34="Analogue Electronic",2,1)))))^(INDEX('Weibull Data'!$G$4:$I$5,1,IF($D34="Electromechanical",3,IF($D34="Analogue Electronic",2,1))))))</f>
        <v>0.87834736185297824</v>
      </c>
      <c r="AH34" s="28" cm="1">
        <f t="array" ref="AH34">1-EXP(-((($C34+(AH$6-$K$6))/(INDEX('Weibull Data'!$G$4:$I$5,2,IF($D34="Electromechanical",3,IF($D34="Analogue Electronic",2,1)))))^(INDEX('Weibull Data'!$G$4:$I$5,1,IF($D34="Electromechanical",3,IF($D34="Analogue Electronic",2,1))))))</f>
        <v>0.901757076043054</v>
      </c>
      <c r="AI34" s="28" cm="1">
        <f t="array" ref="AI34">1-EXP(-((($C34+(AI$6-$K$6))/(INDEX('Weibull Data'!$G$4:$I$5,2,IF($D34="Electromechanical",3,IF($D34="Analogue Electronic",2,1)))))^(INDEX('Weibull Data'!$G$4:$I$5,1,IF($D34="Electromechanical",3,IF($D34="Analogue Electronic",2,1))))))</f>
        <v>0.92194175124748057</v>
      </c>
      <c r="AJ34" s="34">
        <f t="shared" si="1"/>
        <v>2.0957630473169453E-2</v>
      </c>
      <c r="AK34" s="34">
        <f t="shared" si="2"/>
        <v>2.5355652995497358E-2</v>
      </c>
      <c r="AL34" s="34">
        <f t="shared" si="3"/>
        <v>3.03593141772458E-2</v>
      </c>
      <c r="AM34" s="34">
        <f t="shared" si="4"/>
        <v>3.5996376188869555E-2</v>
      </c>
      <c r="AN34" s="34">
        <f t="shared" si="5"/>
        <v>4.2286182006592316E-2</v>
      </c>
      <c r="AO34" s="34">
        <f t="shared" si="6"/>
        <v>4.923785576656925E-2</v>
      </c>
      <c r="AP34" s="34">
        <f t="shared" si="7"/>
        <v>5.6848560551035349E-2</v>
      </c>
      <c r="AQ34" s="34">
        <f t="shared" si="8"/>
        <v>6.5101909459458179E-2</v>
      </c>
      <c r="AR34" s="34">
        <f t="shared" si="9"/>
        <v>7.3966639685863061E-2</v>
      </c>
      <c r="AS34" s="34">
        <f t="shared" si="10"/>
        <v>8.3395668544652274E-2</v>
      </c>
      <c r="AT34" s="34">
        <f t="shared" si="11"/>
        <v>9.3325652719038227E-2</v>
      </c>
      <c r="AU34" s="34">
        <f t="shared" si="12"/>
        <v>0.10367716522535217</v>
      </c>
      <c r="AV34" s="34">
        <f t="shared" si="13"/>
        <v>0.11435558677816735</v>
      </c>
      <c r="AW34" s="34">
        <f t="shared" si="14"/>
        <v>0.12525277815374197</v>
      </c>
      <c r="AX34" s="34">
        <f t="shared" si="15"/>
        <v>0.13624955758141899</v>
      </c>
      <c r="AY34" s="34">
        <f t="shared" si="16"/>
        <v>0.14721895336006807</v>
      </c>
      <c r="AZ34" s="34">
        <f t="shared" si="17"/>
        <v>0.15803013970713942</v>
      </c>
      <c r="BA34" s="34">
        <f t="shared" si="18"/>
        <v>0.1685528980015151</v>
      </c>
      <c r="BB34" s="34">
        <f t="shared" si="19"/>
        <v>0.17866238241560112</v>
      </c>
      <c r="BC34" s="34">
        <f t="shared" si="20"/>
        <v>0.18824391595158579</v>
      </c>
      <c r="BD34" s="34">
        <f t="shared" si="21"/>
        <v>0.19719750796974594</v>
      </c>
      <c r="BE34" s="34">
        <f t="shared" si="22"/>
        <v>0.20544177456445617</v>
      </c>
      <c r="BF34" s="34">
        <f t="shared" si="23"/>
        <v>0.21291696376479408</v>
      </c>
      <c r="BG34" s="34">
        <f t="shared" si="24"/>
        <v>0.21958684046324456</v>
      </c>
      <c r="BH34" s="34">
        <f t="shared" si="25"/>
        <v>0.2254392690107635</v>
      </c>
      <c r="BI34" s="34">
        <f t="shared" si="26"/>
        <v>0.23048543781187014</v>
      </c>
      <c r="BJ34" s="45"/>
    </row>
    <row r="35" spans="1:62" x14ac:dyDescent="0.3">
      <c r="A35" s="29">
        <v>29</v>
      </c>
      <c r="B35" s="29" t="s">
        <v>104</v>
      </c>
      <c r="C35" s="29">
        <v>22</v>
      </c>
      <c r="D35" s="29" t="s">
        <v>51</v>
      </c>
      <c r="E35" s="29" t="s">
        <v>24</v>
      </c>
      <c r="F35" s="46">
        <v>1</v>
      </c>
      <c r="G35" s="47">
        <f t="shared" si="0"/>
        <v>1.5</v>
      </c>
      <c r="H35" s="46">
        <v>0.25</v>
      </c>
      <c r="I35" s="46">
        <v>1</v>
      </c>
      <c r="J35" s="28" cm="1">
        <f t="array" ref="J35">1-EXP(-((($C35+(J$6-$K$6))/(INDEX('Weibull Data'!$G$4:$I$5,2,IF($D35="Electromechanical",3,IF($D35="Analogue Electronic",2,1)))))^(INDEX('Weibull Data'!$G$4:$I$5,1,IF($D35="Electromechanical",3,IF($D35="Analogue Electronic",2,1))))))</f>
        <v>8.3830521892677812E-2</v>
      </c>
      <c r="K35" s="28" cm="1">
        <f t="array" ref="K35">1-EXP(-((($C35+(K$6-$K$6))/(INDEX('Weibull Data'!$G$4:$I$5,2,IF($D35="Electromechanical",3,IF($D35="Analogue Electronic",2,1)))))^(INDEX('Weibull Data'!$G$4:$I$5,1,IF($D35="Electromechanical",3,IF($D35="Analogue Electronic",2,1))))))</f>
        <v>0.10142261198198943</v>
      </c>
      <c r="L35" s="28" cm="1">
        <f t="array" ref="L35">1-EXP(-((($C35+(L$6-$K$6))/(INDEX('Weibull Data'!$G$4:$I$5,2,IF($D35="Electromechanical",3,IF($D35="Analogue Electronic",2,1)))))^(INDEX('Weibull Data'!$G$4:$I$5,1,IF($D35="Electromechanical",3,IF($D35="Analogue Electronic",2,1))))))</f>
        <v>0.1214372567089832</v>
      </c>
      <c r="M35" s="28" cm="1">
        <f t="array" ref="M35">1-EXP(-((($C35+(M$6-$K$6))/(INDEX('Weibull Data'!$G$4:$I$5,2,IF($D35="Electromechanical",3,IF($D35="Analogue Electronic",2,1)))))^(INDEX('Weibull Data'!$G$4:$I$5,1,IF($D35="Electromechanical",3,IF($D35="Analogue Electronic",2,1))))))</f>
        <v>0.14398550475547822</v>
      </c>
      <c r="N35" s="28" cm="1">
        <f t="array" ref="N35">1-EXP(-((($C35+(N$6-$K$6))/(INDEX('Weibull Data'!$G$4:$I$5,2,IF($D35="Electromechanical",3,IF($D35="Analogue Electronic",2,1)))))^(INDEX('Weibull Data'!$G$4:$I$5,1,IF($D35="Electromechanical",3,IF($D35="Analogue Electronic",2,1))))))</f>
        <v>0.16914472802636926</v>
      </c>
      <c r="O35" s="28" cm="1">
        <f t="array" ref="O35">1-EXP(-((($C35+(O$6-$K$6))/(INDEX('Weibull Data'!$G$4:$I$5,2,IF($D35="Electromechanical",3,IF($D35="Analogue Electronic",2,1)))))^(INDEX('Weibull Data'!$G$4:$I$5,1,IF($D35="Electromechanical",3,IF($D35="Analogue Electronic",2,1))))))</f>
        <v>0.196951423066277</v>
      </c>
      <c r="P35" s="28" cm="1">
        <f t="array" ref="P35">1-EXP(-((($C35+(P$6-$K$6))/(INDEX('Weibull Data'!$G$4:$I$5,2,IF($D35="Electromechanical",3,IF($D35="Analogue Electronic",2,1)))))^(INDEX('Weibull Data'!$G$4:$I$5,1,IF($D35="Electromechanical",3,IF($D35="Analogue Electronic",2,1))))))</f>
        <v>0.22739424220414139</v>
      </c>
      <c r="Q35" s="28" cm="1">
        <f t="array" ref="Q35">1-EXP(-((($C35+(Q$6-$K$6))/(INDEX('Weibull Data'!$G$4:$I$5,2,IF($D35="Electromechanical",3,IF($D35="Analogue Electronic",2,1)))))^(INDEX('Weibull Data'!$G$4:$I$5,1,IF($D35="Electromechanical",3,IF($D35="Analogue Electronic",2,1))))))</f>
        <v>0.26040763783783272</v>
      </c>
      <c r="R35" s="28" cm="1">
        <f t="array" ref="R35">1-EXP(-((($C35+(R$6-$K$6))/(INDEX('Weibull Data'!$G$4:$I$5,2,IF($D35="Electromechanical",3,IF($D35="Analogue Electronic",2,1)))))^(INDEX('Weibull Data'!$G$4:$I$5,1,IF($D35="Electromechanical",3,IF($D35="Analogue Electronic",2,1))))))</f>
        <v>0.29586655874345225</v>
      </c>
      <c r="S35" s="28" cm="1">
        <f t="array" ref="S35">1-EXP(-((($C35+(S$6-$K$6))/(INDEX('Weibull Data'!$G$4:$I$5,2,IF($D35="Electromechanical",3,IF($D35="Analogue Electronic",2,1)))))^(INDEX('Weibull Data'!$G$4:$I$5,1,IF($D35="Electromechanical",3,IF($D35="Analogue Electronic",2,1))))))</f>
        <v>0.3335826741786091</v>
      </c>
      <c r="T35" s="28" cm="1">
        <f t="array" ref="T35">1-EXP(-((($C35+(T$6-$K$6))/(INDEX('Weibull Data'!$G$4:$I$5,2,IF($D35="Electromechanical",3,IF($D35="Analogue Electronic",2,1)))))^(INDEX('Weibull Data'!$G$4:$I$5,1,IF($D35="Electromechanical",3,IF($D35="Analogue Electronic",2,1))))))</f>
        <v>0.37330261087615291</v>
      </c>
      <c r="U35" s="28" cm="1">
        <f t="array" ref="U35">1-EXP(-((($C35+(U$6-$K$6))/(INDEX('Weibull Data'!$G$4:$I$5,2,IF($D35="Electromechanical",3,IF($D35="Analogue Electronic",2,1)))))^(INDEX('Weibull Data'!$G$4:$I$5,1,IF($D35="Electromechanical",3,IF($D35="Analogue Electronic",2,1))))))</f>
        <v>0.41470866090140868</v>
      </c>
      <c r="V35" s="28" cm="1">
        <f t="array" ref="V35">1-EXP(-((($C35+(V$6-$K$6))/(INDEX('Weibull Data'!$G$4:$I$5,2,IF($D35="Electromechanical",3,IF($D35="Analogue Electronic",2,1)))))^(INDEX('Weibull Data'!$G$4:$I$5,1,IF($D35="Electromechanical",3,IF($D35="Analogue Electronic",2,1))))))</f>
        <v>0.45742234711266938</v>
      </c>
      <c r="W35" s="28" cm="1">
        <f t="array" ref="W35">1-EXP(-((($C35+(W$6-$K$6))/(INDEX('Weibull Data'!$G$4:$I$5,2,IF($D35="Electromechanical",3,IF($D35="Analogue Electronic",2,1)))))^(INDEX('Weibull Data'!$G$4:$I$5,1,IF($D35="Electromechanical",3,IF($D35="Analogue Electronic",2,1))))))</f>
        <v>0.50101111261496789</v>
      </c>
      <c r="X35" s="28" cm="1">
        <f t="array" ref="X35">1-EXP(-((($C35+(X$6-$K$6))/(INDEX('Weibull Data'!$G$4:$I$5,2,IF($D35="Electromechanical",3,IF($D35="Analogue Electronic",2,1)))))^(INDEX('Weibull Data'!$G$4:$I$5,1,IF($D35="Electromechanical",3,IF($D35="Analogue Electronic",2,1))))))</f>
        <v>0.54499823032567596</v>
      </c>
      <c r="Y35" s="28" cm="1">
        <f t="array" ref="Y35">1-EXP(-((($C35+(Y$6-$K$6))/(INDEX('Weibull Data'!$G$4:$I$5,2,IF($D35="Electromechanical",3,IF($D35="Analogue Electronic",2,1)))))^(INDEX('Weibull Data'!$G$4:$I$5,1,IF($D35="Electromechanical",3,IF($D35="Analogue Electronic",2,1))))))</f>
        <v>0.58887581344027229</v>
      </c>
      <c r="Z35" s="28" cm="1">
        <f t="array" ref="Z35">1-EXP(-((($C35+(Z$6-$K$6))/(INDEX('Weibull Data'!$G$4:$I$5,2,IF($D35="Electromechanical",3,IF($D35="Analogue Electronic",2,1)))))^(INDEX('Weibull Data'!$G$4:$I$5,1,IF($D35="Electromechanical",3,IF($D35="Analogue Electronic",2,1))))))</f>
        <v>0.63212055882855767</v>
      </c>
      <c r="AA35" s="28" cm="1">
        <f t="array" ref="AA35">1-EXP(-((($C35+(AA$6-$K$6))/(INDEX('Weibull Data'!$G$4:$I$5,2,IF($D35="Electromechanical",3,IF($D35="Analogue Electronic",2,1)))))^(INDEX('Weibull Data'!$G$4:$I$5,1,IF($D35="Electromechanical",3,IF($D35="Analogue Electronic",2,1))))))</f>
        <v>0.6742115920060604</v>
      </c>
      <c r="AB35" s="28" cm="1">
        <f t="array" ref="AB35">1-EXP(-((($C35+(AB$6-$K$6))/(INDEX('Weibull Data'!$G$4:$I$5,2,IF($D35="Electromechanical",3,IF($D35="Analogue Electronic",2,1)))))^(INDEX('Weibull Data'!$G$4:$I$5,1,IF($D35="Electromechanical",3,IF($D35="Analogue Electronic",2,1))))))</f>
        <v>0.71464952966240447</v>
      </c>
      <c r="AC35" s="28" cm="1">
        <f t="array" ref="AC35">1-EXP(-((($C35+(AC$6-$K$6))/(INDEX('Weibull Data'!$G$4:$I$5,2,IF($D35="Electromechanical",3,IF($D35="Analogue Electronic",2,1)))))^(INDEX('Weibull Data'!$G$4:$I$5,1,IF($D35="Electromechanical",3,IF($D35="Analogue Electronic",2,1))))))</f>
        <v>0.75297566380634318</v>
      </c>
      <c r="AD35" s="28" cm="1">
        <f t="array" ref="AD35">1-EXP(-((($C35+(AD$6-$K$6))/(INDEX('Weibull Data'!$G$4:$I$5,2,IF($D35="Electromechanical",3,IF($D35="Analogue Electronic",2,1)))))^(INDEX('Weibull Data'!$G$4:$I$5,1,IF($D35="Electromechanical",3,IF($D35="Analogue Electronic",2,1))))))</f>
        <v>0.78879003187898378</v>
      </c>
      <c r="AE35" s="28" cm="1">
        <f t="array" ref="AE35">1-EXP(-((($C35+(AE$6-$K$6))/(INDEX('Weibull Data'!$G$4:$I$5,2,IF($D35="Electromechanical",3,IF($D35="Analogue Electronic",2,1)))))^(INDEX('Weibull Data'!$G$4:$I$5,1,IF($D35="Electromechanical",3,IF($D35="Analogue Electronic",2,1))))))</f>
        <v>0.82176709825782468</v>
      </c>
      <c r="AF35" s="28" cm="1">
        <f t="array" ref="AF35">1-EXP(-((($C35+(AF$6-$K$6))/(INDEX('Weibull Data'!$G$4:$I$5,2,IF($D35="Electromechanical",3,IF($D35="Analogue Electronic",2,1)))))^(INDEX('Weibull Data'!$G$4:$I$5,1,IF($D35="Electromechanical",3,IF($D35="Analogue Electronic",2,1))))))</f>
        <v>0.8516678550591763</v>
      </c>
      <c r="AG35" s="28" cm="1">
        <f t="array" ref="AG35">1-EXP(-((($C35+(AG$6-$K$6))/(INDEX('Weibull Data'!$G$4:$I$5,2,IF($D35="Electromechanical",3,IF($D35="Analogue Electronic",2,1)))))^(INDEX('Weibull Data'!$G$4:$I$5,1,IF($D35="Electromechanical",3,IF($D35="Analogue Electronic",2,1))))))</f>
        <v>0.87834736185297824</v>
      </c>
      <c r="AH35" s="28" cm="1">
        <f t="array" ref="AH35">1-EXP(-((($C35+(AH$6-$K$6))/(INDEX('Weibull Data'!$G$4:$I$5,2,IF($D35="Electromechanical",3,IF($D35="Analogue Electronic",2,1)))))^(INDEX('Weibull Data'!$G$4:$I$5,1,IF($D35="Electromechanical",3,IF($D35="Analogue Electronic",2,1))))))</f>
        <v>0.901757076043054</v>
      </c>
      <c r="AI35" s="28" cm="1">
        <f t="array" ref="AI35">1-EXP(-((($C35+(AI$6-$K$6))/(INDEX('Weibull Data'!$G$4:$I$5,2,IF($D35="Electromechanical",3,IF($D35="Analogue Electronic",2,1)))))^(INDEX('Weibull Data'!$G$4:$I$5,1,IF($D35="Electromechanical",3,IF($D35="Analogue Electronic",2,1))))))</f>
        <v>0.92194175124748057</v>
      </c>
      <c r="AJ35" s="34">
        <f t="shared" si="1"/>
        <v>2.0957630473169453E-2</v>
      </c>
      <c r="AK35" s="34">
        <f t="shared" si="2"/>
        <v>2.5355652995497358E-2</v>
      </c>
      <c r="AL35" s="34">
        <f t="shared" si="3"/>
        <v>3.03593141772458E-2</v>
      </c>
      <c r="AM35" s="34">
        <f t="shared" si="4"/>
        <v>3.5996376188869555E-2</v>
      </c>
      <c r="AN35" s="34">
        <f t="shared" si="5"/>
        <v>4.2286182006592316E-2</v>
      </c>
      <c r="AO35" s="34">
        <f t="shared" si="6"/>
        <v>4.923785576656925E-2</v>
      </c>
      <c r="AP35" s="34">
        <f t="shared" si="7"/>
        <v>5.6848560551035349E-2</v>
      </c>
      <c r="AQ35" s="34">
        <f t="shared" si="8"/>
        <v>6.5101909459458179E-2</v>
      </c>
      <c r="AR35" s="34">
        <f t="shared" si="9"/>
        <v>7.3966639685863061E-2</v>
      </c>
      <c r="AS35" s="34">
        <f t="shared" si="10"/>
        <v>8.3395668544652274E-2</v>
      </c>
      <c r="AT35" s="34">
        <f t="shared" si="11"/>
        <v>9.3325652719038227E-2</v>
      </c>
      <c r="AU35" s="34">
        <f t="shared" si="12"/>
        <v>0.10367716522535217</v>
      </c>
      <c r="AV35" s="34">
        <f t="shared" si="13"/>
        <v>0.11435558677816735</v>
      </c>
      <c r="AW35" s="34">
        <f t="shared" si="14"/>
        <v>0.12525277815374197</v>
      </c>
      <c r="AX35" s="34">
        <f t="shared" si="15"/>
        <v>0.13624955758141899</v>
      </c>
      <c r="AY35" s="34">
        <f t="shared" si="16"/>
        <v>0.14721895336006807</v>
      </c>
      <c r="AZ35" s="34">
        <f t="shared" si="17"/>
        <v>0.15803013970713942</v>
      </c>
      <c r="BA35" s="34">
        <f t="shared" si="18"/>
        <v>0.1685528980015151</v>
      </c>
      <c r="BB35" s="34">
        <f t="shared" si="19"/>
        <v>0.17866238241560112</v>
      </c>
      <c r="BC35" s="34">
        <f t="shared" si="20"/>
        <v>0.18824391595158579</v>
      </c>
      <c r="BD35" s="34">
        <f t="shared" si="21"/>
        <v>0.19719750796974594</v>
      </c>
      <c r="BE35" s="34">
        <f t="shared" si="22"/>
        <v>0.20544177456445617</v>
      </c>
      <c r="BF35" s="34">
        <f t="shared" si="23"/>
        <v>0.21291696376479408</v>
      </c>
      <c r="BG35" s="34">
        <f t="shared" si="24"/>
        <v>0.21958684046324456</v>
      </c>
      <c r="BH35" s="34">
        <f t="shared" si="25"/>
        <v>0.2254392690107635</v>
      </c>
      <c r="BI35" s="34">
        <f t="shared" si="26"/>
        <v>0.23048543781187014</v>
      </c>
      <c r="BJ35" s="45"/>
    </row>
    <row r="36" spans="1:62" x14ac:dyDescent="0.3">
      <c r="A36" s="29">
        <v>30</v>
      </c>
      <c r="B36" s="29" t="s">
        <v>105</v>
      </c>
      <c r="C36" s="29">
        <v>22</v>
      </c>
      <c r="D36" s="29" t="s">
        <v>51</v>
      </c>
      <c r="E36" s="29" t="s">
        <v>24</v>
      </c>
      <c r="F36" s="46">
        <v>1</v>
      </c>
      <c r="G36" s="47">
        <f t="shared" si="0"/>
        <v>1.5</v>
      </c>
      <c r="H36" s="46">
        <v>0.25</v>
      </c>
      <c r="I36" s="46">
        <v>1</v>
      </c>
      <c r="J36" s="28" cm="1">
        <f t="array" ref="J36">1-EXP(-((($C36+(J$6-$K$6))/(INDEX('Weibull Data'!$G$4:$I$5,2,IF($D36="Electromechanical",3,IF($D36="Analogue Electronic",2,1)))))^(INDEX('Weibull Data'!$G$4:$I$5,1,IF($D36="Electromechanical",3,IF($D36="Analogue Electronic",2,1))))))</f>
        <v>8.3830521892677812E-2</v>
      </c>
      <c r="K36" s="28" cm="1">
        <f t="array" ref="K36">1-EXP(-((($C36+(K$6-$K$6))/(INDEX('Weibull Data'!$G$4:$I$5,2,IF($D36="Electromechanical",3,IF($D36="Analogue Electronic",2,1)))))^(INDEX('Weibull Data'!$G$4:$I$5,1,IF($D36="Electromechanical",3,IF($D36="Analogue Electronic",2,1))))))</f>
        <v>0.10142261198198943</v>
      </c>
      <c r="L36" s="28" cm="1">
        <f t="array" ref="L36">1-EXP(-((($C36+(L$6-$K$6))/(INDEX('Weibull Data'!$G$4:$I$5,2,IF($D36="Electromechanical",3,IF($D36="Analogue Electronic",2,1)))))^(INDEX('Weibull Data'!$G$4:$I$5,1,IF($D36="Electromechanical",3,IF($D36="Analogue Electronic",2,1))))))</f>
        <v>0.1214372567089832</v>
      </c>
      <c r="M36" s="28" cm="1">
        <f t="array" ref="M36">1-EXP(-((($C36+(M$6-$K$6))/(INDEX('Weibull Data'!$G$4:$I$5,2,IF($D36="Electromechanical",3,IF($D36="Analogue Electronic",2,1)))))^(INDEX('Weibull Data'!$G$4:$I$5,1,IF($D36="Electromechanical",3,IF($D36="Analogue Electronic",2,1))))))</f>
        <v>0.14398550475547822</v>
      </c>
      <c r="N36" s="28" cm="1">
        <f t="array" ref="N36">1-EXP(-((($C36+(N$6-$K$6))/(INDEX('Weibull Data'!$G$4:$I$5,2,IF($D36="Electromechanical",3,IF($D36="Analogue Electronic",2,1)))))^(INDEX('Weibull Data'!$G$4:$I$5,1,IF($D36="Electromechanical",3,IF($D36="Analogue Electronic",2,1))))))</f>
        <v>0.16914472802636926</v>
      </c>
      <c r="O36" s="28" cm="1">
        <f t="array" ref="O36">1-EXP(-((($C36+(O$6-$K$6))/(INDEX('Weibull Data'!$G$4:$I$5,2,IF($D36="Electromechanical",3,IF($D36="Analogue Electronic",2,1)))))^(INDEX('Weibull Data'!$G$4:$I$5,1,IF($D36="Electromechanical",3,IF($D36="Analogue Electronic",2,1))))))</f>
        <v>0.196951423066277</v>
      </c>
      <c r="P36" s="28" cm="1">
        <f t="array" ref="P36">1-EXP(-((($C36+(P$6-$K$6))/(INDEX('Weibull Data'!$G$4:$I$5,2,IF($D36="Electromechanical",3,IF($D36="Analogue Electronic",2,1)))))^(INDEX('Weibull Data'!$G$4:$I$5,1,IF($D36="Electromechanical",3,IF($D36="Analogue Electronic",2,1))))))</f>
        <v>0.22739424220414139</v>
      </c>
      <c r="Q36" s="28" cm="1">
        <f t="array" ref="Q36">1-EXP(-((($C36+(Q$6-$K$6))/(INDEX('Weibull Data'!$G$4:$I$5,2,IF($D36="Electromechanical",3,IF($D36="Analogue Electronic",2,1)))))^(INDEX('Weibull Data'!$G$4:$I$5,1,IF($D36="Electromechanical",3,IF($D36="Analogue Electronic",2,1))))))</f>
        <v>0.26040763783783272</v>
      </c>
      <c r="R36" s="28" cm="1">
        <f t="array" ref="R36">1-EXP(-((($C36+(R$6-$K$6))/(INDEX('Weibull Data'!$G$4:$I$5,2,IF($D36="Electromechanical",3,IF($D36="Analogue Electronic",2,1)))))^(INDEX('Weibull Data'!$G$4:$I$5,1,IF($D36="Electromechanical",3,IF($D36="Analogue Electronic",2,1))))))</f>
        <v>0.29586655874345225</v>
      </c>
      <c r="S36" s="28" cm="1">
        <f t="array" ref="S36">1-EXP(-((($C36+(S$6-$K$6))/(INDEX('Weibull Data'!$G$4:$I$5,2,IF($D36="Electromechanical",3,IF($D36="Analogue Electronic",2,1)))))^(INDEX('Weibull Data'!$G$4:$I$5,1,IF($D36="Electromechanical",3,IF($D36="Analogue Electronic",2,1))))))</f>
        <v>0.3335826741786091</v>
      </c>
      <c r="T36" s="28" cm="1">
        <f t="array" ref="T36">1-EXP(-((($C36+(T$6-$K$6))/(INDEX('Weibull Data'!$G$4:$I$5,2,IF($D36="Electromechanical",3,IF($D36="Analogue Electronic",2,1)))))^(INDEX('Weibull Data'!$G$4:$I$5,1,IF($D36="Electromechanical",3,IF($D36="Analogue Electronic",2,1))))))</f>
        <v>0.37330261087615291</v>
      </c>
      <c r="U36" s="28" cm="1">
        <f t="array" ref="U36">1-EXP(-((($C36+(U$6-$K$6))/(INDEX('Weibull Data'!$G$4:$I$5,2,IF($D36="Electromechanical",3,IF($D36="Analogue Electronic",2,1)))))^(INDEX('Weibull Data'!$G$4:$I$5,1,IF($D36="Electromechanical",3,IF($D36="Analogue Electronic",2,1))))))</f>
        <v>0.41470866090140868</v>
      </c>
      <c r="V36" s="28" cm="1">
        <f t="array" ref="V36">1-EXP(-((($C36+(V$6-$K$6))/(INDEX('Weibull Data'!$G$4:$I$5,2,IF($D36="Electromechanical",3,IF($D36="Analogue Electronic",2,1)))))^(INDEX('Weibull Data'!$G$4:$I$5,1,IF($D36="Electromechanical",3,IF($D36="Analogue Electronic",2,1))))))</f>
        <v>0.45742234711266938</v>
      </c>
      <c r="W36" s="28" cm="1">
        <f t="array" ref="W36">1-EXP(-((($C36+(W$6-$K$6))/(INDEX('Weibull Data'!$G$4:$I$5,2,IF($D36="Electromechanical",3,IF($D36="Analogue Electronic",2,1)))))^(INDEX('Weibull Data'!$G$4:$I$5,1,IF($D36="Electromechanical",3,IF($D36="Analogue Electronic",2,1))))))</f>
        <v>0.50101111261496789</v>
      </c>
      <c r="X36" s="28" cm="1">
        <f t="array" ref="X36">1-EXP(-((($C36+(X$6-$K$6))/(INDEX('Weibull Data'!$G$4:$I$5,2,IF($D36="Electromechanical",3,IF($D36="Analogue Electronic",2,1)))))^(INDEX('Weibull Data'!$G$4:$I$5,1,IF($D36="Electromechanical",3,IF($D36="Analogue Electronic",2,1))))))</f>
        <v>0.54499823032567596</v>
      </c>
      <c r="Y36" s="28" cm="1">
        <f t="array" ref="Y36">1-EXP(-((($C36+(Y$6-$K$6))/(INDEX('Weibull Data'!$G$4:$I$5,2,IF($D36="Electromechanical",3,IF($D36="Analogue Electronic",2,1)))))^(INDEX('Weibull Data'!$G$4:$I$5,1,IF($D36="Electromechanical",3,IF($D36="Analogue Electronic",2,1))))))</f>
        <v>0.58887581344027229</v>
      </c>
      <c r="Z36" s="28" cm="1">
        <f t="array" ref="Z36">1-EXP(-((($C36+(Z$6-$K$6))/(INDEX('Weibull Data'!$G$4:$I$5,2,IF($D36="Electromechanical",3,IF($D36="Analogue Electronic",2,1)))))^(INDEX('Weibull Data'!$G$4:$I$5,1,IF($D36="Electromechanical",3,IF($D36="Analogue Electronic",2,1))))))</f>
        <v>0.63212055882855767</v>
      </c>
      <c r="AA36" s="28" cm="1">
        <f t="array" ref="AA36">1-EXP(-((($C36+(AA$6-$K$6))/(INDEX('Weibull Data'!$G$4:$I$5,2,IF($D36="Electromechanical",3,IF($D36="Analogue Electronic",2,1)))))^(INDEX('Weibull Data'!$G$4:$I$5,1,IF($D36="Electromechanical",3,IF($D36="Analogue Electronic",2,1))))))</f>
        <v>0.6742115920060604</v>
      </c>
      <c r="AB36" s="28" cm="1">
        <f t="array" ref="AB36">1-EXP(-((($C36+(AB$6-$K$6))/(INDEX('Weibull Data'!$G$4:$I$5,2,IF($D36="Electromechanical",3,IF($D36="Analogue Electronic",2,1)))))^(INDEX('Weibull Data'!$G$4:$I$5,1,IF($D36="Electromechanical",3,IF($D36="Analogue Electronic",2,1))))))</f>
        <v>0.71464952966240447</v>
      </c>
      <c r="AC36" s="28" cm="1">
        <f t="array" ref="AC36">1-EXP(-((($C36+(AC$6-$K$6))/(INDEX('Weibull Data'!$G$4:$I$5,2,IF($D36="Electromechanical",3,IF($D36="Analogue Electronic",2,1)))))^(INDEX('Weibull Data'!$G$4:$I$5,1,IF($D36="Electromechanical",3,IF($D36="Analogue Electronic",2,1))))))</f>
        <v>0.75297566380634318</v>
      </c>
      <c r="AD36" s="28" cm="1">
        <f t="array" ref="AD36">1-EXP(-((($C36+(AD$6-$K$6))/(INDEX('Weibull Data'!$G$4:$I$5,2,IF($D36="Electromechanical",3,IF($D36="Analogue Electronic",2,1)))))^(INDEX('Weibull Data'!$G$4:$I$5,1,IF($D36="Electromechanical",3,IF($D36="Analogue Electronic",2,1))))))</f>
        <v>0.78879003187898378</v>
      </c>
      <c r="AE36" s="28" cm="1">
        <f t="array" ref="AE36">1-EXP(-((($C36+(AE$6-$K$6))/(INDEX('Weibull Data'!$G$4:$I$5,2,IF($D36="Electromechanical",3,IF($D36="Analogue Electronic",2,1)))))^(INDEX('Weibull Data'!$G$4:$I$5,1,IF($D36="Electromechanical",3,IF($D36="Analogue Electronic",2,1))))))</f>
        <v>0.82176709825782468</v>
      </c>
      <c r="AF36" s="28" cm="1">
        <f t="array" ref="AF36">1-EXP(-((($C36+(AF$6-$K$6))/(INDEX('Weibull Data'!$G$4:$I$5,2,IF($D36="Electromechanical",3,IF($D36="Analogue Electronic",2,1)))))^(INDEX('Weibull Data'!$G$4:$I$5,1,IF($D36="Electromechanical",3,IF($D36="Analogue Electronic",2,1))))))</f>
        <v>0.8516678550591763</v>
      </c>
      <c r="AG36" s="28" cm="1">
        <f t="array" ref="AG36">1-EXP(-((($C36+(AG$6-$K$6))/(INDEX('Weibull Data'!$G$4:$I$5,2,IF($D36="Electromechanical",3,IF($D36="Analogue Electronic",2,1)))))^(INDEX('Weibull Data'!$G$4:$I$5,1,IF($D36="Electromechanical",3,IF($D36="Analogue Electronic",2,1))))))</f>
        <v>0.87834736185297824</v>
      </c>
      <c r="AH36" s="28" cm="1">
        <f t="array" ref="AH36">1-EXP(-((($C36+(AH$6-$K$6))/(INDEX('Weibull Data'!$G$4:$I$5,2,IF($D36="Electromechanical",3,IF($D36="Analogue Electronic",2,1)))))^(INDEX('Weibull Data'!$G$4:$I$5,1,IF($D36="Electromechanical",3,IF($D36="Analogue Electronic",2,1))))))</f>
        <v>0.901757076043054</v>
      </c>
      <c r="AI36" s="28" cm="1">
        <f t="array" ref="AI36">1-EXP(-((($C36+(AI$6-$K$6))/(INDEX('Weibull Data'!$G$4:$I$5,2,IF($D36="Electromechanical",3,IF($D36="Analogue Electronic",2,1)))))^(INDEX('Weibull Data'!$G$4:$I$5,1,IF($D36="Electromechanical",3,IF($D36="Analogue Electronic",2,1))))))</f>
        <v>0.92194175124748057</v>
      </c>
      <c r="AJ36" s="34">
        <f t="shared" si="1"/>
        <v>2.0957630473169453E-2</v>
      </c>
      <c r="AK36" s="34">
        <f t="shared" si="2"/>
        <v>2.5355652995497358E-2</v>
      </c>
      <c r="AL36" s="34">
        <f t="shared" si="3"/>
        <v>3.03593141772458E-2</v>
      </c>
      <c r="AM36" s="34">
        <f t="shared" si="4"/>
        <v>3.5996376188869555E-2</v>
      </c>
      <c r="AN36" s="34">
        <f t="shared" si="5"/>
        <v>4.2286182006592316E-2</v>
      </c>
      <c r="AO36" s="34">
        <f t="shared" si="6"/>
        <v>4.923785576656925E-2</v>
      </c>
      <c r="AP36" s="34">
        <f t="shared" si="7"/>
        <v>5.6848560551035349E-2</v>
      </c>
      <c r="AQ36" s="34">
        <f t="shared" si="8"/>
        <v>6.5101909459458179E-2</v>
      </c>
      <c r="AR36" s="34">
        <f t="shared" si="9"/>
        <v>7.3966639685863061E-2</v>
      </c>
      <c r="AS36" s="34">
        <f t="shared" si="10"/>
        <v>8.3395668544652274E-2</v>
      </c>
      <c r="AT36" s="34">
        <f t="shared" si="11"/>
        <v>9.3325652719038227E-2</v>
      </c>
      <c r="AU36" s="34">
        <f t="shared" si="12"/>
        <v>0.10367716522535217</v>
      </c>
      <c r="AV36" s="34">
        <f t="shared" si="13"/>
        <v>0.11435558677816735</v>
      </c>
      <c r="AW36" s="34">
        <f t="shared" si="14"/>
        <v>0.12525277815374197</v>
      </c>
      <c r="AX36" s="34">
        <f t="shared" si="15"/>
        <v>0.13624955758141899</v>
      </c>
      <c r="AY36" s="34">
        <f t="shared" si="16"/>
        <v>0.14721895336006807</v>
      </c>
      <c r="AZ36" s="34">
        <f t="shared" si="17"/>
        <v>0.15803013970713942</v>
      </c>
      <c r="BA36" s="34">
        <f t="shared" si="18"/>
        <v>0.1685528980015151</v>
      </c>
      <c r="BB36" s="34">
        <f t="shared" si="19"/>
        <v>0.17866238241560112</v>
      </c>
      <c r="BC36" s="34">
        <f t="shared" si="20"/>
        <v>0.18824391595158579</v>
      </c>
      <c r="BD36" s="34">
        <f t="shared" si="21"/>
        <v>0.19719750796974594</v>
      </c>
      <c r="BE36" s="34">
        <f t="shared" si="22"/>
        <v>0.20544177456445617</v>
      </c>
      <c r="BF36" s="34">
        <f t="shared" si="23"/>
        <v>0.21291696376479408</v>
      </c>
      <c r="BG36" s="34">
        <f t="shared" si="24"/>
        <v>0.21958684046324456</v>
      </c>
      <c r="BH36" s="34">
        <f t="shared" si="25"/>
        <v>0.2254392690107635</v>
      </c>
      <c r="BI36" s="34">
        <f t="shared" si="26"/>
        <v>0.23048543781187014</v>
      </c>
      <c r="BJ36" s="45"/>
    </row>
    <row r="37" spans="1:62" x14ac:dyDescent="0.3">
      <c r="A37" s="29">
        <v>31</v>
      </c>
      <c r="B37" s="29" t="s">
        <v>106</v>
      </c>
      <c r="C37" s="29">
        <v>22</v>
      </c>
      <c r="D37" s="29" t="s">
        <v>51</v>
      </c>
      <c r="E37" s="29" t="s">
        <v>29</v>
      </c>
      <c r="F37" s="46">
        <v>1</v>
      </c>
      <c r="G37" s="47">
        <f t="shared" si="0"/>
        <v>1.5</v>
      </c>
      <c r="H37" s="51">
        <v>0.3125</v>
      </c>
      <c r="I37" s="46">
        <v>1</v>
      </c>
      <c r="J37" s="28" cm="1">
        <f t="array" ref="J37">1-EXP(-((($C37+(J$6-$K$6))/(INDEX('Weibull Data'!$G$4:$I$5,2,IF($D37="Electromechanical",3,IF($D37="Analogue Electronic",2,1)))))^(INDEX('Weibull Data'!$G$4:$I$5,1,IF($D37="Electromechanical",3,IF($D37="Analogue Electronic",2,1))))))</f>
        <v>8.3830521892677812E-2</v>
      </c>
      <c r="K37" s="28" cm="1">
        <f t="array" ref="K37">1-EXP(-((($C37+(K$6-$K$6))/(INDEX('Weibull Data'!$G$4:$I$5,2,IF($D37="Electromechanical",3,IF($D37="Analogue Electronic",2,1)))))^(INDEX('Weibull Data'!$G$4:$I$5,1,IF($D37="Electromechanical",3,IF($D37="Analogue Electronic",2,1))))))</f>
        <v>0.10142261198198943</v>
      </c>
      <c r="L37" s="28" cm="1">
        <f t="array" ref="L37">1-EXP(-((($C37+(L$6-$K$6))/(INDEX('Weibull Data'!$G$4:$I$5,2,IF($D37="Electromechanical",3,IF($D37="Analogue Electronic",2,1)))))^(INDEX('Weibull Data'!$G$4:$I$5,1,IF($D37="Electromechanical",3,IF($D37="Analogue Electronic",2,1))))))</f>
        <v>0.1214372567089832</v>
      </c>
      <c r="M37" s="28" cm="1">
        <f t="array" ref="M37">1-EXP(-((($C37+(M$6-$K$6))/(INDEX('Weibull Data'!$G$4:$I$5,2,IF($D37="Electromechanical",3,IF($D37="Analogue Electronic",2,1)))))^(INDEX('Weibull Data'!$G$4:$I$5,1,IF($D37="Electromechanical",3,IF($D37="Analogue Electronic",2,1))))))</f>
        <v>0.14398550475547822</v>
      </c>
      <c r="N37" s="28" cm="1">
        <f t="array" ref="N37">1-EXP(-((($C37+(N$6-$K$6))/(INDEX('Weibull Data'!$G$4:$I$5,2,IF($D37="Electromechanical",3,IF($D37="Analogue Electronic",2,1)))))^(INDEX('Weibull Data'!$G$4:$I$5,1,IF($D37="Electromechanical",3,IF($D37="Analogue Electronic",2,1))))))</f>
        <v>0.16914472802636926</v>
      </c>
      <c r="O37" s="28" cm="1">
        <f t="array" ref="O37">1-EXP(-((($C37+(O$6-$K$6))/(INDEX('Weibull Data'!$G$4:$I$5,2,IF($D37="Electromechanical",3,IF($D37="Analogue Electronic",2,1)))))^(INDEX('Weibull Data'!$G$4:$I$5,1,IF($D37="Electromechanical",3,IF($D37="Analogue Electronic",2,1))))))</f>
        <v>0.196951423066277</v>
      </c>
      <c r="P37" s="28" cm="1">
        <f t="array" ref="P37">1-EXP(-((($C37+(P$6-$K$6))/(INDEX('Weibull Data'!$G$4:$I$5,2,IF($D37="Electromechanical",3,IF($D37="Analogue Electronic",2,1)))))^(INDEX('Weibull Data'!$G$4:$I$5,1,IF($D37="Electromechanical",3,IF($D37="Analogue Electronic",2,1))))))</f>
        <v>0.22739424220414139</v>
      </c>
      <c r="Q37" s="28" cm="1">
        <f t="array" ref="Q37">1-EXP(-((($C37+(Q$6-$K$6))/(INDEX('Weibull Data'!$G$4:$I$5,2,IF($D37="Electromechanical",3,IF($D37="Analogue Electronic",2,1)))))^(INDEX('Weibull Data'!$G$4:$I$5,1,IF($D37="Electromechanical",3,IF($D37="Analogue Electronic",2,1))))))</f>
        <v>0.26040763783783272</v>
      </c>
      <c r="R37" s="28" cm="1">
        <f t="array" ref="R37">1-EXP(-((($C37+(R$6-$K$6))/(INDEX('Weibull Data'!$G$4:$I$5,2,IF($D37="Electromechanical",3,IF($D37="Analogue Electronic",2,1)))))^(INDEX('Weibull Data'!$G$4:$I$5,1,IF($D37="Electromechanical",3,IF($D37="Analogue Electronic",2,1))))))</f>
        <v>0.29586655874345225</v>
      </c>
      <c r="S37" s="28" cm="1">
        <f t="array" ref="S37">1-EXP(-((($C37+(S$6-$K$6))/(INDEX('Weibull Data'!$G$4:$I$5,2,IF($D37="Electromechanical",3,IF($D37="Analogue Electronic",2,1)))))^(INDEX('Weibull Data'!$G$4:$I$5,1,IF($D37="Electromechanical",3,IF($D37="Analogue Electronic",2,1))))))</f>
        <v>0.3335826741786091</v>
      </c>
      <c r="T37" s="28" cm="1">
        <f t="array" ref="T37">1-EXP(-((($C37+(T$6-$K$6))/(INDEX('Weibull Data'!$G$4:$I$5,2,IF($D37="Electromechanical",3,IF($D37="Analogue Electronic",2,1)))))^(INDEX('Weibull Data'!$G$4:$I$5,1,IF($D37="Electromechanical",3,IF($D37="Analogue Electronic",2,1))))))</f>
        <v>0.37330261087615291</v>
      </c>
      <c r="U37" s="28" cm="1">
        <f t="array" ref="U37">1-EXP(-((($C37+(U$6-$K$6))/(INDEX('Weibull Data'!$G$4:$I$5,2,IF($D37="Electromechanical",3,IF($D37="Analogue Electronic",2,1)))))^(INDEX('Weibull Data'!$G$4:$I$5,1,IF($D37="Electromechanical",3,IF($D37="Analogue Electronic",2,1))))))</f>
        <v>0.41470866090140868</v>
      </c>
      <c r="V37" s="28" cm="1">
        <f t="array" ref="V37">1-EXP(-((($C37+(V$6-$K$6))/(INDEX('Weibull Data'!$G$4:$I$5,2,IF($D37="Electromechanical",3,IF($D37="Analogue Electronic",2,1)))))^(INDEX('Weibull Data'!$G$4:$I$5,1,IF($D37="Electromechanical",3,IF($D37="Analogue Electronic",2,1))))))</f>
        <v>0.45742234711266938</v>
      </c>
      <c r="W37" s="28" cm="1">
        <f t="array" ref="W37">1-EXP(-((($C37+(W$6-$K$6))/(INDEX('Weibull Data'!$G$4:$I$5,2,IF($D37="Electromechanical",3,IF($D37="Analogue Electronic",2,1)))))^(INDEX('Weibull Data'!$G$4:$I$5,1,IF($D37="Electromechanical",3,IF($D37="Analogue Electronic",2,1))))))</f>
        <v>0.50101111261496789</v>
      </c>
      <c r="X37" s="28" cm="1">
        <f t="array" ref="X37">1-EXP(-((($C37+(X$6-$K$6))/(INDEX('Weibull Data'!$G$4:$I$5,2,IF($D37="Electromechanical",3,IF($D37="Analogue Electronic",2,1)))))^(INDEX('Weibull Data'!$G$4:$I$5,1,IF($D37="Electromechanical",3,IF($D37="Analogue Electronic",2,1))))))</f>
        <v>0.54499823032567596</v>
      </c>
      <c r="Y37" s="28" cm="1">
        <f t="array" ref="Y37">1-EXP(-((($C37+(Y$6-$K$6))/(INDEX('Weibull Data'!$G$4:$I$5,2,IF($D37="Electromechanical",3,IF($D37="Analogue Electronic",2,1)))))^(INDEX('Weibull Data'!$G$4:$I$5,1,IF($D37="Electromechanical",3,IF($D37="Analogue Electronic",2,1))))))</f>
        <v>0.58887581344027229</v>
      </c>
      <c r="Z37" s="28" cm="1">
        <f t="array" ref="Z37">1-EXP(-((($C37+(Z$6-$K$6))/(INDEX('Weibull Data'!$G$4:$I$5,2,IF($D37="Electromechanical",3,IF($D37="Analogue Electronic",2,1)))))^(INDEX('Weibull Data'!$G$4:$I$5,1,IF($D37="Electromechanical",3,IF($D37="Analogue Electronic",2,1))))))</f>
        <v>0.63212055882855767</v>
      </c>
      <c r="AA37" s="28" cm="1">
        <f t="array" ref="AA37">1-EXP(-((($C37+(AA$6-$K$6))/(INDEX('Weibull Data'!$G$4:$I$5,2,IF($D37="Electromechanical",3,IF($D37="Analogue Electronic",2,1)))))^(INDEX('Weibull Data'!$G$4:$I$5,1,IF($D37="Electromechanical",3,IF($D37="Analogue Electronic",2,1))))))</f>
        <v>0.6742115920060604</v>
      </c>
      <c r="AB37" s="28" cm="1">
        <f t="array" ref="AB37">1-EXP(-((($C37+(AB$6-$K$6))/(INDEX('Weibull Data'!$G$4:$I$5,2,IF($D37="Electromechanical",3,IF($D37="Analogue Electronic",2,1)))))^(INDEX('Weibull Data'!$G$4:$I$5,1,IF($D37="Electromechanical",3,IF($D37="Analogue Electronic",2,1))))))</f>
        <v>0.71464952966240447</v>
      </c>
      <c r="AC37" s="28" cm="1">
        <f t="array" ref="AC37">1-EXP(-((($C37+(AC$6-$K$6))/(INDEX('Weibull Data'!$G$4:$I$5,2,IF($D37="Electromechanical",3,IF($D37="Analogue Electronic",2,1)))))^(INDEX('Weibull Data'!$G$4:$I$5,1,IF($D37="Electromechanical",3,IF($D37="Analogue Electronic",2,1))))))</f>
        <v>0.75297566380634318</v>
      </c>
      <c r="AD37" s="28" cm="1">
        <f t="array" ref="AD37">1-EXP(-((($C37+(AD$6-$K$6))/(INDEX('Weibull Data'!$G$4:$I$5,2,IF($D37="Electromechanical",3,IF($D37="Analogue Electronic",2,1)))))^(INDEX('Weibull Data'!$G$4:$I$5,1,IF($D37="Electromechanical",3,IF($D37="Analogue Electronic",2,1))))))</f>
        <v>0.78879003187898378</v>
      </c>
      <c r="AE37" s="28" cm="1">
        <f t="array" ref="AE37">1-EXP(-((($C37+(AE$6-$K$6))/(INDEX('Weibull Data'!$G$4:$I$5,2,IF($D37="Electromechanical",3,IF($D37="Analogue Electronic",2,1)))))^(INDEX('Weibull Data'!$G$4:$I$5,1,IF($D37="Electromechanical",3,IF($D37="Analogue Electronic",2,1))))))</f>
        <v>0.82176709825782468</v>
      </c>
      <c r="AF37" s="28" cm="1">
        <f t="array" ref="AF37">1-EXP(-((($C37+(AF$6-$K$6))/(INDEX('Weibull Data'!$G$4:$I$5,2,IF($D37="Electromechanical",3,IF($D37="Analogue Electronic",2,1)))))^(INDEX('Weibull Data'!$G$4:$I$5,1,IF($D37="Electromechanical",3,IF($D37="Analogue Electronic",2,1))))))</f>
        <v>0.8516678550591763</v>
      </c>
      <c r="AG37" s="28" cm="1">
        <f t="array" ref="AG37">1-EXP(-((($C37+(AG$6-$K$6))/(INDEX('Weibull Data'!$G$4:$I$5,2,IF($D37="Electromechanical",3,IF($D37="Analogue Electronic",2,1)))))^(INDEX('Weibull Data'!$G$4:$I$5,1,IF($D37="Electromechanical",3,IF($D37="Analogue Electronic",2,1))))))</f>
        <v>0.87834736185297824</v>
      </c>
      <c r="AH37" s="28" cm="1">
        <f t="array" ref="AH37">1-EXP(-((($C37+(AH$6-$K$6))/(INDEX('Weibull Data'!$G$4:$I$5,2,IF($D37="Electromechanical",3,IF($D37="Analogue Electronic",2,1)))))^(INDEX('Weibull Data'!$G$4:$I$5,1,IF($D37="Electromechanical",3,IF($D37="Analogue Electronic",2,1))))))</f>
        <v>0.901757076043054</v>
      </c>
      <c r="AI37" s="28" cm="1">
        <f t="array" ref="AI37">1-EXP(-((($C37+(AI$6-$K$6))/(INDEX('Weibull Data'!$G$4:$I$5,2,IF($D37="Electromechanical",3,IF($D37="Analogue Electronic",2,1)))))^(INDEX('Weibull Data'!$G$4:$I$5,1,IF($D37="Electromechanical",3,IF($D37="Analogue Electronic",2,1))))))</f>
        <v>0.92194175124748057</v>
      </c>
      <c r="AJ37" s="34">
        <f t="shared" si="1"/>
        <v>2.6197038091461816E-2</v>
      </c>
      <c r="AK37" s="34">
        <f t="shared" si="2"/>
        <v>3.1694566244371697E-2</v>
      </c>
      <c r="AL37" s="34">
        <f t="shared" si="3"/>
        <v>3.794914272155725E-2</v>
      </c>
      <c r="AM37" s="34">
        <f t="shared" si="4"/>
        <v>4.4995470236086944E-2</v>
      </c>
      <c r="AN37" s="34">
        <f t="shared" si="5"/>
        <v>5.2857727508240394E-2</v>
      </c>
      <c r="AO37" s="34">
        <f t="shared" si="6"/>
        <v>6.1547319708211562E-2</v>
      </c>
      <c r="AP37" s="34">
        <f t="shared" si="7"/>
        <v>7.1060700688794193E-2</v>
      </c>
      <c r="AQ37" s="34">
        <f t="shared" si="8"/>
        <v>8.1377386824322717E-2</v>
      </c>
      <c r="AR37" s="34">
        <f t="shared" si="9"/>
        <v>9.245829960732882E-2</v>
      </c>
      <c r="AS37" s="34">
        <f t="shared" si="10"/>
        <v>0.10424458568081535</v>
      </c>
      <c r="AT37" s="34">
        <f t="shared" si="11"/>
        <v>0.11665706589879779</v>
      </c>
      <c r="AU37" s="34">
        <f t="shared" si="12"/>
        <v>0.12959645653169022</v>
      </c>
      <c r="AV37" s="34">
        <f t="shared" si="13"/>
        <v>0.14294448347270919</v>
      </c>
      <c r="AW37" s="34">
        <f t="shared" si="14"/>
        <v>0.15656597269217748</v>
      </c>
      <c r="AX37" s="34">
        <f t="shared" si="15"/>
        <v>0.17031194697677374</v>
      </c>
      <c r="AY37" s="34">
        <f t="shared" si="16"/>
        <v>0.18402369170008509</v>
      </c>
      <c r="AZ37" s="34">
        <f t="shared" si="17"/>
        <v>0.19753767463392427</v>
      </c>
      <c r="BA37" s="34">
        <f t="shared" si="18"/>
        <v>0.21069112250189387</v>
      </c>
      <c r="BB37" s="34">
        <f t="shared" si="19"/>
        <v>0.22332797801950138</v>
      </c>
      <c r="BC37" s="34">
        <f t="shared" si="20"/>
        <v>0.23530489493948226</v>
      </c>
      <c r="BD37" s="34">
        <f t="shared" si="21"/>
        <v>0.24649688496218242</v>
      </c>
      <c r="BE37" s="34">
        <f t="shared" si="22"/>
        <v>0.2568022182055702</v>
      </c>
      <c r="BF37" s="34">
        <f t="shared" si="23"/>
        <v>0.2661462047059926</v>
      </c>
      <c r="BG37" s="34">
        <f t="shared" si="24"/>
        <v>0.27448355057905571</v>
      </c>
      <c r="BH37" s="34">
        <f t="shared" si="25"/>
        <v>0.2817990862634544</v>
      </c>
      <c r="BI37" s="34">
        <f t="shared" si="26"/>
        <v>0.28810679726483768</v>
      </c>
      <c r="BJ37" s="45"/>
    </row>
    <row r="38" spans="1:62" x14ac:dyDescent="0.3">
      <c r="A38" s="29">
        <v>32</v>
      </c>
      <c r="B38" s="29" t="s">
        <v>107</v>
      </c>
      <c r="C38" s="29">
        <v>22</v>
      </c>
      <c r="D38" s="29" t="s">
        <v>51</v>
      </c>
      <c r="E38" s="29" t="s">
        <v>29</v>
      </c>
      <c r="F38" s="46">
        <v>1</v>
      </c>
      <c r="G38" s="47">
        <f t="shared" si="0"/>
        <v>1.5</v>
      </c>
      <c r="H38" s="51">
        <v>0.3125</v>
      </c>
      <c r="I38" s="46">
        <v>1</v>
      </c>
      <c r="J38" s="28" cm="1">
        <f t="array" ref="J38">1-EXP(-((($C38+(J$6-$K$6))/(INDEX('Weibull Data'!$G$4:$I$5,2,IF($D38="Electromechanical",3,IF($D38="Analogue Electronic",2,1)))))^(INDEX('Weibull Data'!$G$4:$I$5,1,IF($D38="Electromechanical",3,IF($D38="Analogue Electronic",2,1))))))</f>
        <v>8.3830521892677812E-2</v>
      </c>
      <c r="K38" s="28" cm="1">
        <f t="array" ref="K38">1-EXP(-((($C38+(K$6-$K$6))/(INDEX('Weibull Data'!$G$4:$I$5,2,IF($D38="Electromechanical",3,IF($D38="Analogue Electronic",2,1)))))^(INDEX('Weibull Data'!$G$4:$I$5,1,IF($D38="Electromechanical",3,IF($D38="Analogue Electronic",2,1))))))</f>
        <v>0.10142261198198943</v>
      </c>
      <c r="L38" s="28" cm="1">
        <f t="array" ref="L38">1-EXP(-((($C38+(L$6-$K$6))/(INDEX('Weibull Data'!$G$4:$I$5,2,IF($D38="Electromechanical",3,IF($D38="Analogue Electronic",2,1)))))^(INDEX('Weibull Data'!$G$4:$I$5,1,IF($D38="Electromechanical",3,IF($D38="Analogue Electronic",2,1))))))</f>
        <v>0.1214372567089832</v>
      </c>
      <c r="M38" s="28" cm="1">
        <f t="array" ref="M38">1-EXP(-((($C38+(M$6-$K$6))/(INDEX('Weibull Data'!$G$4:$I$5,2,IF($D38="Electromechanical",3,IF($D38="Analogue Electronic",2,1)))))^(INDEX('Weibull Data'!$G$4:$I$5,1,IF($D38="Electromechanical",3,IF($D38="Analogue Electronic",2,1))))))</f>
        <v>0.14398550475547822</v>
      </c>
      <c r="N38" s="28" cm="1">
        <f t="array" ref="N38">1-EXP(-((($C38+(N$6-$K$6))/(INDEX('Weibull Data'!$G$4:$I$5,2,IF($D38="Electromechanical",3,IF($D38="Analogue Electronic",2,1)))))^(INDEX('Weibull Data'!$G$4:$I$5,1,IF($D38="Electromechanical",3,IF($D38="Analogue Electronic",2,1))))))</f>
        <v>0.16914472802636926</v>
      </c>
      <c r="O38" s="28" cm="1">
        <f t="array" ref="O38">1-EXP(-((($C38+(O$6-$K$6))/(INDEX('Weibull Data'!$G$4:$I$5,2,IF($D38="Electromechanical",3,IF($D38="Analogue Electronic",2,1)))))^(INDEX('Weibull Data'!$G$4:$I$5,1,IF($D38="Electromechanical",3,IF($D38="Analogue Electronic",2,1))))))</f>
        <v>0.196951423066277</v>
      </c>
      <c r="P38" s="28" cm="1">
        <f t="array" ref="P38">1-EXP(-((($C38+(P$6-$K$6))/(INDEX('Weibull Data'!$G$4:$I$5,2,IF($D38="Electromechanical",3,IF($D38="Analogue Electronic",2,1)))))^(INDEX('Weibull Data'!$G$4:$I$5,1,IF($D38="Electromechanical",3,IF($D38="Analogue Electronic",2,1))))))</f>
        <v>0.22739424220414139</v>
      </c>
      <c r="Q38" s="28" cm="1">
        <f t="array" ref="Q38">1-EXP(-((($C38+(Q$6-$K$6))/(INDEX('Weibull Data'!$G$4:$I$5,2,IF($D38="Electromechanical",3,IF($D38="Analogue Electronic",2,1)))))^(INDEX('Weibull Data'!$G$4:$I$5,1,IF($D38="Electromechanical",3,IF($D38="Analogue Electronic",2,1))))))</f>
        <v>0.26040763783783272</v>
      </c>
      <c r="R38" s="28" cm="1">
        <f t="array" ref="R38">1-EXP(-((($C38+(R$6-$K$6))/(INDEX('Weibull Data'!$G$4:$I$5,2,IF($D38="Electromechanical",3,IF($D38="Analogue Electronic",2,1)))))^(INDEX('Weibull Data'!$G$4:$I$5,1,IF($D38="Electromechanical",3,IF($D38="Analogue Electronic",2,1))))))</f>
        <v>0.29586655874345225</v>
      </c>
      <c r="S38" s="28" cm="1">
        <f t="array" ref="S38">1-EXP(-((($C38+(S$6-$K$6))/(INDEX('Weibull Data'!$G$4:$I$5,2,IF($D38="Electromechanical",3,IF($D38="Analogue Electronic",2,1)))))^(INDEX('Weibull Data'!$G$4:$I$5,1,IF($D38="Electromechanical",3,IF($D38="Analogue Electronic",2,1))))))</f>
        <v>0.3335826741786091</v>
      </c>
      <c r="T38" s="28" cm="1">
        <f t="array" ref="T38">1-EXP(-((($C38+(T$6-$K$6))/(INDEX('Weibull Data'!$G$4:$I$5,2,IF($D38="Electromechanical",3,IF($D38="Analogue Electronic",2,1)))))^(INDEX('Weibull Data'!$G$4:$I$5,1,IF($D38="Electromechanical",3,IF($D38="Analogue Electronic",2,1))))))</f>
        <v>0.37330261087615291</v>
      </c>
      <c r="U38" s="28" cm="1">
        <f t="array" ref="U38">1-EXP(-((($C38+(U$6-$K$6))/(INDEX('Weibull Data'!$G$4:$I$5,2,IF($D38="Electromechanical",3,IF($D38="Analogue Electronic",2,1)))))^(INDEX('Weibull Data'!$G$4:$I$5,1,IF($D38="Electromechanical",3,IF($D38="Analogue Electronic",2,1))))))</f>
        <v>0.41470866090140868</v>
      </c>
      <c r="V38" s="28" cm="1">
        <f t="array" ref="V38">1-EXP(-((($C38+(V$6-$K$6))/(INDEX('Weibull Data'!$G$4:$I$5,2,IF($D38="Electromechanical",3,IF($D38="Analogue Electronic",2,1)))))^(INDEX('Weibull Data'!$G$4:$I$5,1,IF($D38="Electromechanical",3,IF($D38="Analogue Electronic",2,1))))))</f>
        <v>0.45742234711266938</v>
      </c>
      <c r="W38" s="28" cm="1">
        <f t="array" ref="W38">1-EXP(-((($C38+(W$6-$K$6))/(INDEX('Weibull Data'!$G$4:$I$5,2,IF($D38="Electromechanical",3,IF($D38="Analogue Electronic",2,1)))))^(INDEX('Weibull Data'!$G$4:$I$5,1,IF($D38="Electromechanical",3,IF($D38="Analogue Electronic",2,1))))))</f>
        <v>0.50101111261496789</v>
      </c>
      <c r="X38" s="28" cm="1">
        <f t="array" ref="X38">1-EXP(-((($C38+(X$6-$K$6))/(INDEX('Weibull Data'!$G$4:$I$5,2,IF($D38="Electromechanical",3,IF($D38="Analogue Electronic",2,1)))))^(INDEX('Weibull Data'!$G$4:$I$5,1,IF($D38="Electromechanical",3,IF($D38="Analogue Electronic",2,1))))))</f>
        <v>0.54499823032567596</v>
      </c>
      <c r="Y38" s="28" cm="1">
        <f t="array" ref="Y38">1-EXP(-((($C38+(Y$6-$K$6))/(INDEX('Weibull Data'!$G$4:$I$5,2,IF($D38="Electromechanical",3,IF($D38="Analogue Electronic",2,1)))))^(INDEX('Weibull Data'!$G$4:$I$5,1,IF($D38="Electromechanical",3,IF($D38="Analogue Electronic",2,1))))))</f>
        <v>0.58887581344027229</v>
      </c>
      <c r="Z38" s="28" cm="1">
        <f t="array" ref="Z38">1-EXP(-((($C38+(Z$6-$K$6))/(INDEX('Weibull Data'!$G$4:$I$5,2,IF($D38="Electromechanical",3,IF($D38="Analogue Electronic",2,1)))))^(INDEX('Weibull Data'!$G$4:$I$5,1,IF($D38="Electromechanical",3,IF($D38="Analogue Electronic",2,1))))))</f>
        <v>0.63212055882855767</v>
      </c>
      <c r="AA38" s="28" cm="1">
        <f t="array" ref="AA38">1-EXP(-((($C38+(AA$6-$K$6))/(INDEX('Weibull Data'!$G$4:$I$5,2,IF($D38="Electromechanical",3,IF($D38="Analogue Electronic",2,1)))))^(INDEX('Weibull Data'!$G$4:$I$5,1,IF($D38="Electromechanical",3,IF($D38="Analogue Electronic",2,1))))))</f>
        <v>0.6742115920060604</v>
      </c>
      <c r="AB38" s="28" cm="1">
        <f t="array" ref="AB38">1-EXP(-((($C38+(AB$6-$K$6))/(INDEX('Weibull Data'!$G$4:$I$5,2,IF($D38="Electromechanical",3,IF($D38="Analogue Electronic",2,1)))))^(INDEX('Weibull Data'!$G$4:$I$5,1,IF($D38="Electromechanical",3,IF($D38="Analogue Electronic",2,1))))))</f>
        <v>0.71464952966240447</v>
      </c>
      <c r="AC38" s="28" cm="1">
        <f t="array" ref="AC38">1-EXP(-((($C38+(AC$6-$K$6))/(INDEX('Weibull Data'!$G$4:$I$5,2,IF($D38="Electromechanical",3,IF($D38="Analogue Electronic",2,1)))))^(INDEX('Weibull Data'!$G$4:$I$5,1,IF($D38="Electromechanical",3,IF($D38="Analogue Electronic",2,1))))))</f>
        <v>0.75297566380634318</v>
      </c>
      <c r="AD38" s="28" cm="1">
        <f t="array" ref="AD38">1-EXP(-((($C38+(AD$6-$K$6))/(INDEX('Weibull Data'!$G$4:$I$5,2,IF($D38="Electromechanical",3,IF($D38="Analogue Electronic",2,1)))))^(INDEX('Weibull Data'!$G$4:$I$5,1,IF($D38="Electromechanical",3,IF($D38="Analogue Electronic",2,1))))))</f>
        <v>0.78879003187898378</v>
      </c>
      <c r="AE38" s="28" cm="1">
        <f t="array" ref="AE38">1-EXP(-((($C38+(AE$6-$K$6))/(INDEX('Weibull Data'!$G$4:$I$5,2,IF($D38="Electromechanical",3,IF($D38="Analogue Electronic",2,1)))))^(INDEX('Weibull Data'!$G$4:$I$5,1,IF($D38="Electromechanical",3,IF($D38="Analogue Electronic",2,1))))))</f>
        <v>0.82176709825782468</v>
      </c>
      <c r="AF38" s="28" cm="1">
        <f t="array" ref="AF38">1-EXP(-((($C38+(AF$6-$K$6))/(INDEX('Weibull Data'!$G$4:$I$5,2,IF($D38="Electromechanical",3,IF($D38="Analogue Electronic",2,1)))))^(INDEX('Weibull Data'!$G$4:$I$5,1,IF($D38="Electromechanical",3,IF($D38="Analogue Electronic",2,1))))))</f>
        <v>0.8516678550591763</v>
      </c>
      <c r="AG38" s="28" cm="1">
        <f t="array" ref="AG38">1-EXP(-((($C38+(AG$6-$K$6))/(INDEX('Weibull Data'!$G$4:$I$5,2,IF($D38="Electromechanical",3,IF($D38="Analogue Electronic",2,1)))))^(INDEX('Weibull Data'!$G$4:$I$5,1,IF($D38="Electromechanical",3,IF($D38="Analogue Electronic",2,1))))))</f>
        <v>0.87834736185297824</v>
      </c>
      <c r="AH38" s="28" cm="1">
        <f t="array" ref="AH38">1-EXP(-((($C38+(AH$6-$K$6))/(INDEX('Weibull Data'!$G$4:$I$5,2,IF($D38="Electromechanical",3,IF($D38="Analogue Electronic",2,1)))))^(INDEX('Weibull Data'!$G$4:$I$5,1,IF($D38="Electromechanical",3,IF($D38="Analogue Electronic",2,1))))))</f>
        <v>0.901757076043054</v>
      </c>
      <c r="AI38" s="28" cm="1">
        <f t="array" ref="AI38">1-EXP(-((($C38+(AI$6-$K$6))/(INDEX('Weibull Data'!$G$4:$I$5,2,IF($D38="Electromechanical",3,IF($D38="Analogue Electronic",2,1)))))^(INDEX('Weibull Data'!$G$4:$I$5,1,IF($D38="Electromechanical",3,IF($D38="Analogue Electronic",2,1))))))</f>
        <v>0.92194175124748057</v>
      </c>
      <c r="AJ38" s="34">
        <f t="shared" si="1"/>
        <v>2.6197038091461816E-2</v>
      </c>
      <c r="AK38" s="34">
        <f t="shared" si="2"/>
        <v>3.1694566244371697E-2</v>
      </c>
      <c r="AL38" s="34">
        <f t="shared" si="3"/>
        <v>3.794914272155725E-2</v>
      </c>
      <c r="AM38" s="34">
        <f t="shared" si="4"/>
        <v>4.4995470236086944E-2</v>
      </c>
      <c r="AN38" s="34">
        <f t="shared" si="5"/>
        <v>5.2857727508240394E-2</v>
      </c>
      <c r="AO38" s="34">
        <f t="shared" si="6"/>
        <v>6.1547319708211562E-2</v>
      </c>
      <c r="AP38" s="34">
        <f t="shared" si="7"/>
        <v>7.1060700688794193E-2</v>
      </c>
      <c r="AQ38" s="34">
        <f t="shared" si="8"/>
        <v>8.1377386824322717E-2</v>
      </c>
      <c r="AR38" s="34">
        <f t="shared" si="9"/>
        <v>9.245829960732882E-2</v>
      </c>
      <c r="AS38" s="34">
        <f t="shared" si="10"/>
        <v>0.10424458568081535</v>
      </c>
      <c r="AT38" s="34">
        <f t="shared" si="11"/>
        <v>0.11665706589879779</v>
      </c>
      <c r="AU38" s="34">
        <f t="shared" si="12"/>
        <v>0.12959645653169022</v>
      </c>
      <c r="AV38" s="34">
        <f t="shared" si="13"/>
        <v>0.14294448347270919</v>
      </c>
      <c r="AW38" s="34">
        <f t="shared" si="14"/>
        <v>0.15656597269217748</v>
      </c>
      <c r="AX38" s="34">
        <f t="shared" si="15"/>
        <v>0.17031194697677374</v>
      </c>
      <c r="AY38" s="34">
        <f t="shared" si="16"/>
        <v>0.18402369170008509</v>
      </c>
      <c r="AZ38" s="34">
        <f t="shared" si="17"/>
        <v>0.19753767463392427</v>
      </c>
      <c r="BA38" s="34">
        <f t="shared" si="18"/>
        <v>0.21069112250189387</v>
      </c>
      <c r="BB38" s="34">
        <f t="shared" si="19"/>
        <v>0.22332797801950138</v>
      </c>
      <c r="BC38" s="34">
        <f t="shared" si="20"/>
        <v>0.23530489493948226</v>
      </c>
      <c r="BD38" s="34">
        <f t="shared" si="21"/>
        <v>0.24649688496218242</v>
      </c>
      <c r="BE38" s="34">
        <f t="shared" si="22"/>
        <v>0.2568022182055702</v>
      </c>
      <c r="BF38" s="34">
        <f t="shared" si="23"/>
        <v>0.2661462047059926</v>
      </c>
      <c r="BG38" s="34">
        <f t="shared" si="24"/>
        <v>0.27448355057905571</v>
      </c>
      <c r="BH38" s="34">
        <f t="shared" si="25"/>
        <v>0.2817990862634544</v>
      </c>
      <c r="BI38" s="34">
        <f t="shared" si="26"/>
        <v>0.28810679726483768</v>
      </c>
      <c r="BJ38" s="45"/>
    </row>
    <row r="39" spans="1:62" x14ac:dyDescent="0.3">
      <c r="A39" s="29">
        <v>33</v>
      </c>
      <c r="B39" s="29" t="s">
        <v>108</v>
      </c>
      <c r="C39" s="29">
        <v>22</v>
      </c>
      <c r="D39" s="29" t="s">
        <v>51</v>
      </c>
      <c r="E39" s="29" t="s">
        <v>29</v>
      </c>
      <c r="F39" s="46">
        <v>1</v>
      </c>
      <c r="G39" s="47">
        <f t="shared" si="0"/>
        <v>1.5</v>
      </c>
      <c r="H39" s="51">
        <v>0.3125</v>
      </c>
      <c r="I39" s="46">
        <v>1</v>
      </c>
      <c r="J39" s="28" cm="1">
        <f t="array" ref="J39">1-EXP(-((($C39+(J$6-$K$6))/(INDEX('Weibull Data'!$G$4:$I$5,2,IF($D39="Electromechanical",3,IF($D39="Analogue Electronic",2,1)))))^(INDEX('Weibull Data'!$G$4:$I$5,1,IF($D39="Electromechanical",3,IF($D39="Analogue Electronic",2,1))))))</f>
        <v>8.3830521892677812E-2</v>
      </c>
      <c r="K39" s="28" cm="1">
        <f t="array" ref="K39">1-EXP(-((($C39+(K$6-$K$6))/(INDEX('Weibull Data'!$G$4:$I$5,2,IF($D39="Electromechanical",3,IF($D39="Analogue Electronic",2,1)))))^(INDEX('Weibull Data'!$G$4:$I$5,1,IF($D39="Electromechanical",3,IF($D39="Analogue Electronic",2,1))))))</f>
        <v>0.10142261198198943</v>
      </c>
      <c r="L39" s="28" cm="1">
        <f t="array" ref="L39">1-EXP(-((($C39+(L$6-$K$6))/(INDEX('Weibull Data'!$G$4:$I$5,2,IF($D39="Electromechanical",3,IF($D39="Analogue Electronic",2,1)))))^(INDEX('Weibull Data'!$G$4:$I$5,1,IF($D39="Electromechanical",3,IF($D39="Analogue Electronic",2,1))))))</f>
        <v>0.1214372567089832</v>
      </c>
      <c r="M39" s="28" cm="1">
        <f t="array" ref="M39">1-EXP(-((($C39+(M$6-$K$6))/(INDEX('Weibull Data'!$G$4:$I$5,2,IF($D39="Electromechanical",3,IF($D39="Analogue Electronic",2,1)))))^(INDEX('Weibull Data'!$G$4:$I$5,1,IF($D39="Electromechanical",3,IF($D39="Analogue Electronic",2,1))))))</f>
        <v>0.14398550475547822</v>
      </c>
      <c r="N39" s="28" cm="1">
        <f t="array" ref="N39">1-EXP(-((($C39+(N$6-$K$6))/(INDEX('Weibull Data'!$G$4:$I$5,2,IF($D39="Electromechanical",3,IF($D39="Analogue Electronic",2,1)))))^(INDEX('Weibull Data'!$G$4:$I$5,1,IF($D39="Electromechanical",3,IF($D39="Analogue Electronic",2,1))))))</f>
        <v>0.16914472802636926</v>
      </c>
      <c r="O39" s="28" cm="1">
        <f t="array" ref="O39">1-EXP(-((($C39+(O$6-$K$6))/(INDEX('Weibull Data'!$G$4:$I$5,2,IF($D39="Electromechanical",3,IF($D39="Analogue Electronic",2,1)))))^(INDEX('Weibull Data'!$G$4:$I$5,1,IF($D39="Electromechanical",3,IF($D39="Analogue Electronic",2,1))))))</f>
        <v>0.196951423066277</v>
      </c>
      <c r="P39" s="28" cm="1">
        <f t="array" ref="P39">1-EXP(-((($C39+(P$6-$K$6))/(INDEX('Weibull Data'!$G$4:$I$5,2,IF($D39="Electromechanical",3,IF($D39="Analogue Electronic",2,1)))))^(INDEX('Weibull Data'!$G$4:$I$5,1,IF($D39="Electromechanical",3,IF($D39="Analogue Electronic",2,1))))))</f>
        <v>0.22739424220414139</v>
      </c>
      <c r="Q39" s="28" cm="1">
        <f t="array" ref="Q39">1-EXP(-((($C39+(Q$6-$K$6))/(INDEX('Weibull Data'!$G$4:$I$5,2,IF($D39="Electromechanical",3,IF($D39="Analogue Electronic",2,1)))))^(INDEX('Weibull Data'!$G$4:$I$5,1,IF($D39="Electromechanical",3,IF($D39="Analogue Electronic",2,1))))))</f>
        <v>0.26040763783783272</v>
      </c>
      <c r="R39" s="28" cm="1">
        <f t="array" ref="R39">1-EXP(-((($C39+(R$6-$K$6))/(INDEX('Weibull Data'!$G$4:$I$5,2,IF($D39="Electromechanical",3,IF($D39="Analogue Electronic",2,1)))))^(INDEX('Weibull Data'!$G$4:$I$5,1,IF($D39="Electromechanical",3,IF($D39="Analogue Electronic",2,1))))))</f>
        <v>0.29586655874345225</v>
      </c>
      <c r="S39" s="28" cm="1">
        <f t="array" ref="S39">1-EXP(-((($C39+(S$6-$K$6))/(INDEX('Weibull Data'!$G$4:$I$5,2,IF($D39="Electromechanical",3,IF($D39="Analogue Electronic",2,1)))))^(INDEX('Weibull Data'!$G$4:$I$5,1,IF($D39="Electromechanical",3,IF($D39="Analogue Electronic",2,1))))))</f>
        <v>0.3335826741786091</v>
      </c>
      <c r="T39" s="28" cm="1">
        <f t="array" ref="T39">1-EXP(-((($C39+(T$6-$K$6))/(INDEX('Weibull Data'!$G$4:$I$5,2,IF($D39="Electromechanical",3,IF($D39="Analogue Electronic",2,1)))))^(INDEX('Weibull Data'!$G$4:$I$5,1,IF($D39="Electromechanical",3,IF($D39="Analogue Electronic",2,1))))))</f>
        <v>0.37330261087615291</v>
      </c>
      <c r="U39" s="28" cm="1">
        <f t="array" ref="U39">1-EXP(-((($C39+(U$6-$K$6))/(INDEX('Weibull Data'!$G$4:$I$5,2,IF($D39="Electromechanical",3,IF($D39="Analogue Electronic",2,1)))))^(INDEX('Weibull Data'!$G$4:$I$5,1,IF($D39="Electromechanical",3,IF($D39="Analogue Electronic",2,1))))))</f>
        <v>0.41470866090140868</v>
      </c>
      <c r="V39" s="28" cm="1">
        <f t="array" ref="V39">1-EXP(-((($C39+(V$6-$K$6))/(INDEX('Weibull Data'!$G$4:$I$5,2,IF($D39="Electromechanical",3,IF($D39="Analogue Electronic",2,1)))))^(INDEX('Weibull Data'!$G$4:$I$5,1,IF($D39="Electromechanical",3,IF($D39="Analogue Electronic",2,1))))))</f>
        <v>0.45742234711266938</v>
      </c>
      <c r="W39" s="28" cm="1">
        <f t="array" ref="W39">1-EXP(-((($C39+(W$6-$K$6))/(INDEX('Weibull Data'!$G$4:$I$5,2,IF($D39="Electromechanical",3,IF($D39="Analogue Electronic",2,1)))))^(INDEX('Weibull Data'!$G$4:$I$5,1,IF($D39="Electromechanical",3,IF($D39="Analogue Electronic",2,1))))))</f>
        <v>0.50101111261496789</v>
      </c>
      <c r="X39" s="28" cm="1">
        <f t="array" ref="X39">1-EXP(-((($C39+(X$6-$K$6))/(INDEX('Weibull Data'!$G$4:$I$5,2,IF($D39="Electromechanical",3,IF($D39="Analogue Electronic",2,1)))))^(INDEX('Weibull Data'!$G$4:$I$5,1,IF($D39="Electromechanical",3,IF($D39="Analogue Electronic",2,1))))))</f>
        <v>0.54499823032567596</v>
      </c>
      <c r="Y39" s="28" cm="1">
        <f t="array" ref="Y39">1-EXP(-((($C39+(Y$6-$K$6))/(INDEX('Weibull Data'!$G$4:$I$5,2,IF($D39="Electromechanical",3,IF($D39="Analogue Electronic",2,1)))))^(INDEX('Weibull Data'!$G$4:$I$5,1,IF($D39="Electromechanical",3,IF($D39="Analogue Electronic",2,1))))))</f>
        <v>0.58887581344027229</v>
      </c>
      <c r="Z39" s="28" cm="1">
        <f t="array" ref="Z39">1-EXP(-((($C39+(Z$6-$K$6))/(INDEX('Weibull Data'!$G$4:$I$5,2,IF($D39="Electromechanical",3,IF($D39="Analogue Electronic",2,1)))))^(INDEX('Weibull Data'!$G$4:$I$5,1,IF($D39="Electromechanical",3,IF($D39="Analogue Electronic",2,1))))))</f>
        <v>0.63212055882855767</v>
      </c>
      <c r="AA39" s="28" cm="1">
        <f t="array" ref="AA39">1-EXP(-((($C39+(AA$6-$K$6))/(INDEX('Weibull Data'!$G$4:$I$5,2,IF($D39="Electromechanical",3,IF($D39="Analogue Electronic",2,1)))))^(INDEX('Weibull Data'!$G$4:$I$5,1,IF($D39="Electromechanical",3,IF($D39="Analogue Electronic",2,1))))))</f>
        <v>0.6742115920060604</v>
      </c>
      <c r="AB39" s="28" cm="1">
        <f t="array" ref="AB39">1-EXP(-((($C39+(AB$6-$K$6))/(INDEX('Weibull Data'!$G$4:$I$5,2,IF($D39="Electromechanical",3,IF($D39="Analogue Electronic",2,1)))))^(INDEX('Weibull Data'!$G$4:$I$5,1,IF($D39="Electromechanical",3,IF($D39="Analogue Electronic",2,1))))))</f>
        <v>0.71464952966240447</v>
      </c>
      <c r="AC39" s="28" cm="1">
        <f t="array" ref="AC39">1-EXP(-((($C39+(AC$6-$K$6))/(INDEX('Weibull Data'!$G$4:$I$5,2,IF($D39="Electromechanical",3,IF($D39="Analogue Electronic",2,1)))))^(INDEX('Weibull Data'!$G$4:$I$5,1,IF($D39="Electromechanical",3,IF($D39="Analogue Electronic",2,1))))))</f>
        <v>0.75297566380634318</v>
      </c>
      <c r="AD39" s="28" cm="1">
        <f t="array" ref="AD39">1-EXP(-((($C39+(AD$6-$K$6))/(INDEX('Weibull Data'!$G$4:$I$5,2,IF($D39="Electromechanical",3,IF($D39="Analogue Electronic",2,1)))))^(INDEX('Weibull Data'!$G$4:$I$5,1,IF($D39="Electromechanical",3,IF($D39="Analogue Electronic",2,1))))))</f>
        <v>0.78879003187898378</v>
      </c>
      <c r="AE39" s="28" cm="1">
        <f t="array" ref="AE39">1-EXP(-((($C39+(AE$6-$K$6))/(INDEX('Weibull Data'!$G$4:$I$5,2,IF($D39="Electromechanical",3,IF($D39="Analogue Electronic",2,1)))))^(INDEX('Weibull Data'!$G$4:$I$5,1,IF($D39="Electromechanical",3,IF($D39="Analogue Electronic",2,1))))))</f>
        <v>0.82176709825782468</v>
      </c>
      <c r="AF39" s="28" cm="1">
        <f t="array" ref="AF39">1-EXP(-((($C39+(AF$6-$K$6))/(INDEX('Weibull Data'!$G$4:$I$5,2,IF($D39="Electromechanical",3,IF($D39="Analogue Electronic",2,1)))))^(INDEX('Weibull Data'!$G$4:$I$5,1,IF($D39="Electromechanical",3,IF($D39="Analogue Electronic",2,1))))))</f>
        <v>0.8516678550591763</v>
      </c>
      <c r="AG39" s="28" cm="1">
        <f t="array" ref="AG39">1-EXP(-((($C39+(AG$6-$K$6))/(INDEX('Weibull Data'!$G$4:$I$5,2,IF($D39="Electromechanical",3,IF($D39="Analogue Electronic",2,1)))))^(INDEX('Weibull Data'!$G$4:$I$5,1,IF($D39="Electromechanical",3,IF($D39="Analogue Electronic",2,1))))))</f>
        <v>0.87834736185297824</v>
      </c>
      <c r="AH39" s="28" cm="1">
        <f t="array" ref="AH39">1-EXP(-((($C39+(AH$6-$K$6))/(INDEX('Weibull Data'!$G$4:$I$5,2,IF($D39="Electromechanical",3,IF($D39="Analogue Electronic",2,1)))))^(INDEX('Weibull Data'!$G$4:$I$5,1,IF($D39="Electromechanical",3,IF($D39="Analogue Electronic",2,1))))))</f>
        <v>0.901757076043054</v>
      </c>
      <c r="AI39" s="28" cm="1">
        <f t="array" ref="AI39">1-EXP(-((($C39+(AI$6-$K$6))/(INDEX('Weibull Data'!$G$4:$I$5,2,IF($D39="Electromechanical",3,IF($D39="Analogue Electronic",2,1)))))^(INDEX('Weibull Data'!$G$4:$I$5,1,IF($D39="Electromechanical",3,IF($D39="Analogue Electronic",2,1))))))</f>
        <v>0.92194175124748057</v>
      </c>
      <c r="AJ39" s="34">
        <f t="shared" si="1"/>
        <v>2.6197038091461816E-2</v>
      </c>
      <c r="AK39" s="34">
        <f t="shared" si="2"/>
        <v>3.1694566244371697E-2</v>
      </c>
      <c r="AL39" s="34">
        <f t="shared" si="3"/>
        <v>3.794914272155725E-2</v>
      </c>
      <c r="AM39" s="34">
        <f t="shared" si="4"/>
        <v>4.4995470236086944E-2</v>
      </c>
      <c r="AN39" s="34">
        <f t="shared" si="5"/>
        <v>5.2857727508240394E-2</v>
      </c>
      <c r="AO39" s="34">
        <f t="shared" si="6"/>
        <v>6.1547319708211562E-2</v>
      </c>
      <c r="AP39" s="34">
        <f t="shared" si="7"/>
        <v>7.1060700688794193E-2</v>
      </c>
      <c r="AQ39" s="34">
        <f t="shared" si="8"/>
        <v>8.1377386824322717E-2</v>
      </c>
      <c r="AR39" s="34">
        <f t="shared" si="9"/>
        <v>9.245829960732882E-2</v>
      </c>
      <c r="AS39" s="34">
        <f t="shared" si="10"/>
        <v>0.10424458568081535</v>
      </c>
      <c r="AT39" s="34">
        <f t="shared" si="11"/>
        <v>0.11665706589879779</v>
      </c>
      <c r="AU39" s="34">
        <f t="shared" si="12"/>
        <v>0.12959645653169022</v>
      </c>
      <c r="AV39" s="34">
        <f t="shared" si="13"/>
        <v>0.14294448347270919</v>
      </c>
      <c r="AW39" s="34">
        <f t="shared" si="14"/>
        <v>0.15656597269217748</v>
      </c>
      <c r="AX39" s="34">
        <f t="shared" si="15"/>
        <v>0.17031194697677374</v>
      </c>
      <c r="AY39" s="34">
        <f t="shared" si="16"/>
        <v>0.18402369170008509</v>
      </c>
      <c r="AZ39" s="34">
        <f t="shared" si="17"/>
        <v>0.19753767463392427</v>
      </c>
      <c r="BA39" s="34">
        <f t="shared" si="18"/>
        <v>0.21069112250189387</v>
      </c>
      <c r="BB39" s="34">
        <f t="shared" si="19"/>
        <v>0.22332797801950138</v>
      </c>
      <c r="BC39" s="34">
        <f t="shared" si="20"/>
        <v>0.23530489493948226</v>
      </c>
      <c r="BD39" s="34">
        <f t="shared" si="21"/>
        <v>0.24649688496218242</v>
      </c>
      <c r="BE39" s="34">
        <f t="shared" si="22"/>
        <v>0.2568022182055702</v>
      </c>
      <c r="BF39" s="34">
        <f t="shared" si="23"/>
        <v>0.2661462047059926</v>
      </c>
      <c r="BG39" s="34">
        <f t="shared" si="24"/>
        <v>0.27448355057905571</v>
      </c>
      <c r="BH39" s="34">
        <f t="shared" si="25"/>
        <v>0.2817990862634544</v>
      </c>
      <c r="BI39" s="34">
        <f t="shared" si="26"/>
        <v>0.28810679726483768</v>
      </c>
      <c r="BJ39" s="45"/>
    </row>
    <row r="40" spans="1:62" x14ac:dyDescent="0.3">
      <c r="A40" s="29">
        <v>34</v>
      </c>
      <c r="B40" s="29" t="s">
        <v>109</v>
      </c>
      <c r="C40" s="29">
        <v>22</v>
      </c>
      <c r="D40" s="29" t="s">
        <v>51</v>
      </c>
      <c r="E40" s="29" t="s">
        <v>29</v>
      </c>
      <c r="F40" s="46">
        <v>1</v>
      </c>
      <c r="G40" s="47">
        <f t="shared" si="0"/>
        <v>1.5</v>
      </c>
      <c r="H40" s="51">
        <v>0.3125</v>
      </c>
      <c r="I40" s="46">
        <v>1</v>
      </c>
      <c r="J40" s="28" cm="1">
        <f t="array" ref="J40">1-EXP(-((($C40+(J$6-$K$6))/(INDEX('Weibull Data'!$G$4:$I$5,2,IF($D40="Electromechanical",3,IF($D40="Analogue Electronic",2,1)))))^(INDEX('Weibull Data'!$G$4:$I$5,1,IF($D40="Electromechanical",3,IF($D40="Analogue Electronic",2,1))))))</f>
        <v>8.3830521892677812E-2</v>
      </c>
      <c r="K40" s="28" cm="1">
        <f t="array" ref="K40">1-EXP(-((($C40+(K$6-$K$6))/(INDEX('Weibull Data'!$G$4:$I$5,2,IF($D40="Electromechanical",3,IF($D40="Analogue Electronic",2,1)))))^(INDEX('Weibull Data'!$G$4:$I$5,1,IF($D40="Electromechanical",3,IF($D40="Analogue Electronic",2,1))))))</f>
        <v>0.10142261198198943</v>
      </c>
      <c r="L40" s="28" cm="1">
        <f t="array" ref="L40">1-EXP(-((($C40+(L$6-$K$6))/(INDEX('Weibull Data'!$G$4:$I$5,2,IF($D40="Electromechanical",3,IF($D40="Analogue Electronic",2,1)))))^(INDEX('Weibull Data'!$G$4:$I$5,1,IF($D40="Electromechanical",3,IF($D40="Analogue Electronic",2,1))))))</f>
        <v>0.1214372567089832</v>
      </c>
      <c r="M40" s="28" cm="1">
        <f t="array" ref="M40">1-EXP(-((($C40+(M$6-$K$6))/(INDEX('Weibull Data'!$G$4:$I$5,2,IF($D40="Electromechanical",3,IF($D40="Analogue Electronic",2,1)))))^(INDEX('Weibull Data'!$G$4:$I$5,1,IF($D40="Electromechanical",3,IF($D40="Analogue Electronic",2,1))))))</f>
        <v>0.14398550475547822</v>
      </c>
      <c r="N40" s="28" cm="1">
        <f t="array" ref="N40">1-EXP(-((($C40+(N$6-$K$6))/(INDEX('Weibull Data'!$G$4:$I$5,2,IF($D40="Electromechanical",3,IF($D40="Analogue Electronic",2,1)))))^(INDEX('Weibull Data'!$G$4:$I$5,1,IF($D40="Electromechanical",3,IF($D40="Analogue Electronic",2,1))))))</f>
        <v>0.16914472802636926</v>
      </c>
      <c r="O40" s="28" cm="1">
        <f t="array" ref="O40">1-EXP(-((($C40+(O$6-$K$6))/(INDEX('Weibull Data'!$G$4:$I$5,2,IF($D40="Electromechanical",3,IF($D40="Analogue Electronic",2,1)))))^(INDEX('Weibull Data'!$G$4:$I$5,1,IF($D40="Electromechanical",3,IF($D40="Analogue Electronic",2,1))))))</f>
        <v>0.196951423066277</v>
      </c>
      <c r="P40" s="28" cm="1">
        <f t="array" ref="P40">1-EXP(-((($C40+(P$6-$K$6))/(INDEX('Weibull Data'!$G$4:$I$5,2,IF($D40="Electromechanical",3,IF($D40="Analogue Electronic",2,1)))))^(INDEX('Weibull Data'!$G$4:$I$5,1,IF($D40="Electromechanical",3,IF($D40="Analogue Electronic",2,1))))))</f>
        <v>0.22739424220414139</v>
      </c>
      <c r="Q40" s="28" cm="1">
        <f t="array" ref="Q40">1-EXP(-((($C40+(Q$6-$K$6))/(INDEX('Weibull Data'!$G$4:$I$5,2,IF($D40="Electromechanical",3,IF($D40="Analogue Electronic",2,1)))))^(INDEX('Weibull Data'!$G$4:$I$5,1,IF($D40="Electromechanical",3,IF($D40="Analogue Electronic",2,1))))))</f>
        <v>0.26040763783783272</v>
      </c>
      <c r="R40" s="28" cm="1">
        <f t="array" ref="R40">1-EXP(-((($C40+(R$6-$K$6))/(INDEX('Weibull Data'!$G$4:$I$5,2,IF($D40="Electromechanical",3,IF($D40="Analogue Electronic",2,1)))))^(INDEX('Weibull Data'!$G$4:$I$5,1,IF($D40="Electromechanical",3,IF($D40="Analogue Electronic",2,1))))))</f>
        <v>0.29586655874345225</v>
      </c>
      <c r="S40" s="28" cm="1">
        <f t="array" ref="S40">1-EXP(-((($C40+(S$6-$K$6))/(INDEX('Weibull Data'!$G$4:$I$5,2,IF($D40="Electromechanical",3,IF($D40="Analogue Electronic",2,1)))))^(INDEX('Weibull Data'!$G$4:$I$5,1,IF($D40="Electromechanical",3,IF($D40="Analogue Electronic",2,1))))))</f>
        <v>0.3335826741786091</v>
      </c>
      <c r="T40" s="28" cm="1">
        <f t="array" ref="T40">1-EXP(-((($C40+(T$6-$K$6))/(INDEX('Weibull Data'!$G$4:$I$5,2,IF($D40="Electromechanical",3,IF($D40="Analogue Electronic",2,1)))))^(INDEX('Weibull Data'!$G$4:$I$5,1,IF($D40="Electromechanical",3,IF($D40="Analogue Electronic",2,1))))))</f>
        <v>0.37330261087615291</v>
      </c>
      <c r="U40" s="28" cm="1">
        <f t="array" ref="U40">1-EXP(-((($C40+(U$6-$K$6))/(INDEX('Weibull Data'!$G$4:$I$5,2,IF($D40="Electromechanical",3,IF($D40="Analogue Electronic",2,1)))))^(INDEX('Weibull Data'!$G$4:$I$5,1,IF($D40="Electromechanical",3,IF($D40="Analogue Electronic",2,1))))))</f>
        <v>0.41470866090140868</v>
      </c>
      <c r="V40" s="28" cm="1">
        <f t="array" ref="V40">1-EXP(-((($C40+(V$6-$K$6))/(INDEX('Weibull Data'!$G$4:$I$5,2,IF($D40="Electromechanical",3,IF($D40="Analogue Electronic",2,1)))))^(INDEX('Weibull Data'!$G$4:$I$5,1,IF($D40="Electromechanical",3,IF($D40="Analogue Electronic",2,1))))))</f>
        <v>0.45742234711266938</v>
      </c>
      <c r="W40" s="28" cm="1">
        <f t="array" ref="W40">1-EXP(-((($C40+(W$6-$K$6))/(INDEX('Weibull Data'!$G$4:$I$5,2,IF($D40="Electromechanical",3,IF($D40="Analogue Electronic",2,1)))))^(INDEX('Weibull Data'!$G$4:$I$5,1,IF($D40="Electromechanical",3,IF($D40="Analogue Electronic",2,1))))))</f>
        <v>0.50101111261496789</v>
      </c>
      <c r="X40" s="28" cm="1">
        <f t="array" ref="X40">1-EXP(-((($C40+(X$6-$K$6))/(INDEX('Weibull Data'!$G$4:$I$5,2,IF($D40="Electromechanical",3,IF($D40="Analogue Electronic",2,1)))))^(INDEX('Weibull Data'!$G$4:$I$5,1,IF($D40="Electromechanical",3,IF($D40="Analogue Electronic",2,1))))))</f>
        <v>0.54499823032567596</v>
      </c>
      <c r="Y40" s="28" cm="1">
        <f t="array" ref="Y40">1-EXP(-((($C40+(Y$6-$K$6))/(INDEX('Weibull Data'!$G$4:$I$5,2,IF($D40="Electromechanical",3,IF($D40="Analogue Electronic",2,1)))))^(INDEX('Weibull Data'!$G$4:$I$5,1,IF($D40="Electromechanical",3,IF($D40="Analogue Electronic",2,1))))))</f>
        <v>0.58887581344027229</v>
      </c>
      <c r="Z40" s="28" cm="1">
        <f t="array" ref="Z40">1-EXP(-((($C40+(Z$6-$K$6))/(INDEX('Weibull Data'!$G$4:$I$5,2,IF($D40="Electromechanical",3,IF($D40="Analogue Electronic",2,1)))))^(INDEX('Weibull Data'!$G$4:$I$5,1,IF($D40="Electromechanical",3,IF($D40="Analogue Electronic",2,1))))))</f>
        <v>0.63212055882855767</v>
      </c>
      <c r="AA40" s="28" cm="1">
        <f t="array" ref="AA40">1-EXP(-((($C40+(AA$6-$K$6))/(INDEX('Weibull Data'!$G$4:$I$5,2,IF($D40="Electromechanical",3,IF($D40="Analogue Electronic",2,1)))))^(INDEX('Weibull Data'!$G$4:$I$5,1,IF($D40="Electromechanical",3,IF($D40="Analogue Electronic",2,1))))))</f>
        <v>0.6742115920060604</v>
      </c>
      <c r="AB40" s="28" cm="1">
        <f t="array" ref="AB40">1-EXP(-((($C40+(AB$6-$K$6))/(INDEX('Weibull Data'!$G$4:$I$5,2,IF($D40="Electromechanical",3,IF($D40="Analogue Electronic",2,1)))))^(INDEX('Weibull Data'!$G$4:$I$5,1,IF($D40="Electromechanical",3,IF($D40="Analogue Electronic",2,1))))))</f>
        <v>0.71464952966240447</v>
      </c>
      <c r="AC40" s="28" cm="1">
        <f t="array" ref="AC40">1-EXP(-((($C40+(AC$6-$K$6))/(INDEX('Weibull Data'!$G$4:$I$5,2,IF($D40="Electromechanical",3,IF($D40="Analogue Electronic",2,1)))))^(INDEX('Weibull Data'!$G$4:$I$5,1,IF($D40="Electromechanical",3,IF($D40="Analogue Electronic",2,1))))))</f>
        <v>0.75297566380634318</v>
      </c>
      <c r="AD40" s="28" cm="1">
        <f t="array" ref="AD40">1-EXP(-((($C40+(AD$6-$K$6))/(INDEX('Weibull Data'!$G$4:$I$5,2,IF($D40="Electromechanical",3,IF($D40="Analogue Electronic",2,1)))))^(INDEX('Weibull Data'!$G$4:$I$5,1,IF($D40="Electromechanical",3,IF($D40="Analogue Electronic",2,1))))))</f>
        <v>0.78879003187898378</v>
      </c>
      <c r="AE40" s="28" cm="1">
        <f t="array" ref="AE40">1-EXP(-((($C40+(AE$6-$K$6))/(INDEX('Weibull Data'!$G$4:$I$5,2,IF($D40="Electromechanical",3,IF($D40="Analogue Electronic",2,1)))))^(INDEX('Weibull Data'!$G$4:$I$5,1,IF($D40="Electromechanical",3,IF($D40="Analogue Electronic",2,1))))))</f>
        <v>0.82176709825782468</v>
      </c>
      <c r="AF40" s="28" cm="1">
        <f t="array" ref="AF40">1-EXP(-((($C40+(AF$6-$K$6))/(INDEX('Weibull Data'!$G$4:$I$5,2,IF($D40="Electromechanical",3,IF($D40="Analogue Electronic",2,1)))))^(INDEX('Weibull Data'!$G$4:$I$5,1,IF($D40="Electromechanical",3,IF($D40="Analogue Electronic",2,1))))))</f>
        <v>0.8516678550591763</v>
      </c>
      <c r="AG40" s="28" cm="1">
        <f t="array" ref="AG40">1-EXP(-((($C40+(AG$6-$K$6))/(INDEX('Weibull Data'!$G$4:$I$5,2,IF($D40="Electromechanical",3,IF($D40="Analogue Electronic",2,1)))))^(INDEX('Weibull Data'!$G$4:$I$5,1,IF($D40="Electromechanical",3,IF($D40="Analogue Electronic",2,1))))))</f>
        <v>0.87834736185297824</v>
      </c>
      <c r="AH40" s="28" cm="1">
        <f t="array" ref="AH40">1-EXP(-((($C40+(AH$6-$K$6))/(INDEX('Weibull Data'!$G$4:$I$5,2,IF($D40="Electromechanical",3,IF($D40="Analogue Electronic",2,1)))))^(INDEX('Weibull Data'!$G$4:$I$5,1,IF($D40="Electromechanical",3,IF($D40="Analogue Electronic",2,1))))))</f>
        <v>0.901757076043054</v>
      </c>
      <c r="AI40" s="28" cm="1">
        <f t="array" ref="AI40">1-EXP(-((($C40+(AI$6-$K$6))/(INDEX('Weibull Data'!$G$4:$I$5,2,IF($D40="Electromechanical",3,IF($D40="Analogue Electronic",2,1)))))^(INDEX('Weibull Data'!$G$4:$I$5,1,IF($D40="Electromechanical",3,IF($D40="Analogue Electronic",2,1))))))</f>
        <v>0.92194175124748057</v>
      </c>
      <c r="AJ40" s="34">
        <f t="shared" si="1"/>
        <v>2.6197038091461816E-2</v>
      </c>
      <c r="AK40" s="34">
        <f t="shared" si="2"/>
        <v>3.1694566244371697E-2</v>
      </c>
      <c r="AL40" s="34">
        <f t="shared" si="3"/>
        <v>3.794914272155725E-2</v>
      </c>
      <c r="AM40" s="34">
        <f t="shared" si="4"/>
        <v>4.4995470236086944E-2</v>
      </c>
      <c r="AN40" s="34">
        <f t="shared" si="5"/>
        <v>5.2857727508240394E-2</v>
      </c>
      <c r="AO40" s="34">
        <f t="shared" si="6"/>
        <v>6.1547319708211562E-2</v>
      </c>
      <c r="AP40" s="34">
        <f t="shared" si="7"/>
        <v>7.1060700688794193E-2</v>
      </c>
      <c r="AQ40" s="34">
        <f t="shared" si="8"/>
        <v>8.1377386824322717E-2</v>
      </c>
      <c r="AR40" s="34">
        <f t="shared" si="9"/>
        <v>9.245829960732882E-2</v>
      </c>
      <c r="AS40" s="34">
        <f t="shared" si="10"/>
        <v>0.10424458568081535</v>
      </c>
      <c r="AT40" s="34">
        <f t="shared" si="11"/>
        <v>0.11665706589879779</v>
      </c>
      <c r="AU40" s="34">
        <f t="shared" si="12"/>
        <v>0.12959645653169022</v>
      </c>
      <c r="AV40" s="34">
        <f t="shared" si="13"/>
        <v>0.14294448347270919</v>
      </c>
      <c r="AW40" s="34">
        <f t="shared" si="14"/>
        <v>0.15656597269217748</v>
      </c>
      <c r="AX40" s="34">
        <f t="shared" si="15"/>
        <v>0.17031194697677374</v>
      </c>
      <c r="AY40" s="34">
        <f t="shared" si="16"/>
        <v>0.18402369170008509</v>
      </c>
      <c r="AZ40" s="34">
        <f t="shared" si="17"/>
        <v>0.19753767463392427</v>
      </c>
      <c r="BA40" s="34">
        <f t="shared" si="18"/>
        <v>0.21069112250189387</v>
      </c>
      <c r="BB40" s="34">
        <f t="shared" si="19"/>
        <v>0.22332797801950138</v>
      </c>
      <c r="BC40" s="34">
        <f t="shared" si="20"/>
        <v>0.23530489493948226</v>
      </c>
      <c r="BD40" s="34">
        <f t="shared" si="21"/>
        <v>0.24649688496218242</v>
      </c>
      <c r="BE40" s="34">
        <f t="shared" si="22"/>
        <v>0.2568022182055702</v>
      </c>
      <c r="BF40" s="34">
        <f t="shared" si="23"/>
        <v>0.2661462047059926</v>
      </c>
      <c r="BG40" s="34">
        <f t="shared" si="24"/>
        <v>0.27448355057905571</v>
      </c>
      <c r="BH40" s="34">
        <f t="shared" si="25"/>
        <v>0.2817990862634544</v>
      </c>
      <c r="BI40" s="34">
        <f t="shared" si="26"/>
        <v>0.28810679726483768</v>
      </c>
      <c r="BJ40" s="45"/>
    </row>
    <row r="41" spans="1:62" x14ac:dyDescent="0.3">
      <c r="A41" s="29">
        <v>35</v>
      </c>
      <c r="B41" s="29" t="s">
        <v>61</v>
      </c>
      <c r="C41" s="29">
        <v>22</v>
      </c>
      <c r="D41" s="29" t="s">
        <v>51</v>
      </c>
      <c r="E41" s="29" t="s">
        <v>24</v>
      </c>
      <c r="F41" s="46">
        <v>1</v>
      </c>
      <c r="G41" s="47">
        <f t="shared" si="0"/>
        <v>1.5</v>
      </c>
      <c r="H41" s="46">
        <v>0.25</v>
      </c>
      <c r="I41" s="46">
        <v>1</v>
      </c>
      <c r="J41" s="28" cm="1">
        <f t="array" ref="J41">1-EXP(-((($C41+(J$6-$K$6))/(INDEX('Weibull Data'!$G$4:$I$5,2,IF($D41="Electromechanical",3,IF($D41="Analogue Electronic",2,1)))))^(INDEX('Weibull Data'!$G$4:$I$5,1,IF($D41="Electromechanical",3,IF($D41="Analogue Electronic",2,1))))))</f>
        <v>8.3830521892677812E-2</v>
      </c>
      <c r="K41" s="28" cm="1">
        <f t="array" ref="K41">1-EXP(-((($C41+(K$6-$K$6))/(INDEX('Weibull Data'!$G$4:$I$5,2,IF($D41="Electromechanical",3,IF($D41="Analogue Electronic",2,1)))))^(INDEX('Weibull Data'!$G$4:$I$5,1,IF($D41="Electromechanical",3,IF($D41="Analogue Electronic",2,1))))))</f>
        <v>0.10142261198198943</v>
      </c>
      <c r="L41" s="28" cm="1">
        <f t="array" ref="L41">1-EXP(-((($C41+(L$6-$K$6))/(INDEX('Weibull Data'!$G$4:$I$5,2,IF($D41="Electromechanical",3,IF($D41="Analogue Electronic",2,1)))))^(INDEX('Weibull Data'!$G$4:$I$5,1,IF($D41="Electromechanical",3,IF($D41="Analogue Electronic",2,1))))))</f>
        <v>0.1214372567089832</v>
      </c>
      <c r="M41" s="28" cm="1">
        <f t="array" ref="M41">1-EXP(-((($C41+(M$6-$K$6))/(INDEX('Weibull Data'!$G$4:$I$5,2,IF($D41="Electromechanical",3,IF($D41="Analogue Electronic",2,1)))))^(INDEX('Weibull Data'!$G$4:$I$5,1,IF($D41="Electromechanical",3,IF($D41="Analogue Electronic",2,1))))))</f>
        <v>0.14398550475547822</v>
      </c>
      <c r="N41" s="28" cm="1">
        <f t="array" ref="N41">1-EXP(-((($C41+(N$6-$K$6))/(INDEX('Weibull Data'!$G$4:$I$5,2,IF($D41="Electromechanical",3,IF($D41="Analogue Electronic",2,1)))))^(INDEX('Weibull Data'!$G$4:$I$5,1,IF($D41="Electromechanical",3,IF($D41="Analogue Electronic",2,1))))))</f>
        <v>0.16914472802636926</v>
      </c>
      <c r="O41" s="28" cm="1">
        <f t="array" ref="O41">1-EXP(-((($C41+(O$6-$K$6))/(INDEX('Weibull Data'!$G$4:$I$5,2,IF($D41="Electromechanical",3,IF($D41="Analogue Electronic",2,1)))))^(INDEX('Weibull Data'!$G$4:$I$5,1,IF($D41="Electromechanical",3,IF($D41="Analogue Electronic",2,1))))))</f>
        <v>0.196951423066277</v>
      </c>
      <c r="P41" s="28" cm="1">
        <f t="array" ref="P41">1-EXP(-((($C41+(P$6-$K$6))/(INDEX('Weibull Data'!$G$4:$I$5,2,IF($D41="Electromechanical",3,IF($D41="Analogue Electronic",2,1)))))^(INDEX('Weibull Data'!$G$4:$I$5,1,IF($D41="Electromechanical",3,IF($D41="Analogue Electronic",2,1))))))</f>
        <v>0.22739424220414139</v>
      </c>
      <c r="Q41" s="28" cm="1">
        <f t="array" ref="Q41">1-EXP(-((($C41+(Q$6-$K$6))/(INDEX('Weibull Data'!$G$4:$I$5,2,IF($D41="Electromechanical",3,IF($D41="Analogue Electronic",2,1)))))^(INDEX('Weibull Data'!$G$4:$I$5,1,IF($D41="Electromechanical",3,IF($D41="Analogue Electronic",2,1))))))</f>
        <v>0.26040763783783272</v>
      </c>
      <c r="R41" s="28" cm="1">
        <f t="array" ref="R41">1-EXP(-((($C41+(R$6-$K$6))/(INDEX('Weibull Data'!$G$4:$I$5,2,IF($D41="Electromechanical",3,IF($D41="Analogue Electronic",2,1)))))^(INDEX('Weibull Data'!$G$4:$I$5,1,IF($D41="Electromechanical",3,IF($D41="Analogue Electronic",2,1))))))</f>
        <v>0.29586655874345225</v>
      </c>
      <c r="S41" s="28" cm="1">
        <f t="array" ref="S41">1-EXP(-((($C41+(S$6-$K$6))/(INDEX('Weibull Data'!$G$4:$I$5,2,IF($D41="Electromechanical",3,IF($D41="Analogue Electronic",2,1)))))^(INDEX('Weibull Data'!$G$4:$I$5,1,IF($D41="Electromechanical",3,IF($D41="Analogue Electronic",2,1))))))</f>
        <v>0.3335826741786091</v>
      </c>
      <c r="T41" s="28" cm="1">
        <f t="array" ref="T41">1-EXP(-((($C41+(T$6-$K$6))/(INDEX('Weibull Data'!$G$4:$I$5,2,IF($D41="Electromechanical",3,IF($D41="Analogue Electronic",2,1)))))^(INDEX('Weibull Data'!$G$4:$I$5,1,IF($D41="Electromechanical",3,IF($D41="Analogue Electronic",2,1))))))</f>
        <v>0.37330261087615291</v>
      </c>
      <c r="U41" s="28" cm="1">
        <f t="array" ref="U41">1-EXP(-((($C41+(U$6-$K$6))/(INDEX('Weibull Data'!$G$4:$I$5,2,IF($D41="Electromechanical",3,IF($D41="Analogue Electronic",2,1)))))^(INDEX('Weibull Data'!$G$4:$I$5,1,IF($D41="Electromechanical",3,IF($D41="Analogue Electronic",2,1))))))</f>
        <v>0.41470866090140868</v>
      </c>
      <c r="V41" s="28" cm="1">
        <f t="array" ref="V41">1-EXP(-((($C41+(V$6-$K$6))/(INDEX('Weibull Data'!$G$4:$I$5,2,IF($D41="Electromechanical",3,IF($D41="Analogue Electronic",2,1)))))^(INDEX('Weibull Data'!$G$4:$I$5,1,IF($D41="Electromechanical",3,IF($D41="Analogue Electronic",2,1))))))</f>
        <v>0.45742234711266938</v>
      </c>
      <c r="W41" s="28" cm="1">
        <f t="array" ref="W41">1-EXP(-((($C41+(W$6-$K$6))/(INDEX('Weibull Data'!$G$4:$I$5,2,IF($D41="Electromechanical",3,IF($D41="Analogue Electronic",2,1)))))^(INDEX('Weibull Data'!$G$4:$I$5,1,IF($D41="Electromechanical",3,IF($D41="Analogue Electronic",2,1))))))</f>
        <v>0.50101111261496789</v>
      </c>
      <c r="X41" s="28" cm="1">
        <f t="array" ref="X41">1-EXP(-((($C41+(X$6-$K$6))/(INDEX('Weibull Data'!$G$4:$I$5,2,IF($D41="Electromechanical",3,IF($D41="Analogue Electronic",2,1)))))^(INDEX('Weibull Data'!$G$4:$I$5,1,IF($D41="Electromechanical",3,IF($D41="Analogue Electronic",2,1))))))</f>
        <v>0.54499823032567596</v>
      </c>
      <c r="Y41" s="28" cm="1">
        <f t="array" ref="Y41">1-EXP(-((($C41+(Y$6-$K$6))/(INDEX('Weibull Data'!$G$4:$I$5,2,IF($D41="Electromechanical",3,IF($D41="Analogue Electronic",2,1)))))^(INDEX('Weibull Data'!$G$4:$I$5,1,IF($D41="Electromechanical",3,IF($D41="Analogue Electronic",2,1))))))</f>
        <v>0.58887581344027229</v>
      </c>
      <c r="Z41" s="28" cm="1">
        <f t="array" ref="Z41">1-EXP(-((($C41+(Z$6-$K$6))/(INDEX('Weibull Data'!$G$4:$I$5,2,IF($D41="Electromechanical",3,IF($D41="Analogue Electronic",2,1)))))^(INDEX('Weibull Data'!$G$4:$I$5,1,IF($D41="Electromechanical",3,IF($D41="Analogue Electronic",2,1))))))</f>
        <v>0.63212055882855767</v>
      </c>
      <c r="AA41" s="28" cm="1">
        <f t="array" ref="AA41">1-EXP(-((($C41+(AA$6-$K$6))/(INDEX('Weibull Data'!$G$4:$I$5,2,IF($D41="Electromechanical",3,IF($D41="Analogue Electronic",2,1)))))^(INDEX('Weibull Data'!$G$4:$I$5,1,IF($D41="Electromechanical",3,IF($D41="Analogue Electronic",2,1))))))</f>
        <v>0.6742115920060604</v>
      </c>
      <c r="AB41" s="28" cm="1">
        <f t="array" ref="AB41">1-EXP(-((($C41+(AB$6-$K$6))/(INDEX('Weibull Data'!$G$4:$I$5,2,IF($D41="Electromechanical",3,IF($D41="Analogue Electronic",2,1)))))^(INDEX('Weibull Data'!$G$4:$I$5,1,IF($D41="Electromechanical",3,IF($D41="Analogue Electronic",2,1))))))</f>
        <v>0.71464952966240447</v>
      </c>
      <c r="AC41" s="28" cm="1">
        <f t="array" ref="AC41">1-EXP(-((($C41+(AC$6-$K$6))/(INDEX('Weibull Data'!$G$4:$I$5,2,IF($D41="Electromechanical",3,IF($D41="Analogue Electronic",2,1)))))^(INDEX('Weibull Data'!$G$4:$I$5,1,IF($D41="Electromechanical",3,IF($D41="Analogue Electronic",2,1))))))</f>
        <v>0.75297566380634318</v>
      </c>
      <c r="AD41" s="28" cm="1">
        <f t="array" ref="AD41">1-EXP(-((($C41+(AD$6-$K$6))/(INDEX('Weibull Data'!$G$4:$I$5,2,IF($D41="Electromechanical",3,IF($D41="Analogue Electronic",2,1)))))^(INDEX('Weibull Data'!$G$4:$I$5,1,IF($D41="Electromechanical",3,IF($D41="Analogue Electronic",2,1))))))</f>
        <v>0.78879003187898378</v>
      </c>
      <c r="AE41" s="28" cm="1">
        <f t="array" ref="AE41">1-EXP(-((($C41+(AE$6-$K$6))/(INDEX('Weibull Data'!$G$4:$I$5,2,IF($D41="Electromechanical",3,IF($D41="Analogue Electronic",2,1)))))^(INDEX('Weibull Data'!$G$4:$I$5,1,IF($D41="Electromechanical",3,IF($D41="Analogue Electronic",2,1))))))</f>
        <v>0.82176709825782468</v>
      </c>
      <c r="AF41" s="28" cm="1">
        <f t="array" ref="AF41">1-EXP(-((($C41+(AF$6-$K$6))/(INDEX('Weibull Data'!$G$4:$I$5,2,IF($D41="Electromechanical",3,IF($D41="Analogue Electronic",2,1)))))^(INDEX('Weibull Data'!$G$4:$I$5,1,IF($D41="Electromechanical",3,IF($D41="Analogue Electronic",2,1))))))</f>
        <v>0.8516678550591763</v>
      </c>
      <c r="AG41" s="28" cm="1">
        <f t="array" ref="AG41">1-EXP(-((($C41+(AG$6-$K$6))/(INDEX('Weibull Data'!$G$4:$I$5,2,IF($D41="Electromechanical",3,IF($D41="Analogue Electronic",2,1)))))^(INDEX('Weibull Data'!$G$4:$I$5,1,IF($D41="Electromechanical",3,IF($D41="Analogue Electronic",2,1))))))</f>
        <v>0.87834736185297824</v>
      </c>
      <c r="AH41" s="28" cm="1">
        <f t="array" ref="AH41">1-EXP(-((($C41+(AH$6-$K$6))/(INDEX('Weibull Data'!$G$4:$I$5,2,IF($D41="Electromechanical",3,IF($D41="Analogue Electronic",2,1)))))^(INDEX('Weibull Data'!$G$4:$I$5,1,IF($D41="Electromechanical",3,IF($D41="Analogue Electronic",2,1))))))</f>
        <v>0.901757076043054</v>
      </c>
      <c r="AI41" s="28" cm="1">
        <f t="array" ref="AI41">1-EXP(-((($C41+(AI$6-$K$6))/(INDEX('Weibull Data'!$G$4:$I$5,2,IF($D41="Electromechanical",3,IF($D41="Analogue Electronic",2,1)))))^(INDEX('Weibull Data'!$G$4:$I$5,1,IF($D41="Electromechanical",3,IF($D41="Analogue Electronic",2,1))))))</f>
        <v>0.92194175124748057</v>
      </c>
      <c r="AJ41" s="34">
        <f t="shared" si="1"/>
        <v>2.0957630473169453E-2</v>
      </c>
      <c r="AK41" s="34">
        <f t="shared" si="2"/>
        <v>2.5355652995497358E-2</v>
      </c>
      <c r="AL41" s="34">
        <f t="shared" si="3"/>
        <v>3.03593141772458E-2</v>
      </c>
      <c r="AM41" s="34">
        <f t="shared" si="4"/>
        <v>3.5996376188869555E-2</v>
      </c>
      <c r="AN41" s="34">
        <f t="shared" si="5"/>
        <v>4.2286182006592316E-2</v>
      </c>
      <c r="AO41" s="34">
        <f t="shared" si="6"/>
        <v>4.923785576656925E-2</v>
      </c>
      <c r="AP41" s="34">
        <f t="shared" si="7"/>
        <v>5.6848560551035349E-2</v>
      </c>
      <c r="AQ41" s="34">
        <f t="shared" si="8"/>
        <v>6.5101909459458179E-2</v>
      </c>
      <c r="AR41" s="34">
        <f t="shared" si="9"/>
        <v>7.3966639685863061E-2</v>
      </c>
      <c r="AS41" s="34">
        <f t="shared" si="10"/>
        <v>8.3395668544652274E-2</v>
      </c>
      <c r="AT41" s="34">
        <f t="shared" si="11"/>
        <v>9.3325652719038227E-2</v>
      </c>
      <c r="AU41" s="34">
        <f t="shared" si="12"/>
        <v>0.10367716522535217</v>
      </c>
      <c r="AV41" s="34">
        <f t="shared" si="13"/>
        <v>0.11435558677816735</v>
      </c>
      <c r="AW41" s="34">
        <f t="shared" si="14"/>
        <v>0.12525277815374197</v>
      </c>
      <c r="AX41" s="34">
        <f t="shared" si="15"/>
        <v>0.13624955758141899</v>
      </c>
      <c r="AY41" s="34">
        <f t="shared" si="16"/>
        <v>0.14721895336006807</v>
      </c>
      <c r="AZ41" s="34">
        <f t="shared" si="17"/>
        <v>0.15803013970713942</v>
      </c>
      <c r="BA41" s="34">
        <f t="shared" si="18"/>
        <v>0.1685528980015151</v>
      </c>
      <c r="BB41" s="34">
        <f t="shared" si="19"/>
        <v>0.17866238241560112</v>
      </c>
      <c r="BC41" s="34">
        <f t="shared" si="20"/>
        <v>0.18824391595158579</v>
      </c>
      <c r="BD41" s="34">
        <f t="shared" si="21"/>
        <v>0.19719750796974594</v>
      </c>
      <c r="BE41" s="34">
        <f t="shared" si="22"/>
        <v>0.20544177456445617</v>
      </c>
      <c r="BF41" s="34">
        <f t="shared" si="23"/>
        <v>0.21291696376479408</v>
      </c>
      <c r="BG41" s="34">
        <f t="shared" si="24"/>
        <v>0.21958684046324456</v>
      </c>
      <c r="BH41" s="34">
        <f t="shared" si="25"/>
        <v>0.2254392690107635</v>
      </c>
      <c r="BI41" s="34">
        <f t="shared" si="26"/>
        <v>0.23048543781187014</v>
      </c>
      <c r="BJ41" s="45"/>
    </row>
    <row r="42" spans="1:62" x14ac:dyDescent="0.3">
      <c r="A42" s="29">
        <v>36</v>
      </c>
      <c r="B42" s="29" t="s">
        <v>62</v>
      </c>
      <c r="C42" s="29">
        <v>22</v>
      </c>
      <c r="D42" s="29" t="s">
        <v>51</v>
      </c>
      <c r="E42" s="29" t="s">
        <v>29</v>
      </c>
      <c r="F42" s="46">
        <v>1</v>
      </c>
      <c r="G42" s="47">
        <f t="shared" si="0"/>
        <v>1.5</v>
      </c>
      <c r="H42" s="51">
        <v>0.3125</v>
      </c>
      <c r="I42" s="46">
        <v>1</v>
      </c>
      <c r="J42" s="28" cm="1">
        <f t="array" ref="J42">1-EXP(-((($C42+(J$6-$K$6))/(INDEX('Weibull Data'!$G$4:$I$5,2,IF($D42="Electromechanical",3,IF($D42="Analogue Electronic",2,1)))))^(INDEX('Weibull Data'!$G$4:$I$5,1,IF($D42="Electromechanical",3,IF($D42="Analogue Electronic",2,1))))))</f>
        <v>8.3830521892677812E-2</v>
      </c>
      <c r="K42" s="28" cm="1">
        <f t="array" ref="K42">1-EXP(-((($C42+(K$6-$K$6))/(INDEX('Weibull Data'!$G$4:$I$5,2,IF($D42="Electromechanical",3,IF($D42="Analogue Electronic",2,1)))))^(INDEX('Weibull Data'!$G$4:$I$5,1,IF($D42="Electromechanical",3,IF($D42="Analogue Electronic",2,1))))))</f>
        <v>0.10142261198198943</v>
      </c>
      <c r="L42" s="28" cm="1">
        <f t="array" ref="L42">1-EXP(-((($C42+(L$6-$K$6))/(INDEX('Weibull Data'!$G$4:$I$5,2,IF($D42="Electromechanical",3,IF($D42="Analogue Electronic",2,1)))))^(INDEX('Weibull Data'!$G$4:$I$5,1,IF($D42="Electromechanical",3,IF($D42="Analogue Electronic",2,1))))))</f>
        <v>0.1214372567089832</v>
      </c>
      <c r="M42" s="28" cm="1">
        <f t="array" ref="M42">1-EXP(-((($C42+(M$6-$K$6))/(INDEX('Weibull Data'!$G$4:$I$5,2,IF($D42="Electromechanical",3,IF($D42="Analogue Electronic",2,1)))))^(INDEX('Weibull Data'!$G$4:$I$5,1,IF($D42="Electromechanical",3,IF($D42="Analogue Electronic",2,1))))))</f>
        <v>0.14398550475547822</v>
      </c>
      <c r="N42" s="28" cm="1">
        <f t="array" ref="N42">1-EXP(-((($C42+(N$6-$K$6))/(INDEX('Weibull Data'!$G$4:$I$5,2,IF($D42="Electromechanical",3,IF($D42="Analogue Electronic",2,1)))))^(INDEX('Weibull Data'!$G$4:$I$5,1,IF($D42="Electromechanical",3,IF($D42="Analogue Electronic",2,1))))))</f>
        <v>0.16914472802636926</v>
      </c>
      <c r="O42" s="28" cm="1">
        <f t="array" ref="O42">1-EXP(-((($C42+(O$6-$K$6))/(INDEX('Weibull Data'!$G$4:$I$5,2,IF($D42="Electromechanical",3,IF($D42="Analogue Electronic",2,1)))))^(INDEX('Weibull Data'!$G$4:$I$5,1,IF($D42="Electromechanical",3,IF($D42="Analogue Electronic",2,1))))))</f>
        <v>0.196951423066277</v>
      </c>
      <c r="P42" s="28" cm="1">
        <f t="array" ref="P42">1-EXP(-((($C42+(P$6-$K$6))/(INDEX('Weibull Data'!$G$4:$I$5,2,IF($D42="Electromechanical",3,IF($D42="Analogue Electronic",2,1)))))^(INDEX('Weibull Data'!$G$4:$I$5,1,IF($D42="Electromechanical",3,IF($D42="Analogue Electronic",2,1))))))</f>
        <v>0.22739424220414139</v>
      </c>
      <c r="Q42" s="28" cm="1">
        <f t="array" ref="Q42">1-EXP(-((($C42+(Q$6-$K$6))/(INDEX('Weibull Data'!$G$4:$I$5,2,IF($D42="Electromechanical",3,IF($D42="Analogue Electronic",2,1)))))^(INDEX('Weibull Data'!$G$4:$I$5,1,IF($D42="Electromechanical",3,IF($D42="Analogue Electronic",2,1))))))</f>
        <v>0.26040763783783272</v>
      </c>
      <c r="R42" s="28" cm="1">
        <f t="array" ref="R42">1-EXP(-((($C42+(R$6-$K$6))/(INDEX('Weibull Data'!$G$4:$I$5,2,IF($D42="Electromechanical",3,IF($D42="Analogue Electronic",2,1)))))^(INDEX('Weibull Data'!$G$4:$I$5,1,IF($D42="Electromechanical",3,IF($D42="Analogue Electronic",2,1))))))</f>
        <v>0.29586655874345225</v>
      </c>
      <c r="S42" s="28" cm="1">
        <f t="array" ref="S42">1-EXP(-((($C42+(S$6-$K$6))/(INDEX('Weibull Data'!$G$4:$I$5,2,IF($D42="Electromechanical",3,IF($D42="Analogue Electronic",2,1)))))^(INDEX('Weibull Data'!$G$4:$I$5,1,IF($D42="Electromechanical",3,IF($D42="Analogue Electronic",2,1))))))</f>
        <v>0.3335826741786091</v>
      </c>
      <c r="T42" s="28" cm="1">
        <f t="array" ref="T42">1-EXP(-((($C42+(T$6-$K$6))/(INDEX('Weibull Data'!$G$4:$I$5,2,IF($D42="Electromechanical",3,IF($D42="Analogue Electronic",2,1)))))^(INDEX('Weibull Data'!$G$4:$I$5,1,IF($D42="Electromechanical",3,IF($D42="Analogue Electronic",2,1))))))</f>
        <v>0.37330261087615291</v>
      </c>
      <c r="U42" s="28" cm="1">
        <f t="array" ref="U42">1-EXP(-((($C42+(U$6-$K$6))/(INDEX('Weibull Data'!$G$4:$I$5,2,IF($D42="Electromechanical",3,IF($D42="Analogue Electronic",2,1)))))^(INDEX('Weibull Data'!$G$4:$I$5,1,IF($D42="Electromechanical",3,IF($D42="Analogue Electronic",2,1))))))</f>
        <v>0.41470866090140868</v>
      </c>
      <c r="V42" s="28" cm="1">
        <f t="array" ref="V42">1-EXP(-((($C42+(V$6-$K$6))/(INDEX('Weibull Data'!$G$4:$I$5,2,IF($D42="Electromechanical",3,IF($D42="Analogue Electronic",2,1)))))^(INDEX('Weibull Data'!$G$4:$I$5,1,IF($D42="Electromechanical",3,IF($D42="Analogue Electronic",2,1))))))</f>
        <v>0.45742234711266938</v>
      </c>
      <c r="W42" s="28" cm="1">
        <f t="array" ref="W42">1-EXP(-((($C42+(W$6-$K$6))/(INDEX('Weibull Data'!$G$4:$I$5,2,IF($D42="Electromechanical",3,IF($D42="Analogue Electronic",2,1)))))^(INDEX('Weibull Data'!$G$4:$I$5,1,IF($D42="Electromechanical",3,IF($D42="Analogue Electronic",2,1))))))</f>
        <v>0.50101111261496789</v>
      </c>
      <c r="X42" s="28" cm="1">
        <f t="array" ref="X42">1-EXP(-((($C42+(X$6-$K$6))/(INDEX('Weibull Data'!$G$4:$I$5,2,IF($D42="Electromechanical",3,IF($D42="Analogue Electronic",2,1)))))^(INDEX('Weibull Data'!$G$4:$I$5,1,IF($D42="Electromechanical",3,IF($D42="Analogue Electronic",2,1))))))</f>
        <v>0.54499823032567596</v>
      </c>
      <c r="Y42" s="28" cm="1">
        <f t="array" ref="Y42">1-EXP(-((($C42+(Y$6-$K$6))/(INDEX('Weibull Data'!$G$4:$I$5,2,IF($D42="Electromechanical",3,IF($D42="Analogue Electronic",2,1)))))^(INDEX('Weibull Data'!$G$4:$I$5,1,IF($D42="Electromechanical",3,IF($D42="Analogue Electronic",2,1))))))</f>
        <v>0.58887581344027229</v>
      </c>
      <c r="Z42" s="28" cm="1">
        <f t="array" ref="Z42">1-EXP(-((($C42+(Z$6-$K$6))/(INDEX('Weibull Data'!$G$4:$I$5,2,IF($D42="Electromechanical",3,IF($D42="Analogue Electronic",2,1)))))^(INDEX('Weibull Data'!$G$4:$I$5,1,IF($D42="Electromechanical",3,IF($D42="Analogue Electronic",2,1))))))</f>
        <v>0.63212055882855767</v>
      </c>
      <c r="AA42" s="28" cm="1">
        <f t="array" ref="AA42">1-EXP(-((($C42+(AA$6-$K$6))/(INDEX('Weibull Data'!$G$4:$I$5,2,IF($D42="Electromechanical",3,IF($D42="Analogue Electronic",2,1)))))^(INDEX('Weibull Data'!$G$4:$I$5,1,IF($D42="Electromechanical",3,IF($D42="Analogue Electronic",2,1))))))</f>
        <v>0.6742115920060604</v>
      </c>
      <c r="AB42" s="28" cm="1">
        <f t="array" ref="AB42">1-EXP(-((($C42+(AB$6-$K$6))/(INDEX('Weibull Data'!$G$4:$I$5,2,IF($D42="Electromechanical",3,IF($D42="Analogue Electronic",2,1)))))^(INDEX('Weibull Data'!$G$4:$I$5,1,IF($D42="Electromechanical",3,IF($D42="Analogue Electronic",2,1))))))</f>
        <v>0.71464952966240447</v>
      </c>
      <c r="AC42" s="28" cm="1">
        <f t="array" ref="AC42">1-EXP(-((($C42+(AC$6-$K$6))/(INDEX('Weibull Data'!$G$4:$I$5,2,IF($D42="Electromechanical",3,IF($D42="Analogue Electronic",2,1)))))^(INDEX('Weibull Data'!$G$4:$I$5,1,IF($D42="Electromechanical",3,IF($D42="Analogue Electronic",2,1))))))</f>
        <v>0.75297566380634318</v>
      </c>
      <c r="AD42" s="28" cm="1">
        <f t="array" ref="AD42">1-EXP(-((($C42+(AD$6-$K$6))/(INDEX('Weibull Data'!$G$4:$I$5,2,IF($D42="Electromechanical",3,IF($D42="Analogue Electronic",2,1)))))^(INDEX('Weibull Data'!$G$4:$I$5,1,IF($D42="Electromechanical",3,IF($D42="Analogue Electronic",2,1))))))</f>
        <v>0.78879003187898378</v>
      </c>
      <c r="AE42" s="28" cm="1">
        <f t="array" ref="AE42">1-EXP(-((($C42+(AE$6-$K$6))/(INDEX('Weibull Data'!$G$4:$I$5,2,IF($D42="Electromechanical",3,IF($D42="Analogue Electronic",2,1)))))^(INDEX('Weibull Data'!$G$4:$I$5,1,IF($D42="Electromechanical",3,IF($D42="Analogue Electronic",2,1))))))</f>
        <v>0.82176709825782468</v>
      </c>
      <c r="AF42" s="28" cm="1">
        <f t="array" ref="AF42">1-EXP(-((($C42+(AF$6-$K$6))/(INDEX('Weibull Data'!$G$4:$I$5,2,IF($D42="Electromechanical",3,IF($D42="Analogue Electronic",2,1)))))^(INDEX('Weibull Data'!$G$4:$I$5,1,IF($D42="Electromechanical",3,IF($D42="Analogue Electronic",2,1))))))</f>
        <v>0.8516678550591763</v>
      </c>
      <c r="AG42" s="28" cm="1">
        <f t="array" ref="AG42">1-EXP(-((($C42+(AG$6-$K$6))/(INDEX('Weibull Data'!$G$4:$I$5,2,IF($D42="Electromechanical",3,IF($D42="Analogue Electronic",2,1)))))^(INDEX('Weibull Data'!$G$4:$I$5,1,IF($D42="Electromechanical",3,IF($D42="Analogue Electronic",2,1))))))</f>
        <v>0.87834736185297824</v>
      </c>
      <c r="AH42" s="28" cm="1">
        <f t="array" ref="AH42">1-EXP(-((($C42+(AH$6-$K$6))/(INDEX('Weibull Data'!$G$4:$I$5,2,IF($D42="Electromechanical",3,IF($D42="Analogue Electronic",2,1)))))^(INDEX('Weibull Data'!$G$4:$I$5,1,IF($D42="Electromechanical",3,IF($D42="Analogue Electronic",2,1))))))</f>
        <v>0.901757076043054</v>
      </c>
      <c r="AI42" s="28" cm="1">
        <f t="array" ref="AI42">1-EXP(-((($C42+(AI$6-$K$6))/(INDEX('Weibull Data'!$G$4:$I$5,2,IF($D42="Electromechanical",3,IF($D42="Analogue Electronic",2,1)))))^(INDEX('Weibull Data'!$G$4:$I$5,1,IF($D42="Electromechanical",3,IF($D42="Analogue Electronic",2,1))))))</f>
        <v>0.92194175124748057</v>
      </c>
      <c r="AJ42" s="34">
        <f t="shared" si="1"/>
        <v>2.6197038091461816E-2</v>
      </c>
      <c r="AK42" s="34">
        <f t="shared" si="2"/>
        <v>3.1694566244371697E-2</v>
      </c>
      <c r="AL42" s="34">
        <f t="shared" si="3"/>
        <v>3.794914272155725E-2</v>
      </c>
      <c r="AM42" s="34">
        <f t="shared" si="4"/>
        <v>4.4995470236086944E-2</v>
      </c>
      <c r="AN42" s="34">
        <f t="shared" si="5"/>
        <v>5.2857727508240394E-2</v>
      </c>
      <c r="AO42" s="34">
        <f t="shared" si="6"/>
        <v>6.1547319708211562E-2</v>
      </c>
      <c r="AP42" s="34">
        <f t="shared" si="7"/>
        <v>7.1060700688794193E-2</v>
      </c>
      <c r="AQ42" s="34">
        <f t="shared" si="8"/>
        <v>8.1377386824322717E-2</v>
      </c>
      <c r="AR42" s="34">
        <f t="shared" si="9"/>
        <v>9.245829960732882E-2</v>
      </c>
      <c r="AS42" s="34">
        <f t="shared" si="10"/>
        <v>0.10424458568081535</v>
      </c>
      <c r="AT42" s="34">
        <f t="shared" si="11"/>
        <v>0.11665706589879779</v>
      </c>
      <c r="AU42" s="34">
        <f t="shared" si="12"/>
        <v>0.12959645653169022</v>
      </c>
      <c r="AV42" s="34">
        <f t="shared" si="13"/>
        <v>0.14294448347270919</v>
      </c>
      <c r="AW42" s="34">
        <f t="shared" si="14"/>
        <v>0.15656597269217748</v>
      </c>
      <c r="AX42" s="34">
        <f t="shared" si="15"/>
        <v>0.17031194697677374</v>
      </c>
      <c r="AY42" s="34">
        <f t="shared" si="16"/>
        <v>0.18402369170008509</v>
      </c>
      <c r="AZ42" s="34">
        <f t="shared" si="17"/>
        <v>0.19753767463392427</v>
      </c>
      <c r="BA42" s="34">
        <f t="shared" si="18"/>
        <v>0.21069112250189387</v>
      </c>
      <c r="BB42" s="34">
        <f t="shared" si="19"/>
        <v>0.22332797801950138</v>
      </c>
      <c r="BC42" s="34">
        <f t="shared" si="20"/>
        <v>0.23530489493948226</v>
      </c>
      <c r="BD42" s="34">
        <f t="shared" si="21"/>
        <v>0.24649688496218242</v>
      </c>
      <c r="BE42" s="34">
        <f t="shared" si="22"/>
        <v>0.2568022182055702</v>
      </c>
      <c r="BF42" s="34">
        <f t="shared" si="23"/>
        <v>0.2661462047059926</v>
      </c>
      <c r="BG42" s="34">
        <f t="shared" si="24"/>
        <v>0.27448355057905571</v>
      </c>
      <c r="BH42" s="34">
        <f t="shared" si="25"/>
        <v>0.2817990862634544</v>
      </c>
      <c r="BI42" s="34">
        <f t="shared" si="26"/>
        <v>0.28810679726483768</v>
      </c>
      <c r="BJ42" s="45"/>
    </row>
    <row r="43" spans="1:62" x14ac:dyDescent="0.3">
      <c r="A43" s="29">
        <v>37</v>
      </c>
      <c r="B43" s="29" t="s">
        <v>110</v>
      </c>
      <c r="C43" s="29">
        <v>22</v>
      </c>
      <c r="D43" s="29" t="s">
        <v>51</v>
      </c>
      <c r="E43" s="29" t="s">
        <v>21</v>
      </c>
      <c r="F43" s="46">
        <v>2</v>
      </c>
      <c r="G43" s="47">
        <f t="shared" si="0"/>
        <v>1.5</v>
      </c>
      <c r="H43" s="51">
        <v>0.2857142857142857</v>
      </c>
      <c r="I43" s="46">
        <v>2</v>
      </c>
      <c r="J43" s="28" cm="1">
        <f t="array" ref="J43">1-EXP(-((($C43+(J$6-$K$6))/(INDEX('Weibull Data'!$G$4:$I$5,2,IF($D43="Electromechanical",3,IF($D43="Analogue Electronic",2,1)))))^(INDEX('Weibull Data'!$G$4:$I$5,1,IF($D43="Electromechanical",3,IF($D43="Analogue Electronic",2,1))))))</f>
        <v>8.3830521892677812E-2</v>
      </c>
      <c r="K43" s="28" cm="1">
        <f t="array" ref="K43">1-EXP(-((($C43+(K$6-$K$6))/(INDEX('Weibull Data'!$G$4:$I$5,2,IF($D43="Electromechanical",3,IF($D43="Analogue Electronic",2,1)))))^(INDEX('Weibull Data'!$G$4:$I$5,1,IF($D43="Electromechanical",3,IF($D43="Analogue Electronic",2,1))))))</f>
        <v>0.10142261198198943</v>
      </c>
      <c r="L43" s="28" cm="1">
        <f t="array" ref="L43">1-EXP(-((($C43+(L$6-$K$6))/(INDEX('Weibull Data'!$G$4:$I$5,2,IF($D43="Electromechanical",3,IF($D43="Analogue Electronic",2,1)))))^(INDEX('Weibull Data'!$G$4:$I$5,1,IF($D43="Electromechanical",3,IF($D43="Analogue Electronic",2,1))))))</f>
        <v>0.1214372567089832</v>
      </c>
      <c r="M43" s="28" cm="1">
        <f t="array" ref="M43">1-EXP(-((($C43+(M$6-$K$6))/(INDEX('Weibull Data'!$G$4:$I$5,2,IF($D43="Electromechanical",3,IF($D43="Analogue Electronic",2,1)))))^(INDEX('Weibull Data'!$G$4:$I$5,1,IF($D43="Electromechanical",3,IF($D43="Analogue Electronic",2,1))))))</f>
        <v>0.14398550475547822</v>
      </c>
      <c r="N43" s="28" cm="1">
        <f t="array" ref="N43">1-EXP(-((($C43+(N$6-$K$6))/(INDEX('Weibull Data'!$G$4:$I$5,2,IF($D43="Electromechanical",3,IF($D43="Analogue Electronic",2,1)))))^(INDEX('Weibull Data'!$G$4:$I$5,1,IF($D43="Electromechanical",3,IF($D43="Analogue Electronic",2,1))))))</f>
        <v>0.16914472802636926</v>
      </c>
      <c r="O43" s="28" cm="1">
        <f t="array" ref="O43">1-EXP(-((($C43+(O$6-$K$6))/(INDEX('Weibull Data'!$G$4:$I$5,2,IF($D43="Electromechanical",3,IF($D43="Analogue Electronic",2,1)))))^(INDEX('Weibull Data'!$G$4:$I$5,1,IF($D43="Electromechanical",3,IF($D43="Analogue Electronic",2,1))))))</f>
        <v>0.196951423066277</v>
      </c>
      <c r="P43" s="28" cm="1">
        <f t="array" ref="P43">1-EXP(-((($C43+(P$6-$K$6))/(INDEX('Weibull Data'!$G$4:$I$5,2,IF($D43="Electromechanical",3,IF($D43="Analogue Electronic",2,1)))))^(INDEX('Weibull Data'!$G$4:$I$5,1,IF($D43="Electromechanical",3,IF($D43="Analogue Electronic",2,1))))))</f>
        <v>0.22739424220414139</v>
      </c>
      <c r="Q43" s="28" cm="1">
        <f t="array" ref="Q43">1-EXP(-((($C43+(Q$6-$K$6))/(INDEX('Weibull Data'!$G$4:$I$5,2,IF($D43="Electromechanical",3,IF($D43="Analogue Electronic",2,1)))))^(INDEX('Weibull Data'!$G$4:$I$5,1,IF($D43="Electromechanical",3,IF($D43="Analogue Electronic",2,1))))))</f>
        <v>0.26040763783783272</v>
      </c>
      <c r="R43" s="28" cm="1">
        <f t="array" ref="R43">1-EXP(-((($C43+(R$6-$K$6))/(INDEX('Weibull Data'!$G$4:$I$5,2,IF($D43="Electromechanical",3,IF($D43="Analogue Electronic",2,1)))))^(INDEX('Weibull Data'!$G$4:$I$5,1,IF($D43="Electromechanical",3,IF($D43="Analogue Electronic",2,1))))))</f>
        <v>0.29586655874345225</v>
      </c>
      <c r="S43" s="28" cm="1">
        <f t="array" ref="S43">1-EXP(-((($C43+(S$6-$K$6))/(INDEX('Weibull Data'!$G$4:$I$5,2,IF($D43="Electromechanical",3,IF($D43="Analogue Electronic",2,1)))))^(INDEX('Weibull Data'!$G$4:$I$5,1,IF($D43="Electromechanical",3,IF($D43="Analogue Electronic",2,1))))))</f>
        <v>0.3335826741786091</v>
      </c>
      <c r="T43" s="28" cm="1">
        <f t="array" ref="T43">1-EXP(-((($C43+(T$6-$K$6))/(INDEX('Weibull Data'!$G$4:$I$5,2,IF($D43="Electromechanical",3,IF($D43="Analogue Electronic",2,1)))))^(INDEX('Weibull Data'!$G$4:$I$5,1,IF($D43="Electromechanical",3,IF($D43="Analogue Electronic",2,1))))))</f>
        <v>0.37330261087615291</v>
      </c>
      <c r="U43" s="28" cm="1">
        <f t="array" ref="U43">1-EXP(-((($C43+(U$6-$K$6))/(INDEX('Weibull Data'!$G$4:$I$5,2,IF($D43="Electromechanical",3,IF($D43="Analogue Electronic",2,1)))))^(INDEX('Weibull Data'!$G$4:$I$5,1,IF($D43="Electromechanical",3,IF($D43="Analogue Electronic",2,1))))))</f>
        <v>0.41470866090140868</v>
      </c>
      <c r="V43" s="28" cm="1">
        <f t="array" ref="V43">1-EXP(-((($C43+(V$6-$K$6))/(INDEX('Weibull Data'!$G$4:$I$5,2,IF($D43="Electromechanical",3,IF($D43="Analogue Electronic",2,1)))))^(INDEX('Weibull Data'!$G$4:$I$5,1,IF($D43="Electromechanical",3,IF($D43="Analogue Electronic",2,1))))))</f>
        <v>0.45742234711266938</v>
      </c>
      <c r="W43" s="28" cm="1">
        <f t="array" ref="W43">1-EXP(-((($C43+(W$6-$K$6))/(INDEX('Weibull Data'!$G$4:$I$5,2,IF($D43="Electromechanical",3,IF($D43="Analogue Electronic",2,1)))))^(INDEX('Weibull Data'!$G$4:$I$5,1,IF($D43="Electromechanical",3,IF($D43="Analogue Electronic",2,1))))))</f>
        <v>0.50101111261496789</v>
      </c>
      <c r="X43" s="28" cm="1">
        <f t="array" ref="X43">1-EXP(-((($C43+(X$6-$K$6))/(INDEX('Weibull Data'!$G$4:$I$5,2,IF($D43="Electromechanical",3,IF($D43="Analogue Electronic",2,1)))))^(INDEX('Weibull Data'!$G$4:$I$5,1,IF($D43="Electromechanical",3,IF($D43="Analogue Electronic",2,1))))))</f>
        <v>0.54499823032567596</v>
      </c>
      <c r="Y43" s="28" cm="1">
        <f t="array" ref="Y43">1-EXP(-((($C43+(Y$6-$K$6))/(INDEX('Weibull Data'!$G$4:$I$5,2,IF($D43="Electromechanical",3,IF($D43="Analogue Electronic",2,1)))))^(INDEX('Weibull Data'!$G$4:$I$5,1,IF($D43="Electromechanical",3,IF($D43="Analogue Electronic",2,1))))))</f>
        <v>0.58887581344027229</v>
      </c>
      <c r="Z43" s="28" cm="1">
        <f t="array" ref="Z43">1-EXP(-((($C43+(Z$6-$K$6))/(INDEX('Weibull Data'!$G$4:$I$5,2,IF($D43="Electromechanical",3,IF($D43="Analogue Electronic",2,1)))))^(INDEX('Weibull Data'!$G$4:$I$5,1,IF($D43="Electromechanical",3,IF($D43="Analogue Electronic",2,1))))))</f>
        <v>0.63212055882855767</v>
      </c>
      <c r="AA43" s="28" cm="1">
        <f t="array" ref="AA43">1-EXP(-((($C43+(AA$6-$K$6))/(INDEX('Weibull Data'!$G$4:$I$5,2,IF($D43="Electromechanical",3,IF($D43="Analogue Electronic",2,1)))))^(INDEX('Weibull Data'!$G$4:$I$5,1,IF($D43="Electromechanical",3,IF($D43="Analogue Electronic",2,1))))))</f>
        <v>0.6742115920060604</v>
      </c>
      <c r="AB43" s="28" cm="1">
        <f t="array" ref="AB43">1-EXP(-((($C43+(AB$6-$K$6))/(INDEX('Weibull Data'!$G$4:$I$5,2,IF($D43="Electromechanical",3,IF($D43="Analogue Electronic",2,1)))))^(INDEX('Weibull Data'!$G$4:$I$5,1,IF($D43="Electromechanical",3,IF($D43="Analogue Electronic",2,1))))))</f>
        <v>0.71464952966240447</v>
      </c>
      <c r="AC43" s="28" cm="1">
        <f t="array" ref="AC43">1-EXP(-((($C43+(AC$6-$K$6))/(INDEX('Weibull Data'!$G$4:$I$5,2,IF($D43="Electromechanical",3,IF($D43="Analogue Electronic",2,1)))))^(INDEX('Weibull Data'!$G$4:$I$5,1,IF($D43="Electromechanical",3,IF($D43="Analogue Electronic",2,1))))))</f>
        <v>0.75297566380634318</v>
      </c>
      <c r="AD43" s="28" cm="1">
        <f t="array" ref="AD43">1-EXP(-((($C43+(AD$6-$K$6))/(INDEX('Weibull Data'!$G$4:$I$5,2,IF($D43="Electromechanical",3,IF($D43="Analogue Electronic",2,1)))))^(INDEX('Weibull Data'!$G$4:$I$5,1,IF($D43="Electromechanical",3,IF($D43="Analogue Electronic",2,1))))))</f>
        <v>0.78879003187898378</v>
      </c>
      <c r="AE43" s="28" cm="1">
        <f t="array" ref="AE43">1-EXP(-((($C43+(AE$6-$K$6))/(INDEX('Weibull Data'!$G$4:$I$5,2,IF($D43="Electromechanical",3,IF($D43="Analogue Electronic",2,1)))))^(INDEX('Weibull Data'!$G$4:$I$5,1,IF($D43="Electromechanical",3,IF($D43="Analogue Electronic",2,1))))))</f>
        <v>0.82176709825782468</v>
      </c>
      <c r="AF43" s="28" cm="1">
        <f t="array" ref="AF43">1-EXP(-((($C43+(AF$6-$K$6))/(INDEX('Weibull Data'!$G$4:$I$5,2,IF($D43="Electromechanical",3,IF($D43="Analogue Electronic",2,1)))))^(INDEX('Weibull Data'!$G$4:$I$5,1,IF($D43="Electromechanical",3,IF($D43="Analogue Electronic",2,1))))))</f>
        <v>0.8516678550591763</v>
      </c>
      <c r="AG43" s="28" cm="1">
        <f t="array" ref="AG43">1-EXP(-((($C43+(AG$6-$K$6))/(INDEX('Weibull Data'!$G$4:$I$5,2,IF($D43="Electromechanical",3,IF($D43="Analogue Electronic",2,1)))))^(INDEX('Weibull Data'!$G$4:$I$5,1,IF($D43="Electromechanical",3,IF($D43="Analogue Electronic",2,1))))))</f>
        <v>0.87834736185297824</v>
      </c>
      <c r="AH43" s="28" cm="1">
        <f t="array" ref="AH43">1-EXP(-((($C43+(AH$6-$K$6))/(INDEX('Weibull Data'!$G$4:$I$5,2,IF($D43="Electromechanical",3,IF($D43="Analogue Electronic",2,1)))))^(INDEX('Weibull Data'!$G$4:$I$5,1,IF($D43="Electromechanical",3,IF($D43="Analogue Electronic",2,1))))))</f>
        <v>0.901757076043054</v>
      </c>
      <c r="AI43" s="28" cm="1">
        <f t="array" ref="AI43">1-EXP(-((($C43+(AI$6-$K$6))/(INDEX('Weibull Data'!$G$4:$I$5,2,IF($D43="Electromechanical",3,IF($D43="Analogue Electronic",2,1)))))^(INDEX('Weibull Data'!$G$4:$I$5,1,IF($D43="Electromechanical",3,IF($D43="Analogue Electronic",2,1))))))</f>
        <v>0.92194175124748057</v>
      </c>
      <c r="AJ43" s="34">
        <f t="shared" si="1"/>
        <v>2.0078732573710666E-3</v>
      </c>
      <c r="AK43" s="34">
        <f t="shared" si="2"/>
        <v>2.939013206071196E-3</v>
      </c>
      <c r="AL43" s="34">
        <f t="shared" si="3"/>
        <v>4.2134306620009955E-3</v>
      </c>
      <c r="AM43" s="34">
        <f t="shared" si="4"/>
        <v>5.9233787370542397E-3</v>
      </c>
      <c r="AN43" s="34">
        <f t="shared" si="5"/>
        <v>8.1742682911755491E-3</v>
      </c>
      <c r="AO43" s="34">
        <f t="shared" si="6"/>
        <v>1.1082818013666179E-2</v>
      </c>
      <c r="AP43" s="34">
        <f t="shared" si="7"/>
        <v>1.4773754682170204E-2</v>
      </c>
      <c r="AQ43" s="34">
        <f t="shared" si="8"/>
        <v>1.9374896526937097E-2</v>
      </c>
      <c r="AR43" s="34">
        <f t="shared" si="9"/>
        <v>2.5010577309340764E-2</v>
      </c>
      <c r="AS43" s="34">
        <f t="shared" si="10"/>
        <v>3.1793543003472015E-2</v>
      </c>
      <c r="AT43" s="34">
        <f t="shared" si="11"/>
        <v>3.9815668367700695E-2</v>
      </c>
      <c r="AU43" s="34">
        <f t="shared" si="12"/>
        <v>4.9138078121897022E-2</v>
      </c>
      <c r="AV43" s="34">
        <f t="shared" si="13"/>
        <v>5.9781486753732391E-2</v>
      </c>
      <c r="AW43" s="34">
        <f t="shared" si="14"/>
        <v>7.1717752846767999E-2</v>
      </c>
      <c r="AX43" s="34">
        <f t="shared" si="15"/>
        <v>8.4863734588033868E-2</v>
      </c>
      <c r="AY43" s="34">
        <f t="shared" si="16"/>
        <v>9.9078492472840674E-2</v>
      </c>
      <c r="AZ43" s="34">
        <f t="shared" si="17"/>
        <v>0.11416468596963658</v>
      </c>
      <c r="BA43" s="34">
        <f t="shared" si="18"/>
        <v>0.12987464879867042</v>
      </c>
      <c r="BB43" s="34">
        <f t="shared" si="19"/>
        <v>0.14592112864191312</v>
      </c>
      <c r="BC43" s="34">
        <f t="shared" si="20"/>
        <v>0.16199210008131518</v>
      </c>
      <c r="BD43" s="34">
        <f t="shared" si="21"/>
        <v>0.17776848982618521</v>
      </c>
      <c r="BE43" s="34">
        <f t="shared" si="22"/>
        <v>0.19294318965116722</v>
      </c>
      <c r="BF43" s="34">
        <f t="shared" si="23"/>
        <v>0.20723946724031375</v>
      </c>
      <c r="BG43" s="34">
        <f t="shared" si="24"/>
        <v>0.2204268823068819</v>
      </c>
      <c r="BH43" s="34">
        <f t="shared" si="25"/>
        <v>0.23233309262677665</v>
      </c>
      <c r="BI43" s="34">
        <f t="shared" si="26"/>
        <v>0.24285045505522035</v>
      </c>
      <c r="BJ43" s="45"/>
    </row>
    <row r="44" spans="1:62" x14ac:dyDescent="0.3">
      <c r="A44" s="39"/>
      <c r="B44" s="39" t="s">
        <v>74</v>
      </c>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42"/>
    </row>
  </sheetData>
  <mergeCells count="2">
    <mergeCell ref="J5:AI5"/>
    <mergeCell ref="AJ5:BI5"/>
  </mergeCells>
  <dataValidations count="1">
    <dataValidation type="list" allowBlank="1" showInputMessage="1" showErrorMessage="1" sqref="D7:D43" xr:uid="{1FE2B103-FB57-4F39-8173-EA905D9F974F}">
      <formula1>"Electromechanical, Analogue Electronic, Digital"</formula1>
    </dataValidation>
  </dataValidations>
  <pageMargins left="0.7" right="0.7" top="0.75" bottom="0.75" header="0.3" footer="0.3"/>
  <pageSetup paperSize="9"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E4322-9F31-46B6-871E-0C7CA896B541}">
  <sheetPr>
    <tabColor rgb="FF00B050"/>
  </sheetPr>
  <dimension ref="A1:BJ54"/>
  <sheetViews>
    <sheetView showGridLines="0" zoomScale="50" zoomScaleNormal="50" workbookViewId="0">
      <pane xSplit="2" ySplit="6" topLeftCell="AF52" activePane="bottomRight" state="frozen"/>
      <selection pane="topRight" activeCell="O63" sqref="O63"/>
      <selection pane="bottomLeft" activeCell="O63" sqref="O63"/>
      <selection pane="bottomRight"/>
    </sheetView>
  </sheetViews>
  <sheetFormatPr defaultRowHeight="14.4" outlineLevelCol="1" x14ac:dyDescent="0.3"/>
  <cols>
    <col min="1" max="1" width="14.44140625" customWidth="1"/>
    <col min="2" max="2" width="61.44140625" bestFit="1" customWidth="1"/>
    <col min="3" max="3" width="10.5546875" customWidth="1"/>
    <col min="4" max="4" width="18.88671875" bestFit="1" customWidth="1"/>
    <col min="5" max="5" width="23.6640625" bestFit="1" customWidth="1"/>
    <col min="6" max="6" width="12.109375" customWidth="1"/>
    <col min="7" max="7" width="12.5546875" customWidth="1"/>
    <col min="8" max="8" width="11" customWidth="1" collapsed="1"/>
    <col min="9" max="9" width="8" bestFit="1" customWidth="1"/>
    <col min="10" max="10" width="8" customWidth="1"/>
    <col min="11" max="11" width="7.6640625" customWidth="1" outlineLevel="1"/>
    <col min="12" max="36" width="8" customWidth="1" outlineLevel="1"/>
    <col min="37" max="61" width="12" customWidth="1" outlineLevel="1"/>
    <col min="62" max="62" width="4.109375" customWidth="1"/>
  </cols>
  <sheetData>
    <row r="1" spans="1:62" ht="28.8" x14ac:dyDescent="0.55000000000000004">
      <c r="A1" s="21" t="s">
        <v>111</v>
      </c>
    </row>
    <row r="3" spans="1:62" ht="28.8" x14ac:dyDescent="0.3">
      <c r="A3" s="44" t="s">
        <v>7</v>
      </c>
      <c r="B3" s="14">
        <v>90</v>
      </c>
    </row>
    <row r="5" spans="1:62" ht="14.4" customHeight="1" x14ac:dyDescent="0.3">
      <c r="H5" s="18"/>
      <c r="J5" s="55" t="s">
        <v>8</v>
      </c>
      <c r="K5" s="55"/>
      <c r="L5" s="55"/>
      <c r="M5" s="55"/>
      <c r="N5" s="55"/>
      <c r="O5" s="55"/>
      <c r="P5" s="55"/>
      <c r="Q5" s="55"/>
      <c r="R5" s="55"/>
      <c r="S5" s="55"/>
      <c r="T5" s="55"/>
      <c r="U5" s="55"/>
      <c r="V5" s="55"/>
      <c r="W5" s="55"/>
      <c r="X5" s="55"/>
      <c r="Y5" s="55"/>
      <c r="Z5" s="55"/>
      <c r="AA5" s="55"/>
      <c r="AB5" s="55"/>
      <c r="AC5" s="55"/>
      <c r="AD5" s="55"/>
      <c r="AE5" s="55"/>
      <c r="AF5" s="55"/>
      <c r="AG5" s="55"/>
      <c r="AH5" s="55"/>
      <c r="AI5" s="55"/>
      <c r="AJ5" s="56" t="s">
        <v>9</v>
      </c>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41"/>
    </row>
    <row r="6" spans="1:62" ht="43.2" x14ac:dyDescent="0.3">
      <c r="A6" s="31" t="s">
        <v>10</v>
      </c>
      <c r="B6" s="31" t="s">
        <v>11</v>
      </c>
      <c r="C6" s="31" t="s">
        <v>12</v>
      </c>
      <c r="D6" s="31" t="s">
        <v>13</v>
      </c>
      <c r="E6" s="31" t="s">
        <v>14</v>
      </c>
      <c r="F6" s="31" t="s">
        <v>15</v>
      </c>
      <c r="G6" s="31" t="s">
        <v>16</v>
      </c>
      <c r="H6" s="31" t="s">
        <v>17</v>
      </c>
      <c r="I6" s="31" t="s">
        <v>18</v>
      </c>
      <c r="J6" s="31">
        <v>2025</v>
      </c>
      <c r="K6" s="31">
        <v>2026</v>
      </c>
      <c r="L6" s="31">
        <v>2027</v>
      </c>
      <c r="M6" s="31">
        <v>2028</v>
      </c>
      <c r="N6" s="31">
        <v>2029</v>
      </c>
      <c r="O6" s="31">
        <v>2030</v>
      </c>
      <c r="P6" s="31">
        <v>2031</v>
      </c>
      <c r="Q6" s="31">
        <v>2032</v>
      </c>
      <c r="R6" s="31">
        <v>2033</v>
      </c>
      <c r="S6" s="31">
        <v>2034</v>
      </c>
      <c r="T6" s="31">
        <v>2035</v>
      </c>
      <c r="U6" s="31">
        <v>2036</v>
      </c>
      <c r="V6" s="31">
        <v>2037</v>
      </c>
      <c r="W6" s="31">
        <v>2038</v>
      </c>
      <c r="X6" s="31">
        <v>2039</v>
      </c>
      <c r="Y6" s="31">
        <v>2040</v>
      </c>
      <c r="Z6" s="31">
        <v>2041</v>
      </c>
      <c r="AA6" s="31">
        <v>2042</v>
      </c>
      <c r="AB6" s="31">
        <v>2043</v>
      </c>
      <c r="AC6" s="31">
        <v>2044</v>
      </c>
      <c r="AD6" s="31">
        <v>2045</v>
      </c>
      <c r="AE6" s="31">
        <v>2046</v>
      </c>
      <c r="AF6" s="31">
        <v>2047</v>
      </c>
      <c r="AG6" s="31">
        <v>2048</v>
      </c>
      <c r="AH6" s="31">
        <v>2049</v>
      </c>
      <c r="AI6" s="31">
        <v>2050</v>
      </c>
      <c r="AJ6" s="33">
        <v>2025</v>
      </c>
      <c r="AK6" s="33">
        <v>2026</v>
      </c>
      <c r="AL6" s="33">
        <v>2027</v>
      </c>
      <c r="AM6" s="33">
        <v>2028</v>
      </c>
      <c r="AN6" s="33">
        <v>2029</v>
      </c>
      <c r="AO6" s="33">
        <v>2030</v>
      </c>
      <c r="AP6" s="33">
        <v>2031</v>
      </c>
      <c r="AQ6" s="33">
        <v>2032</v>
      </c>
      <c r="AR6" s="33">
        <v>2033</v>
      </c>
      <c r="AS6" s="33">
        <v>2034</v>
      </c>
      <c r="AT6" s="33">
        <v>2035</v>
      </c>
      <c r="AU6" s="33">
        <v>2036</v>
      </c>
      <c r="AV6" s="33">
        <v>2037</v>
      </c>
      <c r="AW6" s="33">
        <v>2038</v>
      </c>
      <c r="AX6" s="33">
        <v>2039</v>
      </c>
      <c r="AY6" s="33">
        <v>2040</v>
      </c>
      <c r="AZ6" s="33">
        <v>2041</v>
      </c>
      <c r="BA6" s="33">
        <v>2042</v>
      </c>
      <c r="BB6" s="33">
        <v>2043</v>
      </c>
      <c r="BC6" s="33">
        <v>2044</v>
      </c>
      <c r="BD6" s="33">
        <v>2045</v>
      </c>
      <c r="BE6" s="33">
        <v>2046</v>
      </c>
      <c r="BF6" s="33">
        <v>2047</v>
      </c>
      <c r="BG6" s="33">
        <v>2048</v>
      </c>
      <c r="BH6" s="33">
        <v>2049</v>
      </c>
      <c r="BI6" s="33">
        <v>2050</v>
      </c>
      <c r="BJ6" s="43"/>
    </row>
    <row r="7" spans="1:62" x14ac:dyDescent="0.3">
      <c r="A7" s="29">
        <v>1</v>
      </c>
      <c r="B7" s="29" t="s">
        <v>112</v>
      </c>
      <c r="C7" s="29">
        <v>59</v>
      </c>
      <c r="D7" s="29" t="s">
        <v>20</v>
      </c>
      <c r="E7" s="29" t="s">
        <v>24</v>
      </c>
      <c r="F7" s="46">
        <v>1</v>
      </c>
      <c r="G7" s="47">
        <f t="shared" ref="G7:G53" si="0">$B$3/60</f>
        <v>1.5</v>
      </c>
      <c r="H7" s="46">
        <v>0.29499999999999998</v>
      </c>
      <c r="I7" s="46">
        <v>1</v>
      </c>
      <c r="J7" s="28" cm="1">
        <f t="array" ref="J7">1-EXP(-((($C7+(J$6-$K$6))/(INDEX('Weibull Data'!$G$4:$I$5,2,IF($D7="Electromechanical",3,IF($D7="Analogue Electronic",2,1)))))^(INDEX('Weibull Data'!$G$4:$I$5,1,IF($D7="Electromechanical",3,IF($D7="Analogue Electronic",2,1))))))</f>
        <v>0.94283852455826089</v>
      </c>
      <c r="K7" s="28" cm="1">
        <f t="array" ref="K7">1-EXP(-((($C7+(K$6-$K$6))/(INDEX('Weibull Data'!$G$4:$I$5,2,IF($D7="Electromechanical",3,IF($D7="Analogue Electronic",2,1)))))^(INDEX('Weibull Data'!$G$4:$I$5,1,IF($D7="Electromechanical",3,IF($D7="Analogue Electronic",2,1))))))</f>
        <v>0.95572095730392526</v>
      </c>
      <c r="L7" s="28" cm="1">
        <f t="array" ref="L7">1-EXP(-((($C7+(L$6-$K$6))/(INDEX('Weibull Data'!$G$4:$I$5,2,IF($D7="Electromechanical",3,IF($D7="Analogue Electronic",2,1)))))^(INDEX('Weibull Data'!$G$4:$I$5,1,IF($D7="Electromechanical",3,IF($D7="Analogue Electronic",2,1))))))</f>
        <v>0.96630901846991402</v>
      </c>
      <c r="M7" s="28" cm="1">
        <f t="array" ref="M7">1-EXP(-((($C7+(M$6-$K$6))/(INDEX('Weibull Data'!$G$4:$I$5,2,IF($D7="Electromechanical",3,IF($D7="Analogue Electronic",2,1)))))^(INDEX('Weibull Data'!$G$4:$I$5,1,IF($D7="Electromechanical",3,IF($D7="Analogue Electronic",2,1))))))</f>
        <v>0.97484365810926843</v>
      </c>
      <c r="N7" s="28" cm="1">
        <f t="array" ref="N7">1-EXP(-((($C7+(N$6-$K$6))/(INDEX('Weibull Data'!$G$4:$I$5,2,IF($D7="Electromechanical",3,IF($D7="Analogue Electronic",2,1)))))^(INDEX('Weibull Data'!$G$4:$I$5,1,IF($D7="Electromechanical",3,IF($D7="Analogue Electronic",2,1))))))</f>
        <v>0.98158448792837716</v>
      </c>
      <c r="O7" s="28" cm="1">
        <f t="array" ref="O7">1-EXP(-((($C7+(O$6-$K$6))/(INDEX('Weibull Data'!$G$4:$I$5,2,IF($D7="Electromechanical",3,IF($D7="Analogue Electronic",2,1)))))^(INDEX('Weibull Data'!$G$4:$I$5,1,IF($D7="Electromechanical",3,IF($D7="Analogue Electronic",2,1))))))</f>
        <v>0.98679638544274995</v>
      </c>
      <c r="P7" s="28" cm="1">
        <f t="array" ref="P7">1-EXP(-((($C7+(P$6-$K$6))/(INDEX('Weibull Data'!$G$4:$I$5,2,IF($D7="Electromechanical",3,IF($D7="Analogue Electronic",2,1)))))^(INDEX('Weibull Data'!$G$4:$I$5,1,IF($D7="Electromechanical",3,IF($D7="Analogue Electronic",2,1))))))</f>
        <v>0.9907374459481767</v>
      </c>
      <c r="Q7" s="28" cm="1">
        <f t="array" ref="Q7">1-EXP(-((($C7+(Q$6-$K$6))/(INDEX('Weibull Data'!$G$4:$I$5,2,IF($D7="Electromechanical",3,IF($D7="Analogue Electronic",2,1)))))^(INDEX('Weibull Data'!$G$4:$I$5,1,IF($D7="Electromechanical",3,IF($D7="Analogue Electronic",2,1))))))</f>
        <v>0.99364903983946173</v>
      </c>
      <c r="R7" s="28" cm="1">
        <f t="array" ref="R7">1-EXP(-((($C7+(R$6-$K$6))/(INDEX('Weibull Data'!$G$4:$I$5,2,IF($D7="Electromechanical",3,IF($D7="Analogue Electronic",2,1)))))^(INDEX('Weibull Data'!$G$4:$I$5,1,IF($D7="Electromechanical",3,IF($D7="Analogue Electronic",2,1))))))</f>
        <v>0.99574846234025149</v>
      </c>
      <c r="S7" s="28" cm="1">
        <f t="array" ref="S7">1-EXP(-((($C7+(S$6-$K$6))/(INDEX('Weibull Data'!$G$4:$I$5,2,IF($D7="Electromechanical",3,IF($D7="Analogue Electronic",2,1)))))^(INDEX('Weibull Data'!$G$4:$I$5,1,IF($D7="Electromechanical",3,IF($D7="Analogue Electronic",2,1))))))</f>
        <v>0.99722435957439715</v>
      </c>
      <c r="T7" s="28" cm="1">
        <f t="array" ref="T7">1-EXP(-((($C7+(T$6-$K$6))/(INDEX('Weibull Data'!$G$4:$I$5,2,IF($D7="Electromechanical",3,IF($D7="Analogue Electronic",2,1)))))^(INDEX('Weibull Data'!$G$4:$I$5,1,IF($D7="Electromechanical",3,IF($D7="Analogue Electronic",2,1))))))</f>
        <v>0.99823482228859395</v>
      </c>
      <c r="U7" s="28" cm="1">
        <f t="array" ref="U7">1-EXP(-((($C7+(U$6-$K$6))/(INDEX('Weibull Data'!$G$4:$I$5,2,IF($D7="Electromechanical",3,IF($D7="Analogue Electronic",2,1)))))^(INDEX('Weibull Data'!$G$4:$I$5,1,IF($D7="Electromechanical",3,IF($D7="Analogue Electronic",2,1))))))</f>
        <v>0.99890779534344099</v>
      </c>
      <c r="V7" s="28" cm="1">
        <f t="array" ref="V7">1-EXP(-((($C7+(V$6-$K$6))/(INDEX('Weibull Data'!$G$4:$I$5,2,IF($D7="Electromechanical",3,IF($D7="Analogue Electronic",2,1)))))^(INDEX('Weibull Data'!$G$4:$I$5,1,IF($D7="Electromechanical",3,IF($D7="Analogue Electronic",2,1))))))</f>
        <v>0.99934328517714233</v>
      </c>
      <c r="W7" s="28" cm="1">
        <f t="array" ref="W7">1-EXP(-((($C7+(W$6-$K$6))/(INDEX('Weibull Data'!$G$4:$I$5,2,IF($D7="Electromechanical",3,IF($D7="Analogue Electronic",2,1)))))^(INDEX('Weibull Data'!$G$4:$I$5,1,IF($D7="Electromechanical",3,IF($D7="Analogue Electronic",2,1))))))</f>
        <v>0.99961677133182258</v>
      </c>
      <c r="X7" s="28" cm="1">
        <f t="array" ref="X7">1-EXP(-((($C7+(X$6-$K$6))/(INDEX('Weibull Data'!$G$4:$I$5,2,IF($D7="Electromechanical",3,IF($D7="Analogue Electronic",2,1)))))^(INDEX('Weibull Data'!$G$4:$I$5,1,IF($D7="Electromechanical",3,IF($D7="Analogue Electronic",2,1))))))</f>
        <v>0.99978323817471282</v>
      </c>
      <c r="Y7" s="28" cm="1">
        <f t="array" ref="Y7">1-EXP(-((($C7+(Y$6-$K$6))/(INDEX('Weibull Data'!$G$4:$I$5,2,IF($D7="Electromechanical",3,IF($D7="Analogue Electronic",2,1)))))^(INDEX('Weibull Data'!$G$4:$I$5,1,IF($D7="Electromechanical",3,IF($D7="Analogue Electronic",2,1))))))</f>
        <v>0.9998813219568552</v>
      </c>
      <c r="Z7" s="28" cm="1">
        <f t="array" ref="Z7">1-EXP(-((($C7+(Z$6-$K$6))/(INDEX('Weibull Data'!$G$4:$I$5,2,IF($D7="Electromechanical",3,IF($D7="Analogue Electronic",2,1)))))^(INDEX('Weibull Data'!$G$4:$I$5,1,IF($D7="Electromechanical",3,IF($D7="Analogue Electronic",2,1))))))</f>
        <v>0.99993719076700849</v>
      </c>
      <c r="AA7" s="28" cm="1">
        <f t="array" ref="AA7">1-EXP(-((($C7+(AA$6-$K$6))/(INDEX('Weibull Data'!$G$4:$I$5,2,IF($D7="Electromechanical",3,IF($D7="Analogue Electronic",2,1)))))^(INDEX('Weibull Data'!$G$4:$I$5,1,IF($D7="Electromechanical",3,IF($D7="Analogue Electronic",2,1))))))</f>
        <v>0.99996791305874977</v>
      </c>
      <c r="AB7" s="28" cm="1">
        <f t="array" ref="AB7">1-EXP(-((($C7+(AB$6-$K$6))/(INDEX('Weibull Data'!$G$4:$I$5,2,IF($D7="Electromechanical",3,IF($D7="Analogue Electronic",2,1)))))^(INDEX('Weibull Data'!$G$4:$I$5,1,IF($D7="Electromechanical",3,IF($D7="Analogue Electronic",2,1))))))</f>
        <v>0.99998420010398448</v>
      </c>
      <c r="AC7" s="28" cm="1">
        <f t="array" ref="AC7">1-EXP(-((($C7+(AC$6-$K$6))/(INDEX('Weibull Data'!$G$4:$I$5,2,IF($D7="Electromechanical",3,IF($D7="Analogue Electronic",2,1)))))^(INDEX('Weibull Data'!$G$4:$I$5,1,IF($D7="Electromechanical",3,IF($D7="Analogue Electronic",2,1))))))</f>
        <v>0.99999251221198493</v>
      </c>
      <c r="AD7" s="28" cm="1">
        <f t="array" ref="AD7">1-EXP(-((($C7+(AD$6-$K$6))/(INDEX('Weibull Data'!$G$4:$I$5,2,IF($D7="Electromechanical",3,IF($D7="Analogue Electronic",2,1)))))^(INDEX('Weibull Data'!$G$4:$I$5,1,IF($D7="Electromechanical",3,IF($D7="Analogue Electronic",2,1))))))</f>
        <v>0.99999658994560203</v>
      </c>
      <c r="AE7" s="28" cm="1">
        <f t="array" ref="AE7">1-EXP(-((($C7+(AE$6-$K$6))/(INDEX('Weibull Data'!$G$4:$I$5,2,IF($D7="Electromechanical",3,IF($D7="Analogue Electronic",2,1)))))^(INDEX('Weibull Data'!$G$4:$I$5,1,IF($D7="Electromechanical",3,IF($D7="Analogue Electronic",2,1))))))</f>
        <v>0.99999850996975981</v>
      </c>
      <c r="AF7" s="28" cm="1">
        <f t="array" ref="AF7">1-EXP(-((($C7+(AF$6-$K$6))/(INDEX('Weibull Data'!$G$4:$I$5,2,IF($D7="Electromechanical",3,IF($D7="Analogue Electronic",2,1)))))^(INDEX('Weibull Data'!$G$4:$I$5,1,IF($D7="Electromechanical",3,IF($D7="Analogue Electronic",2,1))))))</f>
        <v>0.99999937633022451</v>
      </c>
      <c r="AG7" s="28" cm="1">
        <f t="array" ref="AG7">1-EXP(-((($C7+(AG$6-$K$6))/(INDEX('Weibull Data'!$G$4:$I$5,2,IF($D7="Electromechanical",3,IF($D7="Analogue Electronic",2,1)))))^(INDEX('Weibull Data'!$G$4:$I$5,1,IF($D7="Electromechanical",3,IF($D7="Analogue Electronic",2,1))))))</f>
        <v>0.99999975035548339</v>
      </c>
      <c r="AH7" s="28" cm="1">
        <f t="array" ref="AH7">1-EXP(-((($C7+(AH$6-$K$6))/(INDEX('Weibull Data'!$G$4:$I$5,2,IF($D7="Electromechanical",3,IF($D7="Analogue Electronic",2,1)))))^(INDEX('Weibull Data'!$G$4:$I$5,1,IF($D7="Electromechanical",3,IF($D7="Analogue Electronic",2,1))))))</f>
        <v>0.99999990459727417</v>
      </c>
      <c r="AI7" s="28" cm="1">
        <f t="array" ref="AI7">1-EXP(-((($C7+(AI$6-$K$6))/(INDEX('Weibull Data'!$G$4:$I$5,2,IF($D7="Electromechanical",3,IF($D7="Analogue Electronic",2,1)))))^(INDEX('Weibull Data'!$G$4:$I$5,1,IF($D7="Electromechanical",3,IF($D7="Analogue Electronic",2,1))))))</f>
        <v>0.99999996525308532</v>
      </c>
      <c r="AJ7" s="34">
        <f t="shared" ref="AJ7:AJ53" si="1">(J7^$I7)*$H7</f>
        <v>0.27813736474468692</v>
      </c>
      <c r="AK7" s="34">
        <f t="shared" ref="AK7:AK53" si="2">(K7^$I7)*$H7</f>
        <v>0.28193768240465794</v>
      </c>
      <c r="AL7" s="34">
        <f t="shared" ref="AL7:AL53" si="3">(L7^$I7)*$H7</f>
        <v>0.28506116044862462</v>
      </c>
      <c r="AM7" s="34">
        <f t="shared" ref="AM7:AM53" si="4">(M7^$I7)*$H7</f>
        <v>0.28757887914223418</v>
      </c>
      <c r="AN7" s="34">
        <f t="shared" ref="AN7:AN53" si="5">(N7^$I7)*$H7</f>
        <v>0.28956742393887125</v>
      </c>
      <c r="AO7" s="34">
        <f t="shared" ref="AO7:AO53" si="6">(O7^$I7)*$H7</f>
        <v>0.29110493370561125</v>
      </c>
      <c r="AP7" s="34">
        <f t="shared" ref="AP7:AP53" si="7">(P7^$I7)*$H7</f>
        <v>0.2922675465547121</v>
      </c>
      <c r="AQ7" s="34">
        <f t="shared" ref="AQ7:AQ53" si="8">(Q7^$I7)*$H7</f>
        <v>0.2931264667526412</v>
      </c>
      <c r="AR7" s="34">
        <f t="shared" ref="AR7:AR53" si="9">(R7^$I7)*$H7</f>
        <v>0.29374579639037418</v>
      </c>
      <c r="AS7" s="34">
        <f t="shared" ref="AS7:AS53" si="10">(S7^$I7)*$H7</f>
        <v>0.29418118607444715</v>
      </c>
      <c r="AT7" s="34">
        <f t="shared" ref="AT7:AT53" si="11">(T7^$I7)*$H7</f>
        <v>0.29447927257513518</v>
      </c>
      <c r="AU7" s="34">
        <f t="shared" ref="AU7:AU53" si="12">(U7^$I7)*$H7</f>
        <v>0.29467779962631507</v>
      </c>
      <c r="AV7" s="34">
        <f t="shared" ref="AV7:AV53" si="13">(V7^$I7)*$H7</f>
        <v>0.29480626912725699</v>
      </c>
      <c r="AW7" s="34">
        <f t="shared" ref="AW7:AW53" si="14">(W7^$I7)*$H7</f>
        <v>0.29488694754288763</v>
      </c>
      <c r="AX7" s="34">
        <f t="shared" ref="AX7:AX53" si="15">(X7^$I7)*$H7</f>
        <v>0.29493605526154026</v>
      </c>
      <c r="AY7" s="34">
        <f t="shared" ref="AY7:AY53" si="16">(Y7^$I7)*$H7</f>
        <v>0.29496498997727227</v>
      </c>
      <c r="AZ7" s="34">
        <f t="shared" ref="AZ7:AZ53" si="17">(Z7^$I7)*$H7</f>
        <v>0.2949814712762675</v>
      </c>
      <c r="BA7" s="34">
        <f t="shared" ref="BA7:BA53" si="18">(AA7^$I7)*$H7</f>
        <v>0.29499053435233119</v>
      </c>
      <c r="BB7" s="34">
        <f t="shared" ref="BB7:BB53" si="19">(AB7^$I7)*$H7</f>
        <v>0.29499533903067543</v>
      </c>
      <c r="BC7" s="34">
        <f t="shared" ref="BC7:BC53" si="20">(AC7^$I7)*$H7</f>
        <v>0.29499779110253554</v>
      </c>
      <c r="BD7" s="34">
        <f t="shared" ref="BD7:BD53" si="21">(AD7^$I7)*$H7</f>
        <v>0.29499899403395258</v>
      </c>
      <c r="BE7" s="34">
        <f t="shared" ref="BE7:BE53" si="22">(AE7^$I7)*$H7</f>
        <v>0.29499956044107911</v>
      </c>
      <c r="BF7" s="34">
        <f t="shared" ref="BF7:BF53" si="23">(AF7^$I7)*$H7</f>
        <v>0.29499981601741621</v>
      </c>
      <c r="BG7" s="34">
        <f t="shared" ref="BG7:BG53" si="24">(AG7^$I7)*$H7</f>
        <v>0.2949999263548676</v>
      </c>
      <c r="BH7" s="34">
        <f t="shared" ref="BH7:BH53" si="25">(AH7^$I7)*$H7</f>
        <v>0.29499997185619586</v>
      </c>
      <c r="BI7" s="34">
        <f t="shared" ref="BI7:BI53" si="26">(AI7^$I7)*$H7</f>
        <v>0.29499998974966013</v>
      </c>
      <c r="BJ7" s="45"/>
    </row>
    <row r="8" spans="1:62" x14ac:dyDescent="0.3">
      <c r="A8" s="29">
        <v>2</v>
      </c>
      <c r="B8" s="29" t="s">
        <v>113</v>
      </c>
      <c r="C8" s="29">
        <v>59</v>
      </c>
      <c r="D8" s="29" t="s">
        <v>20</v>
      </c>
      <c r="E8" s="29" t="s">
        <v>24</v>
      </c>
      <c r="F8" s="46">
        <v>1</v>
      </c>
      <c r="G8" s="47">
        <f t="shared" si="0"/>
        <v>1.5</v>
      </c>
      <c r="H8" s="46">
        <v>0.29499999999999998</v>
      </c>
      <c r="I8" s="46">
        <v>1</v>
      </c>
      <c r="J8" s="28" cm="1">
        <f t="array" ref="J8">1-EXP(-((($C8+(J$6-$K$6))/(INDEX('Weibull Data'!$G$4:$I$5,2,IF($D8="Electromechanical",3,IF($D8="Analogue Electronic",2,1)))))^(INDEX('Weibull Data'!$G$4:$I$5,1,IF($D8="Electromechanical",3,IF($D8="Analogue Electronic",2,1))))))</f>
        <v>0.94283852455826089</v>
      </c>
      <c r="K8" s="28" cm="1">
        <f t="array" ref="K8">1-EXP(-((($C8+(K$6-$K$6))/(INDEX('Weibull Data'!$G$4:$I$5,2,IF($D8="Electromechanical",3,IF($D8="Analogue Electronic",2,1)))))^(INDEX('Weibull Data'!$G$4:$I$5,1,IF($D8="Electromechanical",3,IF($D8="Analogue Electronic",2,1))))))</f>
        <v>0.95572095730392526</v>
      </c>
      <c r="L8" s="28" cm="1">
        <f t="array" ref="L8">1-EXP(-((($C8+(L$6-$K$6))/(INDEX('Weibull Data'!$G$4:$I$5,2,IF($D8="Electromechanical",3,IF($D8="Analogue Electronic",2,1)))))^(INDEX('Weibull Data'!$G$4:$I$5,1,IF($D8="Electromechanical",3,IF($D8="Analogue Electronic",2,1))))))</f>
        <v>0.96630901846991402</v>
      </c>
      <c r="M8" s="28" cm="1">
        <f t="array" ref="M8">1-EXP(-((($C8+(M$6-$K$6))/(INDEX('Weibull Data'!$G$4:$I$5,2,IF($D8="Electromechanical",3,IF($D8="Analogue Electronic",2,1)))))^(INDEX('Weibull Data'!$G$4:$I$5,1,IF($D8="Electromechanical",3,IF($D8="Analogue Electronic",2,1))))))</f>
        <v>0.97484365810926843</v>
      </c>
      <c r="N8" s="28" cm="1">
        <f t="array" ref="N8">1-EXP(-((($C8+(N$6-$K$6))/(INDEX('Weibull Data'!$G$4:$I$5,2,IF($D8="Electromechanical",3,IF($D8="Analogue Electronic",2,1)))))^(INDEX('Weibull Data'!$G$4:$I$5,1,IF($D8="Electromechanical",3,IF($D8="Analogue Electronic",2,1))))))</f>
        <v>0.98158448792837716</v>
      </c>
      <c r="O8" s="28" cm="1">
        <f t="array" ref="O8">1-EXP(-((($C8+(O$6-$K$6))/(INDEX('Weibull Data'!$G$4:$I$5,2,IF($D8="Electromechanical",3,IF($D8="Analogue Electronic",2,1)))))^(INDEX('Weibull Data'!$G$4:$I$5,1,IF($D8="Electromechanical",3,IF($D8="Analogue Electronic",2,1))))))</f>
        <v>0.98679638544274995</v>
      </c>
      <c r="P8" s="28" cm="1">
        <f t="array" ref="P8">1-EXP(-((($C8+(P$6-$K$6))/(INDEX('Weibull Data'!$G$4:$I$5,2,IF($D8="Electromechanical",3,IF($D8="Analogue Electronic",2,1)))))^(INDEX('Weibull Data'!$G$4:$I$5,1,IF($D8="Electromechanical",3,IF($D8="Analogue Electronic",2,1))))))</f>
        <v>0.9907374459481767</v>
      </c>
      <c r="Q8" s="28" cm="1">
        <f t="array" ref="Q8">1-EXP(-((($C8+(Q$6-$K$6))/(INDEX('Weibull Data'!$G$4:$I$5,2,IF($D8="Electromechanical",3,IF($D8="Analogue Electronic",2,1)))))^(INDEX('Weibull Data'!$G$4:$I$5,1,IF($D8="Electromechanical",3,IF($D8="Analogue Electronic",2,1))))))</f>
        <v>0.99364903983946173</v>
      </c>
      <c r="R8" s="28" cm="1">
        <f t="array" ref="R8">1-EXP(-((($C8+(R$6-$K$6))/(INDEX('Weibull Data'!$G$4:$I$5,2,IF($D8="Electromechanical",3,IF($D8="Analogue Electronic",2,1)))))^(INDEX('Weibull Data'!$G$4:$I$5,1,IF($D8="Electromechanical",3,IF($D8="Analogue Electronic",2,1))))))</f>
        <v>0.99574846234025149</v>
      </c>
      <c r="S8" s="28" cm="1">
        <f t="array" ref="S8">1-EXP(-((($C8+(S$6-$K$6))/(INDEX('Weibull Data'!$G$4:$I$5,2,IF($D8="Electromechanical",3,IF($D8="Analogue Electronic",2,1)))))^(INDEX('Weibull Data'!$G$4:$I$5,1,IF($D8="Electromechanical",3,IF($D8="Analogue Electronic",2,1))))))</f>
        <v>0.99722435957439715</v>
      </c>
      <c r="T8" s="28" cm="1">
        <f t="array" ref="T8">1-EXP(-((($C8+(T$6-$K$6))/(INDEX('Weibull Data'!$G$4:$I$5,2,IF($D8="Electromechanical",3,IF($D8="Analogue Electronic",2,1)))))^(INDEX('Weibull Data'!$G$4:$I$5,1,IF($D8="Electromechanical",3,IF($D8="Analogue Electronic",2,1))))))</f>
        <v>0.99823482228859395</v>
      </c>
      <c r="U8" s="28" cm="1">
        <f t="array" ref="U8">1-EXP(-((($C8+(U$6-$K$6))/(INDEX('Weibull Data'!$G$4:$I$5,2,IF($D8="Electromechanical",3,IF($D8="Analogue Electronic",2,1)))))^(INDEX('Weibull Data'!$G$4:$I$5,1,IF($D8="Electromechanical",3,IF($D8="Analogue Electronic",2,1))))))</f>
        <v>0.99890779534344099</v>
      </c>
      <c r="V8" s="28" cm="1">
        <f t="array" ref="V8">1-EXP(-((($C8+(V$6-$K$6))/(INDEX('Weibull Data'!$G$4:$I$5,2,IF($D8="Electromechanical",3,IF($D8="Analogue Electronic",2,1)))))^(INDEX('Weibull Data'!$G$4:$I$5,1,IF($D8="Electromechanical",3,IF($D8="Analogue Electronic",2,1))))))</f>
        <v>0.99934328517714233</v>
      </c>
      <c r="W8" s="28" cm="1">
        <f t="array" ref="W8">1-EXP(-((($C8+(W$6-$K$6))/(INDEX('Weibull Data'!$G$4:$I$5,2,IF($D8="Electromechanical",3,IF($D8="Analogue Electronic",2,1)))))^(INDEX('Weibull Data'!$G$4:$I$5,1,IF($D8="Electromechanical",3,IF($D8="Analogue Electronic",2,1))))))</f>
        <v>0.99961677133182258</v>
      </c>
      <c r="X8" s="28" cm="1">
        <f t="array" ref="X8">1-EXP(-((($C8+(X$6-$K$6))/(INDEX('Weibull Data'!$G$4:$I$5,2,IF($D8="Electromechanical",3,IF($D8="Analogue Electronic",2,1)))))^(INDEX('Weibull Data'!$G$4:$I$5,1,IF($D8="Electromechanical",3,IF($D8="Analogue Electronic",2,1))))))</f>
        <v>0.99978323817471282</v>
      </c>
      <c r="Y8" s="28" cm="1">
        <f t="array" ref="Y8">1-EXP(-((($C8+(Y$6-$K$6))/(INDEX('Weibull Data'!$G$4:$I$5,2,IF($D8="Electromechanical",3,IF($D8="Analogue Electronic",2,1)))))^(INDEX('Weibull Data'!$G$4:$I$5,1,IF($D8="Electromechanical",3,IF($D8="Analogue Electronic",2,1))))))</f>
        <v>0.9998813219568552</v>
      </c>
      <c r="Z8" s="28" cm="1">
        <f t="array" ref="Z8">1-EXP(-((($C8+(Z$6-$K$6))/(INDEX('Weibull Data'!$G$4:$I$5,2,IF($D8="Electromechanical",3,IF($D8="Analogue Electronic",2,1)))))^(INDEX('Weibull Data'!$G$4:$I$5,1,IF($D8="Electromechanical",3,IF($D8="Analogue Electronic",2,1))))))</f>
        <v>0.99993719076700849</v>
      </c>
      <c r="AA8" s="28" cm="1">
        <f t="array" ref="AA8">1-EXP(-((($C8+(AA$6-$K$6))/(INDEX('Weibull Data'!$G$4:$I$5,2,IF($D8="Electromechanical",3,IF($D8="Analogue Electronic",2,1)))))^(INDEX('Weibull Data'!$G$4:$I$5,1,IF($D8="Electromechanical",3,IF($D8="Analogue Electronic",2,1))))))</f>
        <v>0.99996791305874977</v>
      </c>
      <c r="AB8" s="28" cm="1">
        <f t="array" ref="AB8">1-EXP(-((($C8+(AB$6-$K$6))/(INDEX('Weibull Data'!$G$4:$I$5,2,IF($D8="Electromechanical",3,IF($D8="Analogue Electronic",2,1)))))^(INDEX('Weibull Data'!$G$4:$I$5,1,IF($D8="Electromechanical",3,IF($D8="Analogue Electronic",2,1))))))</f>
        <v>0.99998420010398448</v>
      </c>
      <c r="AC8" s="28" cm="1">
        <f t="array" ref="AC8">1-EXP(-((($C8+(AC$6-$K$6))/(INDEX('Weibull Data'!$G$4:$I$5,2,IF($D8="Electromechanical",3,IF($D8="Analogue Electronic",2,1)))))^(INDEX('Weibull Data'!$G$4:$I$5,1,IF($D8="Electromechanical",3,IF($D8="Analogue Electronic",2,1))))))</f>
        <v>0.99999251221198493</v>
      </c>
      <c r="AD8" s="28" cm="1">
        <f t="array" ref="AD8">1-EXP(-((($C8+(AD$6-$K$6))/(INDEX('Weibull Data'!$G$4:$I$5,2,IF($D8="Electromechanical",3,IF($D8="Analogue Electronic",2,1)))))^(INDEX('Weibull Data'!$G$4:$I$5,1,IF($D8="Electromechanical",3,IF($D8="Analogue Electronic",2,1))))))</f>
        <v>0.99999658994560203</v>
      </c>
      <c r="AE8" s="28" cm="1">
        <f t="array" ref="AE8">1-EXP(-((($C8+(AE$6-$K$6))/(INDEX('Weibull Data'!$G$4:$I$5,2,IF($D8="Electromechanical",3,IF($D8="Analogue Electronic",2,1)))))^(INDEX('Weibull Data'!$G$4:$I$5,1,IF($D8="Electromechanical",3,IF($D8="Analogue Electronic",2,1))))))</f>
        <v>0.99999850996975981</v>
      </c>
      <c r="AF8" s="28" cm="1">
        <f t="array" ref="AF8">1-EXP(-((($C8+(AF$6-$K$6))/(INDEX('Weibull Data'!$G$4:$I$5,2,IF($D8="Electromechanical",3,IF($D8="Analogue Electronic",2,1)))))^(INDEX('Weibull Data'!$G$4:$I$5,1,IF($D8="Electromechanical",3,IF($D8="Analogue Electronic",2,1))))))</f>
        <v>0.99999937633022451</v>
      </c>
      <c r="AG8" s="28" cm="1">
        <f t="array" ref="AG8">1-EXP(-((($C8+(AG$6-$K$6))/(INDEX('Weibull Data'!$G$4:$I$5,2,IF($D8="Electromechanical",3,IF($D8="Analogue Electronic",2,1)))))^(INDEX('Weibull Data'!$G$4:$I$5,1,IF($D8="Electromechanical",3,IF($D8="Analogue Electronic",2,1))))))</f>
        <v>0.99999975035548339</v>
      </c>
      <c r="AH8" s="28" cm="1">
        <f t="array" ref="AH8">1-EXP(-((($C8+(AH$6-$K$6))/(INDEX('Weibull Data'!$G$4:$I$5,2,IF($D8="Electromechanical",3,IF($D8="Analogue Electronic",2,1)))))^(INDEX('Weibull Data'!$G$4:$I$5,1,IF($D8="Electromechanical",3,IF($D8="Analogue Electronic",2,1))))))</f>
        <v>0.99999990459727417</v>
      </c>
      <c r="AI8" s="28" cm="1">
        <f t="array" ref="AI8">1-EXP(-((($C8+(AI$6-$K$6))/(INDEX('Weibull Data'!$G$4:$I$5,2,IF($D8="Electromechanical",3,IF($D8="Analogue Electronic",2,1)))))^(INDEX('Weibull Data'!$G$4:$I$5,1,IF($D8="Electromechanical",3,IF($D8="Analogue Electronic",2,1))))))</f>
        <v>0.99999996525308532</v>
      </c>
      <c r="AJ8" s="34">
        <f t="shared" si="1"/>
        <v>0.27813736474468692</v>
      </c>
      <c r="AK8" s="34">
        <f t="shared" si="2"/>
        <v>0.28193768240465794</v>
      </c>
      <c r="AL8" s="34">
        <f t="shared" si="3"/>
        <v>0.28506116044862462</v>
      </c>
      <c r="AM8" s="34">
        <f t="shared" si="4"/>
        <v>0.28757887914223418</v>
      </c>
      <c r="AN8" s="34">
        <f t="shared" si="5"/>
        <v>0.28956742393887125</v>
      </c>
      <c r="AO8" s="34">
        <f t="shared" si="6"/>
        <v>0.29110493370561125</v>
      </c>
      <c r="AP8" s="34">
        <f t="shared" si="7"/>
        <v>0.2922675465547121</v>
      </c>
      <c r="AQ8" s="34">
        <f t="shared" si="8"/>
        <v>0.2931264667526412</v>
      </c>
      <c r="AR8" s="34">
        <f t="shared" si="9"/>
        <v>0.29374579639037418</v>
      </c>
      <c r="AS8" s="34">
        <f t="shared" si="10"/>
        <v>0.29418118607444715</v>
      </c>
      <c r="AT8" s="34">
        <f t="shared" si="11"/>
        <v>0.29447927257513518</v>
      </c>
      <c r="AU8" s="34">
        <f t="shared" si="12"/>
        <v>0.29467779962631507</v>
      </c>
      <c r="AV8" s="34">
        <f t="shared" si="13"/>
        <v>0.29480626912725699</v>
      </c>
      <c r="AW8" s="34">
        <f t="shared" si="14"/>
        <v>0.29488694754288763</v>
      </c>
      <c r="AX8" s="34">
        <f t="shared" si="15"/>
        <v>0.29493605526154026</v>
      </c>
      <c r="AY8" s="34">
        <f t="shared" si="16"/>
        <v>0.29496498997727227</v>
      </c>
      <c r="AZ8" s="34">
        <f t="shared" si="17"/>
        <v>0.2949814712762675</v>
      </c>
      <c r="BA8" s="34">
        <f t="shared" si="18"/>
        <v>0.29499053435233119</v>
      </c>
      <c r="BB8" s="34">
        <f t="shared" si="19"/>
        <v>0.29499533903067543</v>
      </c>
      <c r="BC8" s="34">
        <f t="shared" si="20"/>
        <v>0.29499779110253554</v>
      </c>
      <c r="BD8" s="34">
        <f t="shared" si="21"/>
        <v>0.29499899403395258</v>
      </c>
      <c r="BE8" s="34">
        <f t="shared" si="22"/>
        <v>0.29499956044107911</v>
      </c>
      <c r="BF8" s="34">
        <f t="shared" si="23"/>
        <v>0.29499981601741621</v>
      </c>
      <c r="BG8" s="34">
        <f t="shared" si="24"/>
        <v>0.2949999263548676</v>
      </c>
      <c r="BH8" s="34">
        <f t="shared" si="25"/>
        <v>0.29499997185619586</v>
      </c>
      <c r="BI8" s="34">
        <f t="shared" si="26"/>
        <v>0.29499998974966013</v>
      </c>
      <c r="BJ8" s="45"/>
    </row>
    <row r="9" spans="1:62" x14ac:dyDescent="0.3">
      <c r="A9" s="29">
        <v>3</v>
      </c>
      <c r="B9" s="29" t="s">
        <v>114</v>
      </c>
      <c r="C9" s="29">
        <v>59</v>
      </c>
      <c r="D9" s="29" t="s">
        <v>20</v>
      </c>
      <c r="E9" s="29" t="s">
        <v>24</v>
      </c>
      <c r="F9" s="46">
        <v>1</v>
      </c>
      <c r="G9" s="47">
        <f t="shared" si="0"/>
        <v>1.5</v>
      </c>
      <c r="H9" s="46">
        <v>0.29499999999999998</v>
      </c>
      <c r="I9" s="46">
        <v>1</v>
      </c>
      <c r="J9" s="28" cm="1">
        <f t="array" ref="J9">1-EXP(-((($C9+(J$6-$K$6))/(INDEX('Weibull Data'!$G$4:$I$5,2,IF($D9="Electromechanical",3,IF($D9="Analogue Electronic",2,1)))))^(INDEX('Weibull Data'!$G$4:$I$5,1,IF($D9="Electromechanical",3,IF($D9="Analogue Electronic",2,1))))))</f>
        <v>0.94283852455826089</v>
      </c>
      <c r="K9" s="28" cm="1">
        <f t="array" ref="K9">1-EXP(-((($C9+(K$6-$K$6))/(INDEX('Weibull Data'!$G$4:$I$5,2,IF($D9="Electromechanical",3,IF($D9="Analogue Electronic",2,1)))))^(INDEX('Weibull Data'!$G$4:$I$5,1,IF($D9="Electromechanical",3,IF($D9="Analogue Electronic",2,1))))))</f>
        <v>0.95572095730392526</v>
      </c>
      <c r="L9" s="28" cm="1">
        <f t="array" ref="L9">1-EXP(-((($C9+(L$6-$K$6))/(INDEX('Weibull Data'!$G$4:$I$5,2,IF($D9="Electromechanical",3,IF($D9="Analogue Electronic",2,1)))))^(INDEX('Weibull Data'!$G$4:$I$5,1,IF($D9="Electromechanical",3,IF($D9="Analogue Electronic",2,1))))))</f>
        <v>0.96630901846991402</v>
      </c>
      <c r="M9" s="28" cm="1">
        <f t="array" ref="M9">1-EXP(-((($C9+(M$6-$K$6))/(INDEX('Weibull Data'!$G$4:$I$5,2,IF($D9="Electromechanical",3,IF($D9="Analogue Electronic",2,1)))))^(INDEX('Weibull Data'!$G$4:$I$5,1,IF($D9="Electromechanical",3,IF($D9="Analogue Electronic",2,1))))))</f>
        <v>0.97484365810926843</v>
      </c>
      <c r="N9" s="28" cm="1">
        <f t="array" ref="N9">1-EXP(-((($C9+(N$6-$K$6))/(INDEX('Weibull Data'!$G$4:$I$5,2,IF($D9="Electromechanical",3,IF($D9="Analogue Electronic",2,1)))))^(INDEX('Weibull Data'!$G$4:$I$5,1,IF($D9="Electromechanical",3,IF($D9="Analogue Electronic",2,1))))))</f>
        <v>0.98158448792837716</v>
      </c>
      <c r="O9" s="28" cm="1">
        <f t="array" ref="O9">1-EXP(-((($C9+(O$6-$K$6))/(INDEX('Weibull Data'!$G$4:$I$5,2,IF($D9="Electromechanical",3,IF($D9="Analogue Electronic",2,1)))))^(INDEX('Weibull Data'!$G$4:$I$5,1,IF($D9="Electromechanical",3,IF($D9="Analogue Electronic",2,1))))))</f>
        <v>0.98679638544274995</v>
      </c>
      <c r="P9" s="28" cm="1">
        <f t="array" ref="P9">1-EXP(-((($C9+(P$6-$K$6))/(INDEX('Weibull Data'!$G$4:$I$5,2,IF($D9="Electromechanical",3,IF($D9="Analogue Electronic",2,1)))))^(INDEX('Weibull Data'!$G$4:$I$5,1,IF($D9="Electromechanical",3,IF($D9="Analogue Electronic",2,1))))))</f>
        <v>0.9907374459481767</v>
      </c>
      <c r="Q9" s="28" cm="1">
        <f t="array" ref="Q9">1-EXP(-((($C9+(Q$6-$K$6))/(INDEX('Weibull Data'!$G$4:$I$5,2,IF($D9="Electromechanical",3,IF($D9="Analogue Electronic",2,1)))))^(INDEX('Weibull Data'!$G$4:$I$5,1,IF($D9="Electromechanical",3,IF($D9="Analogue Electronic",2,1))))))</f>
        <v>0.99364903983946173</v>
      </c>
      <c r="R9" s="28" cm="1">
        <f t="array" ref="R9">1-EXP(-((($C9+(R$6-$K$6))/(INDEX('Weibull Data'!$G$4:$I$5,2,IF($D9="Electromechanical",3,IF($D9="Analogue Electronic",2,1)))))^(INDEX('Weibull Data'!$G$4:$I$5,1,IF($D9="Electromechanical",3,IF($D9="Analogue Electronic",2,1))))))</f>
        <v>0.99574846234025149</v>
      </c>
      <c r="S9" s="28" cm="1">
        <f t="array" ref="S9">1-EXP(-((($C9+(S$6-$K$6))/(INDEX('Weibull Data'!$G$4:$I$5,2,IF($D9="Electromechanical",3,IF($D9="Analogue Electronic",2,1)))))^(INDEX('Weibull Data'!$G$4:$I$5,1,IF($D9="Electromechanical",3,IF($D9="Analogue Electronic",2,1))))))</f>
        <v>0.99722435957439715</v>
      </c>
      <c r="T9" s="28" cm="1">
        <f t="array" ref="T9">1-EXP(-((($C9+(T$6-$K$6))/(INDEX('Weibull Data'!$G$4:$I$5,2,IF($D9="Electromechanical",3,IF($D9="Analogue Electronic",2,1)))))^(INDEX('Weibull Data'!$G$4:$I$5,1,IF($D9="Electromechanical",3,IF($D9="Analogue Electronic",2,1))))))</f>
        <v>0.99823482228859395</v>
      </c>
      <c r="U9" s="28" cm="1">
        <f t="array" ref="U9">1-EXP(-((($C9+(U$6-$K$6))/(INDEX('Weibull Data'!$G$4:$I$5,2,IF($D9="Electromechanical",3,IF($D9="Analogue Electronic",2,1)))))^(INDEX('Weibull Data'!$G$4:$I$5,1,IF($D9="Electromechanical",3,IF($D9="Analogue Electronic",2,1))))))</f>
        <v>0.99890779534344099</v>
      </c>
      <c r="V9" s="28" cm="1">
        <f t="array" ref="V9">1-EXP(-((($C9+(V$6-$K$6))/(INDEX('Weibull Data'!$G$4:$I$5,2,IF($D9="Electromechanical",3,IF($D9="Analogue Electronic",2,1)))))^(INDEX('Weibull Data'!$G$4:$I$5,1,IF($D9="Electromechanical",3,IF($D9="Analogue Electronic",2,1))))))</f>
        <v>0.99934328517714233</v>
      </c>
      <c r="W9" s="28" cm="1">
        <f t="array" ref="W9">1-EXP(-((($C9+(W$6-$K$6))/(INDEX('Weibull Data'!$G$4:$I$5,2,IF($D9="Electromechanical",3,IF($D9="Analogue Electronic",2,1)))))^(INDEX('Weibull Data'!$G$4:$I$5,1,IF($D9="Electromechanical",3,IF($D9="Analogue Electronic",2,1))))))</f>
        <v>0.99961677133182258</v>
      </c>
      <c r="X9" s="28" cm="1">
        <f t="array" ref="X9">1-EXP(-((($C9+(X$6-$K$6))/(INDEX('Weibull Data'!$G$4:$I$5,2,IF($D9="Electromechanical",3,IF($D9="Analogue Electronic",2,1)))))^(INDEX('Weibull Data'!$G$4:$I$5,1,IF($D9="Electromechanical",3,IF($D9="Analogue Electronic",2,1))))))</f>
        <v>0.99978323817471282</v>
      </c>
      <c r="Y9" s="28" cm="1">
        <f t="array" ref="Y9">1-EXP(-((($C9+(Y$6-$K$6))/(INDEX('Weibull Data'!$G$4:$I$5,2,IF($D9="Electromechanical",3,IF($D9="Analogue Electronic",2,1)))))^(INDEX('Weibull Data'!$G$4:$I$5,1,IF($D9="Electromechanical",3,IF($D9="Analogue Electronic",2,1))))))</f>
        <v>0.9998813219568552</v>
      </c>
      <c r="Z9" s="28" cm="1">
        <f t="array" ref="Z9">1-EXP(-((($C9+(Z$6-$K$6))/(INDEX('Weibull Data'!$G$4:$I$5,2,IF($D9="Electromechanical",3,IF($D9="Analogue Electronic",2,1)))))^(INDEX('Weibull Data'!$G$4:$I$5,1,IF($D9="Electromechanical",3,IF($D9="Analogue Electronic",2,1))))))</f>
        <v>0.99993719076700849</v>
      </c>
      <c r="AA9" s="28" cm="1">
        <f t="array" ref="AA9">1-EXP(-((($C9+(AA$6-$K$6))/(INDEX('Weibull Data'!$G$4:$I$5,2,IF($D9="Electromechanical",3,IF($D9="Analogue Electronic",2,1)))))^(INDEX('Weibull Data'!$G$4:$I$5,1,IF($D9="Electromechanical",3,IF($D9="Analogue Electronic",2,1))))))</f>
        <v>0.99996791305874977</v>
      </c>
      <c r="AB9" s="28" cm="1">
        <f t="array" ref="AB9">1-EXP(-((($C9+(AB$6-$K$6))/(INDEX('Weibull Data'!$G$4:$I$5,2,IF($D9="Electromechanical",3,IF($D9="Analogue Electronic",2,1)))))^(INDEX('Weibull Data'!$G$4:$I$5,1,IF($D9="Electromechanical",3,IF($D9="Analogue Electronic",2,1))))))</f>
        <v>0.99998420010398448</v>
      </c>
      <c r="AC9" s="28" cm="1">
        <f t="array" ref="AC9">1-EXP(-((($C9+(AC$6-$K$6))/(INDEX('Weibull Data'!$G$4:$I$5,2,IF($D9="Electromechanical",3,IF($D9="Analogue Electronic",2,1)))))^(INDEX('Weibull Data'!$G$4:$I$5,1,IF($D9="Electromechanical",3,IF($D9="Analogue Electronic",2,1))))))</f>
        <v>0.99999251221198493</v>
      </c>
      <c r="AD9" s="28" cm="1">
        <f t="array" ref="AD9">1-EXP(-((($C9+(AD$6-$K$6))/(INDEX('Weibull Data'!$G$4:$I$5,2,IF($D9="Electromechanical",3,IF($D9="Analogue Electronic",2,1)))))^(INDEX('Weibull Data'!$G$4:$I$5,1,IF($D9="Electromechanical",3,IF($D9="Analogue Electronic",2,1))))))</f>
        <v>0.99999658994560203</v>
      </c>
      <c r="AE9" s="28" cm="1">
        <f t="array" ref="AE9">1-EXP(-((($C9+(AE$6-$K$6))/(INDEX('Weibull Data'!$G$4:$I$5,2,IF($D9="Electromechanical",3,IF($D9="Analogue Electronic",2,1)))))^(INDEX('Weibull Data'!$G$4:$I$5,1,IF($D9="Electromechanical",3,IF($D9="Analogue Electronic",2,1))))))</f>
        <v>0.99999850996975981</v>
      </c>
      <c r="AF9" s="28" cm="1">
        <f t="array" ref="AF9">1-EXP(-((($C9+(AF$6-$K$6))/(INDEX('Weibull Data'!$G$4:$I$5,2,IF($D9="Electromechanical",3,IF($D9="Analogue Electronic",2,1)))))^(INDEX('Weibull Data'!$G$4:$I$5,1,IF($D9="Electromechanical",3,IF($D9="Analogue Electronic",2,1))))))</f>
        <v>0.99999937633022451</v>
      </c>
      <c r="AG9" s="28" cm="1">
        <f t="array" ref="AG9">1-EXP(-((($C9+(AG$6-$K$6))/(INDEX('Weibull Data'!$G$4:$I$5,2,IF($D9="Electromechanical",3,IF($D9="Analogue Electronic",2,1)))))^(INDEX('Weibull Data'!$G$4:$I$5,1,IF($D9="Electromechanical",3,IF($D9="Analogue Electronic",2,1))))))</f>
        <v>0.99999975035548339</v>
      </c>
      <c r="AH9" s="28" cm="1">
        <f t="array" ref="AH9">1-EXP(-((($C9+(AH$6-$K$6))/(INDEX('Weibull Data'!$G$4:$I$5,2,IF($D9="Electromechanical",3,IF($D9="Analogue Electronic",2,1)))))^(INDEX('Weibull Data'!$G$4:$I$5,1,IF($D9="Electromechanical",3,IF($D9="Analogue Electronic",2,1))))))</f>
        <v>0.99999990459727417</v>
      </c>
      <c r="AI9" s="28" cm="1">
        <f t="array" ref="AI9">1-EXP(-((($C9+(AI$6-$K$6))/(INDEX('Weibull Data'!$G$4:$I$5,2,IF($D9="Electromechanical",3,IF($D9="Analogue Electronic",2,1)))))^(INDEX('Weibull Data'!$G$4:$I$5,1,IF($D9="Electromechanical",3,IF($D9="Analogue Electronic",2,1))))))</f>
        <v>0.99999996525308532</v>
      </c>
      <c r="AJ9" s="34">
        <f t="shared" si="1"/>
        <v>0.27813736474468692</v>
      </c>
      <c r="AK9" s="34">
        <f t="shared" si="2"/>
        <v>0.28193768240465794</v>
      </c>
      <c r="AL9" s="34">
        <f t="shared" si="3"/>
        <v>0.28506116044862462</v>
      </c>
      <c r="AM9" s="34">
        <f t="shared" si="4"/>
        <v>0.28757887914223418</v>
      </c>
      <c r="AN9" s="34">
        <f t="shared" si="5"/>
        <v>0.28956742393887125</v>
      </c>
      <c r="AO9" s="34">
        <f t="shared" si="6"/>
        <v>0.29110493370561125</v>
      </c>
      <c r="AP9" s="34">
        <f t="shared" si="7"/>
        <v>0.2922675465547121</v>
      </c>
      <c r="AQ9" s="34">
        <f t="shared" si="8"/>
        <v>0.2931264667526412</v>
      </c>
      <c r="AR9" s="34">
        <f t="shared" si="9"/>
        <v>0.29374579639037418</v>
      </c>
      <c r="AS9" s="34">
        <f t="shared" si="10"/>
        <v>0.29418118607444715</v>
      </c>
      <c r="AT9" s="34">
        <f t="shared" si="11"/>
        <v>0.29447927257513518</v>
      </c>
      <c r="AU9" s="34">
        <f t="shared" si="12"/>
        <v>0.29467779962631507</v>
      </c>
      <c r="AV9" s="34">
        <f t="shared" si="13"/>
        <v>0.29480626912725699</v>
      </c>
      <c r="AW9" s="34">
        <f t="shared" si="14"/>
        <v>0.29488694754288763</v>
      </c>
      <c r="AX9" s="34">
        <f t="shared" si="15"/>
        <v>0.29493605526154026</v>
      </c>
      <c r="AY9" s="34">
        <f t="shared" si="16"/>
        <v>0.29496498997727227</v>
      </c>
      <c r="AZ9" s="34">
        <f t="shared" si="17"/>
        <v>0.2949814712762675</v>
      </c>
      <c r="BA9" s="34">
        <f t="shared" si="18"/>
        <v>0.29499053435233119</v>
      </c>
      <c r="BB9" s="34">
        <f t="shared" si="19"/>
        <v>0.29499533903067543</v>
      </c>
      <c r="BC9" s="34">
        <f t="shared" si="20"/>
        <v>0.29499779110253554</v>
      </c>
      <c r="BD9" s="34">
        <f t="shared" si="21"/>
        <v>0.29499899403395258</v>
      </c>
      <c r="BE9" s="34">
        <f t="shared" si="22"/>
        <v>0.29499956044107911</v>
      </c>
      <c r="BF9" s="34">
        <f t="shared" si="23"/>
        <v>0.29499981601741621</v>
      </c>
      <c r="BG9" s="34">
        <f t="shared" si="24"/>
        <v>0.2949999263548676</v>
      </c>
      <c r="BH9" s="34">
        <f t="shared" si="25"/>
        <v>0.29499997185619586</v>
      </c>
      <c r="BI9" s="34">
        <f t="shared" si="26"/>
        <v>0.29499998974966013</v>
      </c>
      <c r="BJ9" s="45"/>
    </row>
    <row r="10" spans="1:62" x14ac:dyDescent="0.3">
      <c r="A10" s="29">
        <v>4</v>
      </c>
      <c r="B10" s="29" t="s">
        <v>115</v>
      </c>
      <c r="C10" s="29">
        <v>51</v>
      </c>
      <c r="D10" s="29" t="s">
        <v>20</v>
      </c>
      <c r="E10" s="29" t="s">
        <v>24</v>
      </c>
      <c r="F10" s="46">
        <v>1</v>
      </c>
      <c r="G10" s="47">
        <f t="shared" si="0"/>
        <v>1.5</v>
      </c>
      <c r="H10" s="46">
        <v>0.29499999999999998</v>
      </c>
      <c r="I10" s="46">
        <v>1</v>
      </c>
      <c r="J10" s="28" cm="1">
        <f t="array" ref="J10">1-EXP(-((($C10+(J$6-$K$6))/(INDEX('Weibull Data'!$G$4:$I$5,2,IF($D10="Electromechanical",3,IF($D10="Analogue Electronic",2,1)))))^(INDEX('Weibull Data'!$G$4:$I$5,1,IF($D10="Electromechanical",3,IF($D10="Analogue Electronic",2,1))))))</f>
        <v>0.74399952784643986</v>
      </c>
      <c r="K10" s="28" cm="1">
        <f t="array" ref="K10">1-EXP(-((($C10+(K$6-$K$6))/(INDEX('Weibull Data'!$G$4:$I$5,2,IF($D10="Electromechanical",3,IF($D10="Analogue Electronic",2,1)))))^(INDEX('Weibull Data'!$G$4:$I$5,1,IF($D10="Electromechanical",3,IF($D10="Analogue Electronic",2,1))))))</f>
        <v>0.77784812149843774</v>
      </c>
      <c r="L10" s="28" cm="1">
        <f t="array" ref="L10">1-EXP(-((($C10+(L$6-$K$6))/(INDEX('Weibull Data'!$G$4:$I$5,2,IF($D10="Electromechanical",3,IF($D10="Analogue Electronic",2,1)))))^(INDEX('Weibull Data'!$G$4:$I$5,1,IF($D10="Electromechanical",3,IF($D10="Analogue Electronic",2,1))))))</f>
        <v>0.80943882991737959</v>
      </c>
      <c r="M10" s="28" cm="1">
        <f t="array" ref="M10">1-EXP(-((($C10+(M$6-$K$6))/(INDEX('Weibull Data'!$G$4:$I$5,2,IF($D10="Electromechanical",3,IF($D10="Analogue Electronic",2,1)))))^(INDEX('Weibull Data'!$G$4:$I$5,1,IF($D10="Electromechanical",3,IF($D10="Analogue Electronic",2,1))))))</f>
        <v>0.83852969794742793</v>
      </c>
      <c r="N10" s="28" cm="1">
        <f t="array" ref="N10">1-EXP(-((($C10+(N$6-$K$6))/(INDEX('Weibull Data'!$G$4:$I$5,2,IF($D10="Electromechanical",3,IF($D10="Analogue Electronic",2,1)))))^(INDEX('Weibull Data'!$G$4:$I$5,1,IF($D10="Electromechanical",3,IF($D10="Analogue Electronic",2,1))))))</f>
        <v>0.86494472759423635</v>
      </c>
      <c r="O10" s="28" cm="1">
        <f t="array" ref="O10">1-EXP(-((($C10+(O$6-$K$6))/(INDEX('Weibull Data'!$G$4:$I$5,2,IF($D10="Electromechanical",3,IF($D10="Analogue Electronic",2,1)))))^(INDEX('Weibull Data'!$G$4:$I$5,1,IF($D10="Electromechanical",3,IF($D10="Analogue Electronic",2,1))))))</f>
        <v>0.88857931181382077</v>
      </c>
      <c r="P10" s="28" cm="1">
        <f t="array" ref="P10">1-EXP(-((($C10+(P$6-$K$6))/(INDEX('Weibull Data'!$G$4:$I$5,2,IF($D10="Electromechanical",3,IF($D10="Analogue Electronic",2,1)))))^(INDEX('Weibull Data'!$G$4:$I$5,1,IF($D10="Electromechanical",3,IF($D10="Analogue Electronic",2,1))))))</f>
        <v>0.90940211983793762</v>
      </c>
      <c r="Q10" s="28" cm="1">
        <f t="array" ref="Q10">1-EXP(-((($C10+(Q$6-$K$6))/(INDEX('Weibull Data'!$G$4:$I$5,2,IF($D10="Electromechanical",3,IF($D10="Analogue Electronic",2,1)))))^(INDEX('Weibull Data'!$G$4:$I$5,1,IF($D10="Electromechanical",3,IF($D10="Analogue Electronic",2,1))))))</f>
        <v>0.92745321980053608</v>
      </c>
      <c r="R10" s="28" cm="1">
        <f t="array" ref="R10">1-EXP(-((($C10+(R$6-$K$6))/(INDEX('Weibull Data'!$G$4:$I$5,2,IF($D10="Electromechanical",3,IF($D10="Analogue Electronic",2,1)))))^(INDEX('Weibull Data'!$G$4:$I$5,1,IF($D10="Electromechanical",3,IF($D10="Analogue Electronic",2,1))))))</f>
        <v>0.94283852455826089</v>
      </c>
      <c r="S10" s="28" cm="1">
        <f t="array" ref="S10">1-EXP(-((($C10+(S$6-$K$6))/(INDEX('Weibull Data'!$G$4:$I$5,2,IF($D10="Electromechanical",3,IF($D10="Analogue Electronic",2,1)))))^(INDEX('Weibull Data'!$G$4:$I$5,1,IF($D10="Electromechanical",3,IF($D10="Analogue Electronic",2,1))))))</f>
        <v>0.95572095730392526</v>
      </c>
      <c r="T10" s="28" cm="1">
        <f t="array" ref="T10">1-EXP(-((($C10+(T$6-$K$6))/(INDEX('Weibull Data'!$G$4:$I$5,2,IF($D10="Electromechanical",3,IF($D10="Analogue Electronic",2,1)))))^(INDEX('Weibull Data'!$G$4:$I$5,1,IF($D10="Electromechanical",3,IF($D10="Analogue Electronic",2,1))))))</f>
        <v>0.96630901846991402</v>
      </c>
      <c r="U10" s="28" cm="1">
        <f t="array" ref="U10">1-EXP(-((($C10+(U$6-$K$6))/(INDEX('Weibull Data'!$G$4:$I$5,2,IF($D10="Electromechanical",3,IF($D10="Analogue Electronic",2,1)))))^(INDEX('Weibull Data'!$G$4:$I$5,1,IF($D10="Electromechanical",3,IF($D10="Analogue Electronic",2,1))))))</f>
        <v>0.97484365810926843</v>
      </c>
      <c r="V10" s="28" cm="1">
        <f t="array" ref="V10">1-EXP(-((($C10+(V$6-$K$6))/(INDEX('Weibull Data'!$G$4:$I$5,2,IF($D10="Electromechanical",3,IF($D10="Analogue Electronic",2,1)))))^(INDEX('Weibull Data'!$G$4:$I$5,1,IF($D10="Electromechanical",3,IF($D10="Analogue Electronic",2,1))))))</f>
        <v>0.98158448792837716</v>
      </c>
      <c r="W10" s="28" cm="1">
        <f t="array" ref="W10">1-EXP(-((($C10+(W$6-$K$6))/(INDEX('Weibull Data'!$G$4:$I$5,2,IF($D10="Electromechanical",3,IF($D10="Analogue Electronic",2,1)))))^(INDEX('Weibull Data'!$G$4:$I$5,1,IF($D10="Electromechanical",3,IF($D10="Analogue Electronic",2,1))))))</f>
        <v>0.98679638544274995</v>
      </c>
      <c r="X10" s="28" cm="1">
        <f t="array" ref="X10">1-EXP(-((($C10+(X$6-$K$6))/(INDEX('Weibull Data'!$G$4:$I$5,2,IF($D10="Electromechanical",3,IF($D10="Analogue Electronic",2,1)))))^(INDEX('Weibull Data'!$G$4:$I$5,1,IF($D10="Electromechanical",3,IF($D10="Analogue Electronic",2,1))))))</f>
        <v>0.9907374459481767</v>
      </c>
      <c r="Y10" s="28" cm="1">
        <f t="array" ref="Y10">1-EXP(-((($C10+(Y$6-$K$6))/(INDEX('Weibull Data'!$G$4:$I$5,2,IF($D10="Electromechanical",3,IF($D10="Analogue Electronic",2,1)))))^(INDEX('Weibull Data'!$G$4:$I$5,1,IF($D10="Electromechanical",3,IF($D10="Analogue Electronic",2,1))))))</f>
        <v>0.99364903983946173</v>
      </c>
      <c r="Z10" s="28" cm="1">
        <f t="array" ref="Z10">1-EXP(-((($C10+(Z$6-$K$6))/(INDEX('Weibull Data'!$G$4:$I$5,2,IF($D10="Electromechanical",3,IF($D10="Analogue Electronic",2,1)))))^(INDEX('Weibull Data'!$G$4:$I$5,1,IF($D10="Electromechanical",3,IF($D10="Analogue Electronic",2,1))))))</f>
        <v>0.99574846234025149</v>
      </c>
      <c r="AA10" s="28" cm="1">
        <f t="array" ref="AA10">1-EXP(-((($C10+(AA$6-$K$6))/(INDEX('Weibull Data'!$G$4:$I$5,2,IF($D10="Electromechanical",3,IF($D10="Analogue Electronic",2,1)))))^(INDEX('Weibull Data'!$G$4:$I$5,1,IF($D10="Electromechanical",3,IF($D10="Analogue Electronic",2,1))))))</f>
        <v>0.99722435957439715</v>
      </c>
      <c r="AB10" s="28" cm="1">
        <f t="array" ref="AB10">1-EXP(-((($C10+(AB$6-$K$6))/(INDEX('Weibull Data'!$G$4:$I$5,2,IF($D10="Electromechanical",3,IF($D10="Analogue Electronic",2,1)))))^(INDEX('Weibull Data'!$G$4:$I$5,1,IF($D10="Electromechanical",3,IF($D10="Analogue Electronic",2,1))))))</f>
        <v>0.99823482228859395</v>
      </c>
      <c r="AC10" s="28" cm="1">
        <f t="array" ref="AC10">1-EXP(-((($C10+(AC$6-$K$6))/(INDEX('Weibull Data'!$G$4:$I$5,2,IF($D10="Electromechanical",3,IF($D10="Analogue Electronic",2,1)))))^(INDEX('Weibull Data'!$G$4:$I$5,1,IF($D10="Electromechanical",3,IF($D10="Analogue Electronic",2,1))))))</f>
        <v>0.99890779534344099</v>
      </c>
      <c r="AD10" s="28" cm="1">
        <f t="array" ref="AD10">1-EXP(-((($C10+(AD$6-$K$6))/(INDEX('Weibull Data'!$G$4:$I$5,2,IF($D10="Electromechanical",3,IF($D10="Analogue Electronic",2,1)))))^(INDEX('Weibull Data'!$G$4:$I$5,1,IF($D10="Electromechanical",3,IF($D10="Analogue Electronic",2,1))))))</f>
        <v>0.99934328517714233</v>
      </c>
      <c r="AE10" s="28" cm="1">
        <f t="array" ref="AE10">1-EXP(-((($C10+(AE$6-$K$6))/(INDEX('Weibull Data'!$G$4:$I$5,2,IF($D10="Electromechanical",3,IF($D10="Analogue Electronic",2,1)))))^(INDEX('Weibull Data'!$G$4:$I$5,1,IF($D10="Electromechanical",3,IF($D10="Analogue Electronic",2,1))))))</f>
        <v>0.99961677133182258</v>
      </c>
      <c r="AF10" s="28" cm="1">
        <f t="array" ref="AF10">1-EXP(-((($C10+(AF$6-$K$6))/(INDEX('Weibull Data'!$G$4:$I$5,2,IF($D10="Electromechanical",3,IF($D10="Analogue Electronic",2,1)))))^(INDEX('Weibull Data'!$G$4:$I$5,1,IF($D10="Electromechanical",3,IF($D10="Analogue Electronic",2,1))))))</f>
        <v>0.99978323817471282</v>
      </c>
      <c r="AG10" s="28" cm="1">
        <f t="array" ref="AG10">1-EXP(-((($C10+(AG$6-$K$6))/(INDEX('Weibull Data'!$G$4:$I$5,2,IF($D10="Electromechanical",3,IF($D10="Analogue Electronic",2,1)))))^(INDEX('Weibull Data'!$G$4:$I$5,1,IF($D10="Electromechanical",3,IF($D10="Analogue Electronic",2,1))))))</f>
        <v>0.9998813219568552</v>
      </c>
      <c r="AH10" s="28" cm="1">
        <f t="array" ref="AH10">1-EXP(-((($C10+(AH$6-$K$6))/(INDEX('Weibull Data'!$G$4:$I$5,2,IF($D10="Electromechanical",3,IF($D10="Analogue Electronic",2,1)))))^(INDEX('Weibull Data'!$G$4:$I$5,1,IF($D10="Electromechanical",3,IF($D10="Analogue Electronic",2,1))))))</f>
        <v>0.99993719076700849</v>
      </c>
      <c r="AI10" s="28" cm="1">
        <f t="array" ref="AI10">1-EXP(-((($C10+(AI$6-$K$6))/(INDEX('Weibull Data'!$G$4:$I$5,2,IF($D10="Electromechanical",3,IF($D10="Analogue Electronic",2,1)))))^(INDEX('Weibull Data'!$G$4:$I$5,1,IF($D10="Electromechanical",3,IF($D10="Analogue Electronic",2,1))))))</f>
        <v>0.99996791305874977</v>
      </c>
      <c r="AJ10" s="34">
        <f t="shared" si="1"/>
        <v>0.21947986071469974</v>
      </c>
      <c r="AK10" s="34">
        <f t="shared" si="2"/>
        <v>0.22946519584203912</v>
      </c>
      <c r="AL10" s="34">
        <f t="shared" si="3"/>
        <v>0.23878445482562696</v>
      </c>
      <c r="AM10" s="34">
        <f t="shared" si="4"/>
        <v>0.24736626089449124</v>
      </c>
      <c r="AN10" s="34">
        <f t="shared" si="5"/>
        <v>0.25515869464029972</v>
      </c>
      <c r="AO10" s="34">
        <f t="shared" si="6"/>
        <v>0.26213089698507713</v>
      </c>
      <c r="AP10" s="34">
        <f t="shared" si="7"/>
        <v>0.26827362535219157</v>
      </c>
      <c r="AQ10" s="34">
        <f t="shared" si="8"/>
        <v>0.27359869984115814</v>
      </c>
      <c r="AR10" s="34">
        <f t="shared" si="9"/>
        <v>0.27813736474468692</v>
      </c>
      <c r="AS10" s="34">
        <f t="shared" si="10"/>
        <v>0.28193768240465794</v>
      </c>
      <c r="AT10" s="34">
        <f t="shared" si="11"/>
        <v>0.28506116044862462</v>
      </c>
      <c r="AU10" s="34">
        <f t="shared" si="12"/>
        <v>0.28757887914223418</v>
      </c>
      <c r="AV10" s="34">
        <f t="shared" si="13"/>
        <v>0.28956742393887125</v>
      </c>
      <c r="AW10" s="34">
        <f t="shared" si="14"/>
        <v>0.29110493370561125</v>
      </c>
      <c r="AX10" s="34">
        <f t="shared" si="15"/>
        <v>0.2922675465547121</v>
      </c>
      <c r="AY10" s="34">
        <f t="shared" si="16"/>
        <v>0.2931264667526412</v>
      </c>
      <c r="AZ10" s="34">
        <f t="shared" si="17"/>
        <v>0.29374579639037418</v>
      </c>
      <c r="BA10" s="34">
        <f t="shared" si="18"/>
        <v>0.29418118607444715</v>
      </c>
      <c r="BB10" s="34">
        <f t="shared" si="19"/>
        <v>0.29447927257513518</v>
      </c>
      <c r="BC10" s="34">
        <f t="shared" si="20"/>
        <v>0.29467779962631507</v>
      </c>
      <c r="BD10" s="34">
        <f t="shared" si="21"/>
        <v>0.29480626912725699</v>
      </c>
      <c r="BE10" s="34">
        <f t="shared" si="22"/>
        <v>0.29488694754288763</v>
      </c>
      <c r="BF10" s="34">
        <f t="shared" si="23"/>
        <v>0.29493605526154026</v>
      </c>
      <c r="BG10" s="34">
        <f t="shared" si="24"/>
        <v>0.29496498997727227</v>
      </c>
      <c r="BH10" s="34">
        <f t="shared" si="25"/>
        <v>0.2949814712762675</v>
      </c>
      <c r="BI10" s="34">
        <f t="shared" si="26"/>
        <v>0.29499053435233119</v>
      </c>
      <c r="BJ10" s="45"/>
    </row>
    <row r="11" spans="1:62" x14ac:dyDescent="0.3">
      <c r="A11" s="29">
        <v>5</v>
      </c>
      <c r="B11" s="29" t="s">
        <v>116</v>
      </c>
      <c r="C11" s="29">
        <v>51</v>
      </c>
      <c r="D11" s="29" t="s">
        <v>20</v>
      </c>
      <c r="E11" s="29" t="s">
        <v>24</v>
      </c>
      <c r="F11" s="46">
        <v>1</v>
      </c>
      <c r="G11" s="47">
        <f t="shared" si="0"/>
        <v>1.5</v>
      </c>
      <c r="H11" s="46">
        <v>0.29499999999999998</v>
      </c>
      <c r="I11" s="46">
        <v>1</v>
      </c>
      <c r="J11" s="28" cm="1">
        <f t="array" ref="J11">1-EXP(-((($C11+(J$6-$K$6))/(INDEX('Weibull Data'!$G$4:$I$5,2,IF($D11="Electromechanical",3,IF($D11="Analogue Electronic",2,1)))))^(INDEX('Weibull Data'!$G$4:$I$5,1,IF($D11="Electromechanical",3,IF($D11="Analogue Electronic",2,1))))))</f>
        <v>0.74399952784643986</v>
      </c>
      <c r="K11" s="28" cm="1">
        <f t="array" ref="K11">1-EXP(-((($C11+(K$6-$K$6))/(INDEX('Weibull Data'!$G$4:$I$5,2,IF($D11="Electromechanical",3,IF($D11="Analogue Electronic",2,1)))))^(INDEX('Weibull Data'!$G$4:$I$5,1,IF($D11="Electromechanical",3,IF($D11="Analogue Electronic",2,1))))))</f>
        <v>0.77784812149843774</v>
      </c>
      <c r="L11" s="28" cm="1">
        <f t="array" ref="L11">1-EXP(-((($C11+(L$6-$K$6))/(INDEX('Weibull Data'!$G$4:$I$5,2,IF($D11="Electromechanical",3,IF($D11="Analogue Electronic",2,1)))))^(INDEX('Weibull Data'!$G$4:$I$5,1,IF($D11="Electromechanical",3,IF($D11="Analogue Electronic",2,1))))))</f>
        <v>0.80943882991737959</v>
      </c>
      <c r="M11" s="28" cm="1">
        <f t="array" ref="M11">1-EXP(-((($C11+(M$6-$K$6))/(INDEX('Weibull Data'!$G$4:$I$5,2,IF($D11="Electromechanical",3,IF($D11="Analogue Electronic",2,1)))))^(INDEX('Weibull Data'!$G$4:$I$5,1,IF($D11="Electromechanical",3,IF($D11="Analogue Electronic",2,1))))))</f>
        <v>0.83852969794742793</v>
      </c>
      <c r="N11" s="28" cm="1">
        <f t="array" ref="N11">1-EXP(-((($C11+(N$6-$K$6))/(INDEX('Weibull Data'!$G$4:$I$5,2,IF($D11="Electromechanical",3,IF($D11="Analogue Electronic",2,1)))))^(INDEX('Weibull Data'!$G$4:$I$5,1,IF($D11="Electromechanical",3,IF($D11="Analogue Electronic",2,1))))))</f>
        <v>0.86494472759423635</v>
      </c>
      <c r="O11" s="28" cm="1">
        <f t="array" ref="O11">1-EXP(-((($C11+(O$6-$K$6))/(INDEX('Weibull Data'!$G$4:$I$5,2,IF($D11="Electromechanical",3,IF($D11="Analogue Electronic",2,1)))))^(INDEX('Weibull Data'!$G$4:$I$5,1,IF($D11="Electromechanical",3,IF($D11="Analogue Electronic",2,1))))))</f>
        <v>0.88857931181382077</v>
      </c>
      <c r="P11" s="28" cm="1">
        <f t="array" ref="P11">1-EXP(-((($C11+(P$6-$K$6))/(INDEX('Weibull Data'!$G$4:$I$5,2,IF($D11="Electromechanical",3,IF($D11="Analogue Electronic",2,1)))))^(INDEX('Weibull Data'!$G$4:$I$5,1,IF($D11="Electromechanical",3,IF($D11="Analogue Electronic",2,1))))))</f>
        <v>0.90940211983793762</v>
      </c>
      <c r="Q11" s="28" cm="1">
        <f t="array" ref="Q11">1-EXP(-((($C11+(Q$6-$K$6))/(INDEX('Weibull Data'!$G$4:$I$5,2,IF($D11="Electromechanical",3,IF($D11="Analogue Electronic",2,1)))))^(INDEX('Weibull Data'!$G$4:$I$5,1,IF($D11="Electromechanical",3,IF($D11="Analogue Electronic",2,1))))))</f>
        <v>0.92745321980053608</v>
      </c>
      <c r="R11" s="28" cm="1">
        <f t="array" ref="R11">1-EXP(-((($C11+(R$6-$K$6))/(INDEX('Weibull Data'!$G$4:$I$5,2,IF($D11="Electromechanical",3,IF($D11="Analogue Electronic",2,1)))))^(INDEX('Weibull Data'!$G$4:$I$5,1,IF($D11="Electromechanical",3,IF($D11="Analogue Electronic",2,1))))))</f>
        <v>0.94283852455826089</v>
      </c>
      <c r="S11" s="28" cm="1">
        <f t="array" ref="S11">1-EXP(-((($C11+(S$6-$K$6))/(INDEX('Weibull Data'!$G$4:$I$5,2,IF($D11="Electromechanical",3,IF($D11="Analogue Electronic",2,1)))))^(INDEX('Weibull Data'!$G$4:$I$5,1,IF($D11="Electromechanical",3,IF($D11="Analogue Electronic",2,1))))))</f>
        <v>0.95572095730392526</v>
      </c>
      <c r="T11" s="28" cm="1">
        <f t="array" ref="T11">1-EXP(-((($C11+(T$6-$K$6))/(INDEX('Weibull Data'!$G$4:$I$5,2,IF($D11="Electromechanical",3,IF($D11="Analogue Electronic",2,1)))))^(INDEX('Weibull Data'!$G$4:$I$5,1,IF($D11="Electromechanical",3,IF($D11="Analogue Electronic",2,1))))))</f>
        <v>0.96630901846991402</v>
      </c>
      <c r="U11" s="28" cm="1">
        <f t="array" ref="U11">1-EXP(-((($C11+(U$6-$K$6))/(INDEX('Weibull Data'!$G$4:$I$5,2,IF($D11="Electromechanical",3,IF($D11="Analogue Electronic",2,1)))))^(INDEX('Weibull Data'!$G$4:$I$5,1,IF($D11="Electromechanical",3,IF($D11="Analogue Electronic",2,1))))))</f>
        <v>0.97484365810926843</v>
      </c>
      <c r="V11" s="28" cm="1">
        <f t="array" ref="V11">1-EXP(-((($C11+(V$6-$K$6))/(INDEX('Weibull Data'!$G$4:$I$5,2,IF($D11="Electromechanical",3,IF($D11="Analogue Electronic",2,1)))))^(INDEX('Weibull Data'!$G$4:$I$5,1,IF($D11="Electromechanical",3,IF($D11="Analogue Electronic",2,1))))))</f>
        <v>0.98158448792837716</v>
      </c>
      <c r="W11" s="28" cm="1">
        <f t="array" ref="W11">1-EXP(-((($C11+(W$6-$K$6))/(INDEX('Weibull Data'!$G$4:$I$5,2,IF($D11="Electromechanical",3,IF($D11="Analogue Electronic",2,1)))))^(INDEX('Weibull Data'!$G$4:$I$5,1,IF($D11="Electromechanical",3,IF($D11="Analogue Electronic",2,1))))))</f>
        <v>0.98679638544274995</v>
      </c>
      <c r="X11" s="28" cm="1">
        <f t="array" ref="X11">1-EXP(-((($C11+(X$6-$K$6))/(INDEX('Weibull Data'!$G$4:$I$5,2,IF($D11="Electromechanical",3,IF($D11="Analogue Electronic",2,1)))))^(INDEX('Weibull Data'!$G$4:$I$5,1,IF($D11="Electromechanical",3,IF($D11="Analogue Electronic",2,1))))))</f>
        <v>0.9907374459481767</v>
      </c>
      <c r="Y11" s="28" cm="1">
        <f t="array" ref="Y11">1-EXP(-((($C11+(Y$6-$K$6))/(INDEX('Weibull Data'!$G$4:$I$5,2,IF($D11="Electromechanical",3,IF($D11="Analogue Electronic",2,1)))))^(INDEX('Weibull Data'!$G$4:$I$5,1,IF($D11="Electromechanical",3,IF($D11="Analogue Electronic",2,1))))))</f>
        <v>0.99364903983946173</v>
      </c>
      <c r="Z11" s="28" cm="1">
        <f t="array" ref="Z11">1-EXP(-((($C11+(Z$6-$K$6))/(INDEX('Weibull Data'!$G$4:$I$5,2,IF($D11="Electromechanical",3,IF($D11="Analogue Electronic",2,1)))))^(INDEX('Weibull Data'!$G$4:$I$5,1,IF($D11="Electromechanical",3,IF($D11="Analogue Electronic",2,1))))))</f>
        <v>0.99574846234025149</v>
      </c>
      <c r="AA11" s="28" cm="1">
        <f t="array" ref="AA11">1-EXP(-((($C11+(AA$6-$K$6))/(INDEX('Weibull Data'!$G$4:$I$5,2,IF($D11="Electromechanical",3,IF($D11="Analogue Electronic",2,1)))))^(INDEX('Weibull Data'!$G$4:$I$5,1,IF($D11="Electromechanical",3,IF($D11="Analogue Electronic",2,1))))))</f>
        <v>0.99722435957439715</v>
      </c>
      <c r="AB11" s="28" cm="1">
        <f t="array" ref="AB11">1-EXP(-((($C11+(AB$6-$K$6))/(INDEX('Weibull Data'!$G$4:$I$5,2,IF($D11="Electromechanical",3,IF($D11="Analogue Electronic",2,1)))))^(INDEX('Weibull Data'!$G$4:$I$5,1,IF($D11="Electromechanical",3,IF($D11="Analogue Electronic",2,1))))))</f>
        <v>0.99823482228859395</v>
      </c>
      <c r="AC11" s="28" cm="1">
        <f t="array" ref="AC11">1-EXP(-((($C11+(AC$6-$K$6))/(INDEX('Weibull Data'!$G$4:$I$5,2,IF($D11="Electromechanical",3,IF($D11="Analogue Electronic",2,1)))))^(INDEX('Weibull Data'!$G$4:$I$5,1,IF($D11="Electromechanical",3,IF($D11="Analogue Electronic",2,1))))))</f>
        <v>0.99890779534344099</v>
      </c>
      <c r="AD11" s="28" cm="1">
        <f t="array" ref="AD11">1-EXP(-((($C11+(AD$6-$K$6))/(INDEX('Weibull Data'!$G$4:$I$5,2,IF($D11="Electromechanical",3,IF($D11="Analogue Electronic",2,1)))))^(INDEX('Weibull Data'!$G$4:$I$5,1,IF($D11="Electromechanical",3,IF($D11="Analogue Electronic",2,1))))))</f>
        <v>0.99934328517714233</v>
      </c>
      <c r="AE11" s="28" cm="1">
        <f t="array" ref="AE11">1-EXP(-((($C11+(AE$6-$K$6))/(INDEX('Weibull Data'!$G$4:$I$5,2,IF($D11="Electromechanical",3,IF($D11="Analogue Electronic",2,1)))))^(INDEX('Weibull Data'!$G$4:$I$5,1,IF($D11="Electromechanical",3,IF($D11="Analogue Electronic",2,1))))))</f>
        <v>0.99961677133182258</v>
      </c>
      <c r="AF11" s="28" cm="1">
        <f t="array" ref="AF11">1-EXP(-((($C11+(AF$6-$K$6))/(INDEX('Weibull Data'!$G$4:$I$5,2,IF($D11="Electromechanical",3,IF($D11="Analogue Electronic",2,1)))))^(INDEX('Weibull Data'!$G$4:$I$5,1,IF($D11="Electromechanical",3,IF($D11="Analogue Electronic",2,1))))))</f>
        <v>0.99978323817471282</v>
      </c>
      <c r="AG11" s="28" cm="1">
        <f t="array" ref="AG11">1-EXP(-((($C11+(AG$6-$K$6))/(INDEX('Weibull Data'!$G$4:$I$5,2,IF($D11="Electromechanical",3,IF($D11="Analogue Electronic",2,1)))))^(INDEX('Weibull Data'!$G$4:$I$5,1,IF($D11="Electromechanical",3,IF($D11="Analogue Electronic",2,1))))))</f>
        <v>0.9998813219568552</v>
      </c>
      <c r="AH11" s="28" cm="1">
        <f t="array" ref="AH11">1-EXP(-((($C11+(AH$6-$K$6))/(INDEX('Weibull Data'!$G$4:$I$5,2,IF($D11="Electromechanical",3,IF($D11="Analogue Electronic",2,1)))))^(INDEX('Weibull Data'!$G$4:$I$5,1,IF($D11="Electromechanical",3,IF($D11="Analogue Electronic",2,1))))))</f>
        <v>0.99993719076700849</v>
      </c>
      <c r="AI11" s="28" cm="1">
        <f t="array" ref="AI11">1-EXP(-((($C11+(AI$6-$K$6))/(INDEX('Weibull Data'!$G$4:$I$5,2,IF($D11="Electromechanical",3,IF($D11="Analogue Electronic",2,1)))))^(INDEX('Weibull Data'!$G$4:$I$5,1,IF($D11="Electromechanical",3,IF($D11="Analogue Electronic",2,1))))))</f>
        <v>0.99996791305874977</v>
      </c>
      <c r="AJ11" s="34">
        <f t="shared" si="1"/>
        <v>0.21947986071469974</v>
      </c>
      <c r="AK11" s="34">
        <f t="shared" si="2"/>
        <v>0.22946519584203912</v>
      </c>
      <c r="AL11" s="34">
        <f t="shared" si="3"/>
        <v>0.23878445482562696</v>
      </c>
      <c r="AM11" s="34">
        <f t="shared" si="4"/>
        <v>0.24736626089449124</v>
      </c>
      <c r="AN11" s="34">
        <f t="shared" si="5"/>
        <v>0.25515869464029972</v>
      </c>
      <c r="AO11" s="34">
        <f t="shared" si="6"/>
        <v>0.26213089698507713</v>
      </c>
      <c r="AP11" s="34">
        <f t="shared" si="7"/>
        <v>0.26827362535219157</v>
      </c>
      <c r="AQ11" s="34">
        <f t="shared" si="8"/>
        <v>0.27359869984115814</v>
      </c>
      <c r="AR11" s="34">
        <f t="shared" si="9"/>
        <v>0.27813736474468692</v>
      </c>
      <c r="AS11" s="34">
        <f t="shared" si="10"/>
        <v>0.28193768240465794</v>
      </c>
      <c r="AT11" s="34">
        <f t="shared" si="11"/>
        <v>0.28506116044862462</v>
      </c>
      <c r="AU11" s="34">
        <f t="shared" si="12"/>
        <v>0.28757887914223418</v>
      </c>
      <c r="AV11" s="34">
        <f t="shared" si="13"/>
        <v>0.28956742393887125</v>
      </c>
      <c r="AW11" s="34">
        <f t="shared" si="14"/>
        <v>0.29110493370561125</v>
      </c>
      <c r="AX11" s="34">
        <f t="shared" si="15"/>
        <v>0.2922675465547121</v>
      </c>
      <c r="AY11" s="34">
        <f t="shared" si="16"/>
        <v>0.2931264667526412</v>
      </c>
      <c r="AZ11" s="34">
        <f t="shared" si="17"/>
        <v>0.29374579639037418</v>
      </c>
      <c r="BA11" s="34">
        <f t="shared" si="18"/>
        <v>0.29418118607444715</v>
      </c>
      <c r="BB11" s="34">
        <f t="shared" si="19"/>
        <v>0.29447927257513518</v>
      </c>
      <c r="BC11" s="34">
        <f t="shared" si="20"/>
        <v>0.29467779962631507</v>
      </c>
      <c r="BD11" s="34">
        <f t="shared" si="21"/>
        <v>0.29480626912725699</v>
      </c>
      <c r="BE11" s="34">
        <f t="shared" si="22"/>
        <v>0.29488694754288763</v>
      </c>
      <c r="BF11" s="34">
        <f t="shared" si="23"/>
        <v>0.29493605526154026</v>
      </c>
      <c r="BG11" s="34">
        <f t="shared" si="24"/>
        <v>0.29496498997727227</v>
      </c>
      <c r="BH11" s="34">
        <f t="shared" si="25"/>
        <v>0.2949814712762675</v>
      </c>
      <c r="BI11" s="34">
        <f t="shared" si="26"/>
        <v>0.29499053435233119</v>
      </c>
      <c r="BJ11" s="45"/>
    </row>
    <row r="12" spans="1:62" x14ac:dyDescent="0.3">
      <c r="A12" s="29">
        <v>6</v>
      </c>
      <c r="B12" s="29" t="s">
        <v>117</v>
      </c>
      <c r="C12" s="29">
        <v>51</v>
      </c>
      <c r="D12" s="29" t="s">
        <v>20</v>
      </c>
      <c r="E12" s="29" t="s">
        <v>24</v>
      </c>
      <c r="F12" s="46">
        <v>1</v>
      </c>
      <c r="G12" s="47">
        <f t="shared" si="0"/>
        <v>1.5</v>
      </c>
      <c r="H12" s="46">
        <v>0.29499999999999998</v>
      </c>
      <c r="I12" s="46">
        <v>1</v>
      </c>
      <c r="J12" s="28" cm="1">
        <f t="array" ref="J12">1-EXP(-((($C12+(J$6-$K$6))/(INDEX('Weibull Data'!$G$4:$I$5,2,IF($D12="Electromechanical",3,IF($D12="Analogue Electronic",2,1)))))^(INDEX('Weibull Data'!$G$4:$I$5,1,IF($D12="Electromechanical",3,IF($D12="Analogue Electronic",2,1))))))</f>
        <v>0.74399952784643986</v>
      </c>
      <c r="K12" s="28" cm="1">
        <f t="array" ref="K12">1-EXP(-((($C12+(K$6-$K$6))/(INDEX('Weibull Data'!$G$4:$I$5,2,IF($D12="Electromechanical",3,IF($D12="Analogue Electronic",2,1)))))^(INDEX('Weibull Data'!$G$4:$I$5,1,IF($D12="Electromechanical",3,IF($D12="Analogue Electronic",2,1))))))</f>
        <v>0.77784812149843774</v>
      </c>
      <c r="L12" s="28" cm="1">
        <f t="array" ref="L12">1-EXP(-((($C12+(L$6-$K$6))/(INDEX('Weibull Data'!$G$4:$I$5,2,IF($D12="Electromechanical",3,IF($D12="Analogue Electronic",2,1)))))^(INDEX('Weibull Data'!$G$4:$I$5,1,IF($D12="Electromechanical",3,IF($D12="Analogue Electronic",2,1))))))</f>
        <v>0.80943882991737959</v>
      </c>
      <c r="M12" s="28" cm="1">
        <f t="array" ref="M12">1-EXP(-((($C12+(M$6-$K$6))/(INDEX('Weibull Data'!$G$4:$I$5,2,IF($D12="Electromechanical",3,IF($D12="Analogue Electronic",2,1)))))^(INDEX('Weibull Data'!$G$4:$I$5,1,IF($D12="Electromechanical",3,IF($D12="Analogue Electronic",2,1))))))</f>
        <v>0.83852969794742793</v>
      </c>
      <c r="N12" s="28" cm="1">
        <f t="array" ref="N12">1-EXP(-((($C12+(N$6-$K$6))/(INDEX('Weibull Data'!$G$4:$I$5,2,IF($D12="Electromechanical",3,IF($D12="Analogue Electronic",2,1)))))^(INDEX('Weibull Data'!$G$4:$I$5,1,IF($D12="Electromechanical",3,IF($D12="Analogue Electronic",2,1))))))</f>
        <v>0.86494472759423635</v>
      </c>
      <c r="O12" s="28" cm="1">
        <f t="array" ref="O12">1-EXP(-((($C12+(O$6-$K$6))/(INDEX('Weibull Data'!$G$4:$I$5,2,IF($D12="Electromechanical",3,IF($D12="Analogue Electronic",2,1)))))^(INDEX('Weibull Data'!$G$4:$I$5,1,IF($D12="Electromechanical",3,IF($D12="Analogue Electronic",2,1))))))</f>
        <v>0.88857931181382077</v>
      </c>
      <c r="P12" s="28" cm="1">
        <f t="array" ref="P12">1-EXP(-((($C12+(P$6-$K$6))/(INDEX('Weibull Data'!$G$4:$I$5,2,IF($D12="Electromechanical",3,IF($D12="Analogue Electronic",2,1)))))^(INDEX('Weibull Data'!$G$4:$I$5,1,IF($D12="Electromechanical",3,IF($D12="Analogue Electronic",2,1))))))</f>
        <v>0.90940211983793762</v>
      </c>
      <c r="Q12" s="28" cm="1">
        <f t="array" ref="Q12">1-EXP(-((($C12+(Q$6-$K$6))/(INDEX('Weibull Data'!$G$4:$I$5,2,IF($D12="Electromechanical",3,IF($D12="Analogue Electronic",2,1)))))^(INDEX('Weibull Data'!$G$4:$I$5,1,IF($D12="Electromechanical",3,IF($D12="Analogue Electronic",2,1))))))</f>
        <v>0.92745321980053608</v>
      </c>
      <c r="R12" s="28" cm="1">
        <f t="array" ref="R12">1-EXP(-((($C12+(R$6-$K$6))/(INDEX('Weibull Data'!$G$4:$I$5,2,IF($D12="Electromechanical",3,IF($D12="Analogue Electronic",2,1)))))^(INDEX('Weibull Data'!$G$4:$I$5,1,IF($D12="Electromechanical",3,IF($D12="Analogue Electronic",2,1))))))</f>
        <v>0.94283852455826089</v>
      </c>
      <c r="S12" s="28" cm="1">
        <f t="array" ref="S12">1-EXP(-((($C12+(S$6-$K$6))/(INDEX('Weibull Data'!$G$4:$I$5,2,IF($D12="Electromechanical",3,IF($D12="Analogue Electronic",2,1)))))^(INDEX('Weibull Data'!$G$4:$I$5,1,IF($D12="Electromechanical",3,IF($D12="Analogue Electronic",2,1))))))</f>
        <v>0.95572095730392526</v>
      </c>
      <c r="T12" s="28" cm="1">
        <f t="array" ref="T12">1-EXP(-((($C12+(T$6-$K$6))/(INDEX('Weibull Data'!$G$4:$I$5,2,IF($D12="Electromechanical",3,IF($D12="Analogue Electronic",2,1)))))^(INDEX('Weibull Data'!$G$4:$I$5,1,IF($D12="Electromechanical",3,IF($D12="Analogue Electronic",2,1))))))</f>
        <v>0.96630901846991402</v>
      </c>
      <c r="U12" s="28" cm="1">
        <f t="array" ref="U12">1-EXP(-((($C12+(U$6-$K$6))/(INDEX('Weibull Data'!$G$4:$I$5,2,IF($D12="Electromechanical",3,IF($D12="Analogue Electronic",2,1)))))^(INDEX('Weibull Data'!$G$4:$I$5,1,IF($D12="Electromechanical",3,IF($D12="Analogue Electronic",2,1))))))</f>
        <v>0.97484365810926843</v>
      </c>
      <c r="V12" s="28" cm="1">
        <f t="array" ref="V12">1-EXP(-((($C12+(V$6-$K$6))/(INDEX('Weibull Data'!$G$4:$I$5,2,IF($D12="Electromechanical",3,IF($D12="Analogue Electronic",2,1)))))^(INDEX('Weibull Data'!$G$4:$I$5,1,IF($D12="Electromechanical",3,IF($D12="Analogue Electronic",2,1))))))</f>
        <v>0.98158448792837716</v>
      </c>
      <c r="W12" s="28" cm="1">
        <f t="array" ref="W12">1-EXP(-((($C12+(W$6-$K$6))/(INDEX('Weibull Data'!$G$4:$I$5,2,IF($D12="Electromechanical",3,IF($D12="Analogue Electronic",2,1)))))^(INDEX('Weibull Data'!$G$4:$I$5,1,IF($D12="Electromechanical",3,IF($D12="Analogue Electronic",2,1))))))</f>
        <v>0.98679638544274995</v>
      </c>
      <c r="X12" s="28" cm="1">
        <f t="array" ref="X12">1-EXP(-((($C12+(X$6-$K$6))/(INDEX('Weibull Data'!$G$4:$I$5,2,IF($D12="Electromechanical",3,IF($D12="Analogue Electronic",2,1)))))^(INDEX('Weibull Data'!$G$4:$I$5,1,IF($D12="Electromechanical",3,IF($D12="Analogue Electronic",2,1))))))</f>
        <v>0.9907374459481767</v>
      </c>
      <c r="Y12" s="28" cm="1">
        <f t="array" ref="Y12">1-EXP(-((($C12+(Y$6-$K$6))/(INDEX('Weibull Data'!$G$4:$I$5,2,IF($D12="Electromechanical",3,IF($D12="Analogue Electronic",2,1)))))^(INDEX('Weibull Data'!$G$4:$I$5,1,IF($D12="Electromechanical",3,IF($D12="Analogue Electronic",2,1))))))</f>
        <v>0.99364903983946173</v>
      </c>
      <c r="Z12" s="28" cm="1">
        <f t="array" ref="Z12">1-EXP(-((($C12+(Z$6-$K$6))/(INDEX('Weibull Data'!$G$4:$I$5,2,IF($D12="Electromechanical",3,IF($D12="Analogue Electronic",2,1)))))^(INDEX('Weibull Data'!$G$4:$I$5,1,IF($D12="Electromechanical",3,IF($D12="Analogue Electronic",2,1))))))</f>
        <v>0.99574846234025149</v>
      </c>
      <c r="AA12" s="28" cm="1">
        <f t="array" ref="AA12">1-EXP(-((($C12+(AA$6-$K$6))/(INDEX('Weibull Data'!$G$4:$I$5,2,IF($D12="Electromechanical",3,IF($D12="Analogue Electronic",2,1)))))^(INDEX('Weibull Data'!$G$4:$I$5,1,IF($D12="Electromechanical",3,IF($D12="Analogue Electronic",2,1))))))</f>
        <v>0.99722435957439715</v>
      </c>
      <c r="AB12" s="28" cm="1">
        <f t="array" ref="AB12">1-EXP(-((($C12+(AB$6-$K$6))/(INDEX('Weibull Data'!$G$4:$I$5,2,IF($D12="Electromechanical",3,IF($D12="Analogue Electronic",2,1)))))^(INDEX('Weibull Data'!$G$4:$I$5,1,IF($D12="Electromechanical",3,IF($D12="Analogue Electronic",2,1))))))</f>
        <v>0.99823482228859395</v>
      </c>
      <c r="AC12" s="28" cm="1">
        <f t="array" ref="AC12">1-EXP(-((($C12+(AC$6-$K$6))/(INDEX('Weibull Data'!$G$4:$I$5,2,IF($D12="Electromechanical",3,IF($D12="Analogue Electronic",2,1)))))^(INDEX('Weibull Data'!$G$4:$I$5,1,IF($D12="Electromechanical",3,IF($D12="Analogue Electronic",2,1))))))</f>
        <v>0.99890779534344099</v>
      </c>
      <c r="AD12" s="28" cm="1">
        <f t="array" ref="AD12">1-EXP(-((($C12+(AD$6-$K$6))/(INDEX('Weibull Data'!$G$4:$I$5,2,IF($D12="Electromechanical",3,IF($D12="Analogue Electronic",2,1)))))^(INDEX('Weibull Data'!$G$4:$I$5,1,IF($D12="Electromechanical",3,IF($D12="Analogue Electronic",2,1))))))</f>
        <v>0.99934328517714233</v>
      </c>
      <c r="AE12" s="28" cm="1">
        <f t="array" ref="AE12">1-EXP(-((($C12+(AE$6-$K$6))/(INDEX('Weibull Data'!$G$4:$I$5,2,IF($D12="Electromechanical",3,IF($D12="Analogue Electronic",2,1)))))^(INDEX('Weibull Data'!$G$4:$I$5,1,IF($D12="Electromechanical",3,IF($D12="Analogue Electronic",2,1))))))</f>
        <v>0.99961677133182258</v>
      </c>
      <c r="AF12" s="28" cm="1">
        <f t="array" ref="AF12">1-EXP(-((($C12+(AF$6-$K$6))/(INDEX('Weibull Data'!$G$4:$I$5,2,IF($D12="Electromechanical",3,IF($D12="Analogue Electronic",2,1)))))^(INDEX('Weibull Data'!$G$4:$I$5,1,IF($D12="Electromechanical",3,IF($D12="Analogue Electronic",2,1))))))</f>
        <v>0.99978323817471282</v>
      </c>
      <c r="AG12" s="28" cm="1">
        <f t="array" ref="AG12">1-EXP(-((($C12+(AG$6-$K$6))/(INDEX('Weibull Data'!$G$4:$I$5,2,IF($D12="Electromechanical",3,IF($D12="Analogue Electronic",2,1)))))^(INDEX('Weibull Data'!$G$4:$I$5,1,IF($D12="Electromechanical",3,IF($D12="Analogue Electronic",2,1))))))</f>
        <v>0.9998813219568552</v>
      </c>
      <c r="AH12" s="28" cm="1">
        <f t="array" ref="AH12">1-EXP(-((($C12+(AH$6-$K$6))/(INDEX('Weibull Data'!$G$4:$I$5,2,IF($D12="Electromechanical",3,IF($D12="Analogue Electronic",2,1)))))^(INDEX('Weibull Data'!$G$4:$I$5,1,IF($D12="Electromechanical",3,IF($D12="Analogue Electronic",2,1))))))</f>
        <v>0.99993719076700849</v>
      </c>
      <c r="AI12" s="28" cm="1">
        <f t="array" ref="AI12">1-EXP(-((($C12+(AI$6-$K$6))/(INDEX('Weibull Data'!$G$4:$I$5,2,IF($D12="Electromechanical",3,IF($D12="Analogue Electronic",2,1)))))^(INDEX('Weibull Data'!$G$4:$I$5,1,IF($D12="Electromechanical",3,IF($D12="Analogue Electronic",2,1))))))</f>
        <v>0.99996791305874977</v>
      </c>
      <c r="AJ12" s="34">
        <f t="shared" si="1"/>
        <v>0.21947986071469974</v>
      </c>
      <c r="AK12" s="34">
        <f t="shared" si="2"/>
        <v>0.22946519584203912</v>
      </c>
      <c r="AL12" s="34">
        <f t="shared" si="3"/>
        <v>0.23878445482562696</v>
      </c>
      <c r="AM12" s="34">
        <f t="shared" si="4"/>
        <v>0.24736626089449124</v>
      </c>
      <c r="AN12" s="34">
        <f t="shared" si="5"/>
        <v>0.25515869464029972</v>
      </c>
      <c r="AO12" s="34">
        <f t="shared" si="6"/>
        <v>0.26213089698507713</v>
      </c>
      <c r="AP12" s="34">
        <f t="shared" si="7"/>
        <v>0.26827362535219157</v>
      </c>
      <c r="AQ12" s="34">
        <f t="shared" si="8"/>
        <v>0.27359869984115814</v>
      </c>
      <c r="AR12" s="34">
        <f t="shared" si="9"/>
        <v>0.27813736474468692</v>
      </c>
      <c r="AS12" s="34">
        <f t="shared" si="10"/>
        <v>0.28193768240465794</v>
      </c>
      <c r="AT12" s="34">
        <f t="shared" si="11"/>
        <v>0.28506116044862462</v>
      </c>
      <c r="AU12" s="34">
        <f t="shared" si="12"/>
        <v>0.28757887914223418</v>
      </c>
      <c r="AV12" s="34">
        <f t="shared" si="13"/>
        <v>0.28956742393887125</v>
      </c>
      <c r="AW12" s="34">
        <f t="shared" si="14"/>
        <v>0.29110493370561125</v>
      </c>
      <c r="AX12" s="34">
        <f t="shared" si="15"/>
        <v>0.2922675465547121</v>
      </c>
      <c r="AY12" s="34">
        <f t="shared" si="16"/>
        <v>0.2931264667526412</v>
      </c>
      <c r="AZ12" s="34">
        <f t="shared" si="17"/>
        <v>0.29374579639037418</v>
      </c>
      <c r="BA12" s="34">
        <f t="shared" si="18"/>
        <v>0.29418118607444715</v>
      </c>
      <c r="BB12" s="34">
        <f t="shared" si="19"/>
        <v>0.29447927257513518</v>
      </c>
      <c r="BC12" s="34">
        <f t="shared" si="20"/>
        <v>0.29467779962631507</v>
      </c>
      <c r="BD12" s="34">
        <f t="shared" si="21"/>
        <v>0.29480626912725699</v>
      </c>
      <c r="BE12" s="34">
        <f t="shared" si="22"/>
        <v>0.29488694754288763</v>
      </c>
      <c r="BF12" s="34">
        <f t="shared" si="23"/>
        <v>0.29493605526154026</v>
      </c>
      <c r="BG12" s="34">
        <f t="shared" si="24"/>
        <v>0.29496498997727227</v>
      </c>
      <c r="BH12" s="34">
        <f t="shared" si="25"/>
        <v>0.2949814712762675</v>
      </c>
      <c r="BI12" s="34">
        <f t="shared" si="26"/>
        <v>0.29499053435233119</v>
      </c>
      <c r="BJ12" s="45"/>
    </row>
    <row r="13" spans="1:62" x14ac:dyDescent="0.3">
      <c r="A13" s="29">
        <v>7</v>
      </c>
      <c r="B13" s="29" t="s">
        <v>118</v>
      </c>
      <c r="C13" s="29">
        <v>51</v>
      </c>
      <c r="D13" s="29" t="s">
        <v>20</v>
      </c>
      <c r="E13" s="29" t="s">
        <v>70</v>
      </c>
      <c r="F13" s="46">
        <v>2</v>
      </c>
      <c r="G13" s="47">
        <f t="shared" si="0"/>
        <v>1.5</v>
      </c>
      <c r="H13" s="46">
        <v>0.29499999999999998</v>
      </c>
      <c r="I13" s="46">
        <v>2</v>
      </c>
      <c r="J13" s="28" cm="1">
        <f t="array" ref="J13">1-EXP(-((($C13+(J$6-$K$6))/(INDEX('Weibull Data'!$G$4:$I$5,2,IF($D13="Electromechanical",3,IF($D13="Analogue Electronic",2,1)))))^(INDEX('Weibull Data'!$G$4:$I$5,1,IF($D13="Electromechanical",3,IF($D13="Analogue Electronic",2,1))))))</f>
        <v>0.74399952784643986</v>
      </c>
      <c r="K13" s="28" cm="1">
        <f t="array" ref="K13">1-EXP(-((($C13+(K$6-$K$6))/(INDEX('Weibull Data'!$G$4:$I$5,2,IF($D13="Electromechanical",3,IF($D13="Analogue Electronic",2,1)))))^(INDEX('Weibull Data'!$G$4:$I$5,1,IF($D13="Electromechanical",3,IF($D13="Analogue Electronic",2,1))))))</f>
        <v>0.77784812149843774</v>
      </c>
      <c r="L13" s="28" cm="1">
        <f t="array" ref="L13">1-EXP(-((($C13+(L$6-$K$6))/(INDEX('Weibull Data'!$G$4:$I$5,2,IF($D13="Electromechanical",3,IF($D13="Analogue Electronic",2,1)))))^(INDEX('Weibull Data'!$G$4:$I$5,1,IF($D13="Electromechanical",3,IF($D13="Analogue Electronic",2,1))))))</f>
        <v>0.80943882991737959</v>
      </c>
      <c r="M13" s="28" cm="1">
        <f t="array" ref="M13">1-EXP(-((($C13+(M$6-$K$6))/(INDEX('Weibull Data'!$G$4:$I$5,2,IF($D13="Electromechanical",3,IF($D13="Analogue Electronic",2,1)))))^(INDEX('Weibull Data'!$G$4:$I$5,1,IF($D13="Electromechanical",3,IF($D13="Analogue Electronic",2,1))))))</f>
        <v>0.83852969794742793</v>
      </c>
      <c r="N13" s="28" cm="1">
        <f t="array" ref="N13">1-EXP(-((($C13+(N$6-$K$6))/(INDEX('Weibull Data'!$G$4:$I$5,2,IF($D13="Electromechanical",3,IF($D13="Analogue Electronic",2,1)))))^(INDEX('Weibull Data'!$G$4:$I$5,1,IF($D13="Electromechanical",3,IF($D13="Analogue Electronic",2,1))))))</f>
        <v>0.86494472759423635</v>
      </c>
      <c r="O13" s="28" cm="1">
        <f t="array" ref="O13">1-EXP(-((($C13+(O$6-$K$6))/(INDEX('Weibull Data'!$G$4:$I$5,2,IF($D13="Electromechanical",3,IF($D13="Analogue Electronic",2,1)))))^(INDEX('Weibull Data'!$G$4:$I$5,1,IF($D13="Electromechanical",3,IF($D13="Analogue Electronic",2,1))))))</f>
        <v>0.88857931181382077</v>
      </c>
      <c r="P13" s="28" cm="1">
        <f t="array" ref="P13">1-EXP(-((($C13+(P$6-$K$6))/(INDEX('Weibull Data'!$G$4:$I$5,2,IF($D13="Electromechanical",3,IF($D13="Analogue Electronic",2,1)))))^(INDEX('Weibull Data'!$G$4:$I$5,1,IF($D13="Electromechanical",3,IF($D13="Analogue Electronic",2,1))))))</f>
        <v>0.90940211983793762</v>
      </c>
      <c r="Q13" s="28" cm="1">
        <f t="array" ref="Q13">1-EXP(-((($C13+(Q$6-$K$6))/(INDEX('Weibull Data'!$G$4:$I$5,2,IF($D13="Electromechanical",3,IF($D13="Analogue Electronic",2,1)))))^(INDEX('Weibull Data'!$G$4:$I$5,1,IF($D13="Electromechanical",3,IF($D13="Analogue Electronic",2,1))))))</f>
        <v>0.92745321980053608</v>
      </c>
      <c r="R13" s="28" cm="1">
        <f t="array" ref="R13">1-EXP(-((($C13+(R$6-$K$6))/(INDEX('Weibull Data'!$G$4:$I$5,2,IF($D13="Electromechanical",3,IF($D13="Analogue Electronic",2,1)))))^(INDEX('Weibull Data'!$G$4:$I$5,1,IF($D13="Electromechanical",3,IF($D13="Analogue Electronic",2,1))))))</f>
        <v>0.94283852455826089</v>
      </c>
      <c r="S13" s="28" cm="1">
        <f t="array" ref="S13">1-EXP(-((($C13+(S$6-$K$6))/(INDEX('Weibull Data'!$G$4:$I$5,2,IF($D13="Electromechanical",3,IF($D13="Analogue Electronic",2,1)))))^(INDEX('Weibull Data'!$G$4:$I$5,1,IF($D13="Electromechanical",3,IF($D13="Analogue Electronic",2,1))))))</f>
        <v>0.95572095730392526</v>
      </c>
      <c r="T13" s="28" cm="1">
        <f t="array" ref="T13">1-EXP(-((($C13+(T$6-$K$6))/(INDEX('Weibull Data'!$G$4:$I$5,2,IF($D13="Electromechanical",3,IF($D13="Analogue Electronic",2,1)))))^(INDEX('Weibull Data'!$G$4:$I$5,1,IF($D13="Electromechanical",3,IF($D13="Analogue Electronic",2,1))))))</f>
        <v>0.96630901846991402</v>
      </c>
      <c r="U13" s="28" cm="1">
        <f t="array" ref="U13">1-EXP(-((($C13+(U$6-$K$6))/(INDEX('Weibull Data'!$G$4:$I$5,2,IF($D13="Electromechanical",3,IF($D13="Analogue Electronic",2,1)))))^(INDEX('Weibull Data'!$G$4:$I$5,1,IF($D13="Electromechanical",3,IF($D13="Analogue Electronic",2,1))))))</f>
        <v>0.97484365810926843</v>
      </c>
      <c r="V13" s="28" cm="1">
        <f t="array" ref="V13">1-EXP(-((($C13+(V$6-$K$6))/(INDEX('Weibull Data'!$G$4:$I$5,2,IF($D13="Electromechanical",3,IF($D13="Analogue Electronic",2,1)))))^(INDEX('Weibull Data'!$G$4:$I$5,1,IF($D13="Electromechanical",3,IF($D13="Analogue Electronic",2,1))))))</f>
        <v>0.98158448792837716</v>
      </c>
      <c r="W13" s="28" cm="1">
        <f t="array" ref="W13">1-EXP(-((($C13+(W$6-$K$6))/(INDEX('Weibull Data'!$G$4:$I$5,2,IF($D13="Electromechanical",3,IF($D13="Analogue Electronic",2,1)))))^(INDEX('Weibull Data'!$G$4:$I$5,1,IF($D13="Electromechanical",3,IF($D13="Analogue Electronic",2,1))))))</f>
        <v>0.98679638544274995</v>
      </c>
      <c r="X13" s="28" cm="1">
        <f t="array" ref="X13">1-EXP(-((($C13+(X$6-$K$6))/(INDEX('Weibull Data'!$G$4:$I$5,2,IF($D13="Electromechanical",3,IF($D13="Analogue Electronic",2,1)))))^(INDEX('Weibull Data'!$G$4:$I$5,1,IF($D13="Electromechanical",3,IF($D13="Analogue Electronic",2,1))))))</f>
        <v>0.9907374459481767</v>
      </c>
      <c r="Y13" s="28" cm="1">
        <f t="array" ref="Y13">1-EXP(-((($C13+(Y$6-$K$6))/(INDEX('Weibull Data'!$G$4:$I$5,2,IF($D13="Electromechanical",3,IF($D13="Analogue Electronic",2,1)))))^(INDEX('Weibull Data'!$G$4:$I$5,1,IF($D13="Electromechanical",3,IF($D13="Analogue Electronic",2,1))))))</f>
        <v>0.99364903983946173</v>
      </c>
      <c r="Z13" s="28" cm="1">
        <f t="array" ref="Z13">1-EXP(-((($C13+(Z$6-$K$6))/(INDEX('Weibull Data'!$G$4:$I$5,2,IF($D13="Electromechanical",3,IF($D13="Analogue Electronic",2,1)))))^(INDEX('Weibull Data'!$G$4:$I$5,1,IF($D13="Electromechanical",3,IF($D13="Analogue Electronic",2,1))))))</f>
        <v>0.99574846234025149</v>
      </c>
      <c r="AA13" s="28" cm="1">
        <f t="array" ref="AA13">1-EXP(-((($C13+(AA$6-$K$6))/(INDEX('Weibull Data'!$G$4:$I$5,2,IF($D13="Electromechanical",3,IF($D13="Analogue Electronic",2,1)))))^(INDEX('Weibull Data'!$G$4:$I$5,1,IF($D13="Electromechanical",3,IF($D13="Analogue Electronic",2,1))))))</f>
        <v>0.99722435957439715</v>
      </c>
      <c r="AB13" s="28" cm="1">
        <f t="array" ref="AB13">1-EXP(-((($C13+(AB$6-$K$6))/(INDEX('Weibull Data'!$G$4:$I$5,2,IF($D13="Electromechanical",3,IF($D13="Analogue Electronic",2,1)))))^(INDEX('Weibull Data'!$G$4:$I$5,1,IF($D13="Electromechanical",3,IF($D13="Analogue Electronic",2,1))))))</f>
        <v>0.99823482228859395</v>
      </c>
      <c r="AC13" s="28" cm="1">
        <f t="array" ref="AC13">1-EXP(-((($C13+(AC$6-$K$6))/(INDEX('Weibull Data'!$G$4:$I$5,2,IF($D13="Electromechanical",3,IF($D13="Analogue Electronic",2,1)))))^(INDEX('Weibull Data'!$G$4:$I$5,1,IF($D13="Electromechanical",3,IF($D13="Analogue Electronic",2,1))))))</f>
        <v>0.99890779534344099</v>
      </c>
      <c r="AD13" s="28" cm="1">
        <f t="array" ref="AD13">1-EXP(-((($C13+(AD$6-$K$6))/(INDEX('Weibull Data'!$G$4:$I$5,2,IF($D13="Electromechanical",3,IF($D13="Analogue Electronic",2,1)))))^(INDEX('Weibull Data'!$G$4:$I$5,1,IF($D13="Electromechanical",3,IF($D13="Analogue Electronic",2,1))))))</f>
        <v>0.99934328517714233</v>
      </c>
      <c r="AE13" s="28" cm="1">
        <f t="array" ref="AE13">1-EXP(-((($C13+(AE$6-$K$6))/(INDEX('Weibull Data'!$G$4:$I$5,2,IF($D13="Electromechanical",3,IF($D13="Analogue Electronic",2,1)))))^(INDEX('Weibull Data'!$G$4:$I$5,1,IF($D13="Electromechanical",3,IF($D13="Analogue Electronic",2,1))))))</f>
        <v>0.99961677133182258</v>
      </c>
      <c r="AF13" s="28" cm="1">
        <f t="array" ref="AF13">1-EXP(-((($C13+(AF$6-$K$6))/(INDEX('Weibull Data'!$G$4:$I$5,2,IF($D13="Electromechanical",3,IF($D13="Analogue Electronic",2,1)))))^(INDEX('Weibull Data'!$G$4:$I$5,1,IF($D13="Electromechanical",3,IF($D13="Analogue Electronic",2,1))))))</f>
        <v>0.99978323817471282</v>
      </c>
      <c r="AG13" s="28" cm="1">
        <f t="array" ref="AG13">1-EXP(-((($C13+(AG$6-$K$6))/(INDEX('Weibull Data'!$G$4:$I$5,2,IF($D13="Electromechanical",3,IF($D13="Analogue Electronic",2,1)))))^(INDEX('Weibull Data'!$G$4:$I$5,1,IF($D13="Electromechanical",3,IF($D13="Analogue Electronic",2,1))))))</f>
        <v>0.9998813219568552</v>
      </c>
      <c r="AH13" s="28" cm="1">
        <f t="array" ref="AH13">1-EXP(-((($C13+(AH$6-$K$6))/(INDEX('Weibull Data'!$G$4:$I$5,2,IF($D13="Electromechanical",3,IF($D13="Analogue Electronic",2,1)))))^(INDEX('Weibull Data'!$G$4:$I$5,1,IF($D13="Electromechanical",3,IF($D13="Analogue Electronic",2,1))))))</f>
        <v>0.99993719076700849</v>
      </c>
      <c r="AI13" s="28" cm="1">
        <f t="array" ref="AI13">1-EXP(-((($C13+(AI$6-$K$6))/(INDEX('Weibull Data'!$G$4:$I$5,2,IF($D13="Electromechanical",3,IF($D13="Analogue Electronic",2,1)))))^(INDEX('Weibull Data'!$G$4:$I$5,1,IF($D13="Electromechanical",3,IF($D13="Analogue Electronic",2,1))))))</f>
        <v>0.99996791305874977</v>
      </c>
      <c r="AJ13" s="34">
        <f t="shared" si="1"/>
        <v>0.16329291274353899</v>
      </c>
      <c r="AK13" s="34">
        <f t="shared" si="2"/>
        <v>0.17848907153500126</v>
      </c>
      <c r="AL13" s="34">
        <f t="shared" si="3"/>
        <v>0.19328140971651489</v>
      </c>
      <c r="AM13" s="34">
        <f t="shared" si="4"/>
        <v>0.20742395603024238</v>
      </c>
      <c r="AN13" s="34">
        <f t="shared" si="5"/>
        <v>0.22069816762895497</v>
      </c>
      <c r="AO13" s="34">
        <f t="shared" si="6"/>
        <v>0.23292409204813935</v>
      </c>
      <c r="AP13" s="34">
        <f t="shared" si="7"/>
        <v>0.24396860359189171</v>
      </c>
      <c r="AQ13" s="34">
        <f t="shared" si="8"/>
        <v>0.2537499951009225</v>
      </c>
      <c r="AR13" s="34">
        <f t="shared" si="9"/>
        <v>0.26223862260040348</v>
      </c>
      <c r="AS13" s="34">
        <f t="shared" si="10"/>
        <v>0.2694537517278297</v>
      </c>
      <c r="AT13" s="34">
        <f t="shared" si="11"/>
        <v>0.27545717015700516</v>
      </c>
      <c r="AU13" s="34">
        <f t="shared" si="12"/>
        <v>0.28034444653797874</v>
      </c>
      <c r="AV13" s="34">
        <f t="shared" si="13"/>
        <v>0.2842348915477762</v>
      </c>
      <c r="AW13" s="34">
        <f t="shared" si="14"/>
        <v>0.2872612963652485</v>
      </c>
      <c r="AX13" s="34">
        <f t="shared" si="15"/>
        <v>0.28956040260715532</v>
      </c>
      <c r="AY13" s="34">
        <f t="shared" si="16"/>
        <v>0.29126483224029581</v>
      </c>
      <c r="AZ13" s="34">
        <f t="shared" si="17"/>
        <v>0.29249692507462766</v>
      </c>
      <c r="BA13" s="34">
        <f t="shared" si="18"/>
        <v>0.29336464488192709</v>
      </c>
      <c r="BB13" s="34">
        <f t="shared" si="19"/>
        <v>0.29395946432671449</v>
      </c>
      <c r="BC13" s="34">
        <f t="shared" si="20"/>
        <v>0.29435595116137864</v>
      </c>
      <c r="BD13" s="34">
        <f t="shared" si="21"/>
        <v>0.29461266548044973</v>
      </c>
      <c r="BE13" s="34">
        <f t="shared" si="22"/>
        <v>0.29477393841071786</v>
      </c>
      <c r="BF13" s="34">
        <f t="shared" si="23"/>
        <v>0.29487212438385879</v>
      </c>
      <c r="BG13" s="34">
        <f t="shared" si="24"/>
        <v>0.29492998410946553</v>
      </c>
      <c r="BH13" s="34">
        <f t="shared" si="25"/>
        <v>0.29496294371630993</v>
      </c>
      <c r="BI13" s="34">
        <f t="shared" si="26"/>
        <v>0.294981069008386</v>
      </c>
      <c r="BJ13" s="45"/>
    </row>
    <row r="14" spans="1:62" x14ac:dyDescent="0.3">
      <c r="A14" s="29">
        <v>8</v>
      </c>
      <c r="B14" s="29" t="s">
        <v>119</v>
      </c>
      <c r="C14" s="29">
        <v>51</v>
      </c>
      <c r="D14" s="29" t="s">
        <v>20</v>
      </c>
      <c r="E14" s="29" t="s">
        <v>70</v>
      </c>
      <c r="F14" s="46">
        <v>2</v>
      </c>
      <c r="G14" s="47">
        <f t="shared" si="0"/>
        <v>1.5</v>
      </c>
      <c r="H14" s="46">
        <v>0.29499999999999998</v>
      </c>
      <c r="I14" s="46">
        <v>2</v>
      </c>
      <c r="J14" s="28" cm="1">
        <f t="array" ref="J14">1-EXP(-((($C14+(J$6-$K$6))/(INDEX('Weibull Data'!$G$4:$I$5,2,IF($D14="Electromechanical",3,IF($D14="Analogue Electronic",2,1)))))^(INDEX('Weibull Data'!$G$4:$I$5,1,IF($D14="Electromechanical",3,IF($D14="Analogue Electronic",2,1))))))</f>
        <v>0.74399952784643986</v>
      </c>
      <c r="K14" s="28" cm="1">
        <f t="array" ref="K14">1-EXP(-((($C14+(K$6-$K$6))/(INDEX('Weibull Data'!$G$4:$I$5,2,IF($D14="Electromechanical",3,IF($D14="Analogue Electronic",2,1)))))^(INDEX('Weibull Data'!$G$4:$I$5,1,IF($D14="Electromechanical",3,IF($D14="Analogue Electronic",2,1))))))</f>
        <v>0.77784812149843774</v>
      </c>
      <c r="L14" s="28" cm="1">
        <f t="array" ref="L14">1-EXP(-((($C14+(L$6-$K$6))/(INDEX('Weibull Data'!$G$4:$I$5,2,IF($D14="Electromechanical",3,IF($D14="Analogue Electronic",2,1)))))^(INDEX('Weibull Data'!$G$4:$I$5,1,IF($D14="Electromechanical",3,IF($D14="Analogue Electronic",2,1))))))</f>
        <v>0.80943882991737959</v>
      </c>
      <c r="M14" s="28" cm="1">
        <f t="array" ref="M14">1-EXP(-((($C14+(M$6-$K$6))/(INDEX('Weibull Data'!$G$4:$I$5,2,IF($D14="Electromechanical",3,IF($D14="Analogue Electronic",2,1)))))^(INDEX('Weibull Data'!$G$4:$I$5,1,IF($D14="Electromechanical",3,IF($D14="Analogue Electronic",2,1))))))</f>
        <v>0.83852969794742793</v>
      </c>
      <c r="N14" s="28" cm="1">
        <f t="array" ref="N14">1-EXP(-((($C14+(N$6-$K$6))/(INDEX('Weibull Data'!$G$4:$I$5,2,IF($D14="Electromechanical",3,IF($D14="Analogue Electronic",2,1)))))^(INDEX('Weibull Data'!$G$4:$I$5,1,IF($D14="Electromechanical",3,IF($D14="Analogue Electronic",2,1))))))</f>
        <v>0.86494472759423635</v>
      </c>
      <c r="O14" s="28" cm="1">
        <f t="array" ref="O14">1-EXP(-((($C14+(O$6-$K$6))/(INDEX('Weibull Data'!$G$4:$I$5,2,IF($D14="Electromechanical",3,IF($D14="Analogue Electronic",2,1)))))^(INDEX('Weibull Data'!$G$4:$I$5,1,IF($D14="Electromechanical",3,IF($D14="Analogue Electronic",2,1))))))</f>
        <v>0.88857931181382077</v>
      </c>
      <c r="P14" s="28" cm="1">
        <f t="array" ref="P14">1-EXP(-((($C14+(P$6-$K$6))/(INDEX('Weibull Data'!$G$4:$I$5,2,IF($D14="Electromechanical",3,IF($D14="Analogue Electronic",2,1)))))^(INDEX('Weibull Data'!$G$4:$I$5,1,IF($D14="Electromechanical",3,IF($D14="Analogue Electronic",2,1))))))</f>
        <v>0.90940211983793762</v>
      </c>
      <c r="Q14" s="28" cm="1">
        <f t="array" ref="Q14">1-EXP(-((($C14+(Q$6-$K$6))/(INDEX('Weibull Data'!$G$4:$I$5,2,IF($D14="Electromechanical",3,IF($D14="Analogue Electronic",2,1)))))^(INDEX('Weibull Data'!$G$4:$I$5,1,IF($D14="Electromechanical",3,IF($D14="Analogue Electronic",2,1))))))</f>
        <v>0.92745321980053608</v>
      </c>
      <c r="R14" s="28" cm="1">
        <f t="array" ref="R14">1-EXP(-((($C14+(R$6-$K$6))/(INDEX('Weibull Data'!$G$4:$I$5,2,IF($D14="Electromechanical",3,IF($D14="Analogue Electronic",2,1)))))^(INDEX('Weibull Data'!$G$4:$I$5,1,IF($D14="Electromechanical",3,IF($D14="Analogue Electronic",2,1))))))</f>
        <v>0.94283852455826089</v>
      </c>
      <c r="S14" s="28" cm="1">
        <f t="array" ref="S14">1-EXP(-((($C14+(S$6-$K$6))/(INDEX('Weibull Data'!$G$4:$I$5,2,IF($D14="Electromechanical",3,IF($D14="Analogue Electronic",2,1)))))^(INDEX('Weibull Data'!$G$4:$I$5,1,IF($D14="Electromechanical",3,IF($D14="Analogue Electronic",2,1))))))</f>
        <v>0.95572095730392526</v>
      </c>
      <c r="T14" s="28" cm="1">
        <f t="array" ref="T14">1-EXP(-((($C14+(T$6-$K$6))/(INDEX('Weibull Data'!$G$4:$I$5,2,IF($D14="Electromechanical",3,IF($D14="Analogue Electronic",2,1)))))^(INDEX('Weibull Data'!$G$4:$I$5,1,IF($D14="Electromechanical",3,IF($D14="Analogue Electronic",2,1))))))</f>
        <v>0.96630901846991402</v>
      </c>
      <c r="U14" s="28" cm="1">
        <f t="array" ref="U14">1-EXP(-((($C14+(U$6-$K$6))/(INDEX('Weibull Data'!$G$4:$I$5,2,IF($D14="Electromechanical",3,IF($D14="Analogue Electronic",2,1)))))^(INDEX('Weibull Data'!$G$4:$I$5,1,IF($D14="Electromechanical",3,IF($D14="Analogue Electronic",2,1))))))</f>
        <v>0.97484365810926843</v>
      </c>
      <c r="V14" s="28" cm="1">
        <f t="array" ref="V14">1-EXP(-((($C14+(V$6-$K$6))/(INDEX('Weibull Data'!$G$4:$I$5,2,IF($D14="Electromechanical",3,IF($D14="Analogue Electronic",2,1)))))^(INDEX('Weibull Data'!$G$4:$I$5,1,IF($D14="Electromechanical",3,IF($D14="Analogue Electronic",2,1))))))</f>
        <v>0.98158448792837716</v>
      </c>
      <c r="W14" s="28" cm="1">
        <f t="array" ref="W14">1-EXP(-((($C14+(W$6-$K$6))/(INDEX('Weibull Data'!$G$4:$I$5,2,IF($D14="Electromechanical",3,IF($D14="Analogue Electronic",2,1)))))^(INDEX('Weibull Data'!$G$4:$I$5,1,IF($D14="Electromechanical",3,IF($D14="Analogue Electronic",2,1))))))</f>
        <v>0.98679638544274995</v>
      </c>
      <c r="X14" s="28" cm="1">
        <f t="array" ref="X14">1-EXP(-((($C14+(X$6-$K$6))/(INDEX('Weibull Data'!$G$4:$I$5,2,IF($D14="Electromechanical",3,IF($D14="Analogue Electronic",2,1)))))^(INDEX('Weibull Data'!$G$4:$I$5,1,IF($D14="Electromechanical",3,IF($D14="Analogue Electronic",2,1))))))</f>
        <v>0.9907374459481767</v>
      </c>
      <c r="Y14" s="28" cm="1">
        <f t="array" ref="Y14">1-EXP(-((($C14+(Y$6-$K$6))/(INDEX('Weibull Data'!$G$4:$I$5,2,IF($D14="Electromechanical",3,IF($D14="Analogue Electronic",2,1)))))^(INDEX('Weibull Data'!$G$4:$I$5,1,IF($D14="Electromechanical",3,IF($D14="Analogue Electronic",2,1))))))</f>
        <v>0.99364903983946173</v>
      </c>
      <c r="Z14" s="28" cm="1">
        <f t="array" ref="Z14">1-EXP(-((($C14+(Z$6-$K$6))/(INDEX('Weibull Data'!$G$4:$I$5,2,IF($D14="Electromechanical",3,IF($D14="Analogue Electronic",2,1)))))^(INDEX('Weibull Data'!$G$4:$I$5,1,IF($D14="Electromechanical",3,IF($D14="Analogue Electronic",2,1))))))</f>
        <v>0.99574846234025149</v>
      </c>
      <c r="AA14" s="28" cm="1">
        <f t="array" ref="AA14">1-EXP(-((($C14+(AA$6-$K$6))/(INDEX('Weibull Data'!$G$4:$I$5,2,IF($D14="Electromechanical",3,IF($D14="Analogue Electronic",2,1)))))^(INDEX('Weibull Data'!$G$4:$I$5,1,IF($D14="Electromechanical",3,IF($D14="Analogue Electronic",2,1))))))</f>
        <v>0.99722435957439715</v>
      </c>
      <c r="AB14" s="28" cm="1">
        <f t="array" ref="AB14">1-EXP(-((($C14+(AB$6-$K$6))/(INDEX('Weibull Data'!$G$4:$I$5,2,IF($D14="Electromechanical",3,IF($D14="Analogue Electronic",2,1)))))^(INDEX('Weibull Data'!$G$4:$I$5,1,IF($D14="Electromechanical",3,IF($D14="Analogue Electronic",2,1))))))</f>
        <v>0.99823482228859395</v>
      </c>
      <c r="AC14" s="28" cm="1">
        <f t="array" ref="AC14">1-EXP(-((($C14+(AC$6-$K$6))/(INDEX('Weibull Data'!$G$4:$I$5,2,IF($D14="Electromechanical",3,IF($D14="Analogue Electronic",2,1)))))^(INDEX('Weibull Data'!$G$4:$I$5,1,IF($D14="Electromechanical",3,IF($D14="Analogue Electronic",2,1))))))</f>
        <v>0.99890779534344099</v>
      </c>
      <c r="AD14" s="28" cm="1">
        <f t="array" ref="AD14">1-EXP(-((($C14+(AD$6-$K$6))/(INDEX('Weibull Data'!$G$4:$I$5,2,IF($D14="Electromechanical",3,IF($D14="Analogue Electronic",2,1)))))^(INDEX('Weibull Data'!$G$4:$I$5,1,IF($D14="Electromechanical",3,IF($D14="Analogue Electronic",2,1))))))</f>
        <v>0.99934328517714233</v>
      </c>
      <c r="AE14" s="28" cm="1">
        <f t="array" ref="AE14">1-EXP(-((($C14+(AE$6-$K$6))/(INDEX('Weibull Data'!$G$4:$I$5,2,IF($D14="Electromechanical",3,IF($D14="Analogue Electronic",2,1)))))^(INDEX('Weibull Data'!$G$4:$I$5,1,IF($D14="Electromechanical",3,IF($D14="Analogue Electronic",2,1))))))</f>
        <v>0.99961677133182258</v>
      </c>
      <c r="AF14" s="28" cm="1">
        <f t="array" ref="AF14">1-EXP(-((($C14+(AF$6-$K$6))/(INDEX('Weibull Data'!$G$4:$I$5,2,IF($D14="Electromechanical",3,IF($D14="Analogue Electronic",2,1)))))^(INDEX('Weibull Data'!$G$4:$I$5,1,IF($D14="Electromechanical",3,IF($D14="Analogue Electronic",2,1))))))</f>
        <v>0.99978323817471282</v>
      </c>
      <c r="AG14" s="28" cm="1">
        <f t="array" ref="AG14">1-EXP(-((($C14+(AG$6-$K$6))/(INDEX('Weibull Data'!$G$4:$I$5,2,IF($D14="Electromechanical",3,IF($D14="Analogue Electronic",2,1)))))^(INDEX('Weibull Data'!$G$4:$I$5,1,IF($D14="Electromechanical",3,IF($D14="Analogue Electronic",2,1))))))</f>
        <v>0.9998813219568552</v>
      </c>
      <c r="AH14" s="28" cm="1">
        <f t="array" ref="AH14">1-EXP(-((($C14+(AH$6-$K$6))/(INDEX('Weibull Data'!$G$4:$I$5,2,IF($D14="Electromechanical",3,IF($D14="Analogue Electronic",2,1)))))^(INDEX('Weibull Data'!$G$4:$I$5,1,IF($D14="Electromechanical",3,IF($D14="Analogue Electronic",2,1))))))</f>
        <v>0.99993719076700849</v>
      </c>
      <c r="AI14" s="28" cm="1">
        <f t="array" ref="AI14">1-EXP(-((($C14+(AI$6-$K$6))/(INDEX('Weibull Data'!$G$4:$I$5,2,IF($D14="Electromechanical",3,IF($D14="Analogue Electronic",2,1)))))^(INDEX('Weibull Data'!$G$4:$I$5,1,IF($D14="Electromechanical",3,IF($D14="Analogue Electronic",2,1))))))</f>
        <v>0.99996791305874977</v>
      </c>
      <c r="AJ14" s="34">
        <f t="shared" si="1"/>
        <v>0.16329291274353899</v>
      </c>
      <c r="AK14" s="34">
        <f t="shared" si="2"/>
        <v>0.17848907153500126</v>
      </c>
      <c r="AL14" s="34">
        <f t="shared" si="3"/>
        <v>0.19328140971651489</v>
      </c>
      <c r="AM14" s="34">
        <f t="shared" si="4"/>
        <v>0.20742395603024238</v>
      </c>
      <c r="AN14" s="34">
        <f t="shared" si="5"/>
        <v>0.22069816762895497</v>
      </c>
      <c r="AO14" s="34">
        <f t="shared" si="6"/>
        <v>0.23292409204813935</v>
      </c>
      <c r="AP14" s="34">
        <f t="shared" si="7"/>
        <v>0.24396860359189171</v>
      </c>
      <c r="AQ14" s="34">
        <f t="shared" si="8"/>
        <v>0.2537499951009225</v>
      </c>
      <c r="AR14" s="34">
        <f t="shared" si="9"/>
        <v>0.26223862260040348</v>
      </c>
      <c r="AS14" s="34">
        <f t="shared" si="10"/>
        <v>0.2694537517278297</v>
      </c>
      <c r="AT14" s="34">
        <f t="shared" si="11"/>
        <v>0.27545717015700516</v>
      </c>
      <c r="AU14" s="34">
        <f t="shared" si="12"/>
        <v>0.28034444653797874</v>
      </c>
      <c r="AV14" s="34">
        <f t="shared" si="13"/>
        <v>0.2842348915477762</v>
      </c>
      <c r="AW14" s="34">
        <f t="shared" si="14"/>
        <v>0.2872612963652485</v>
      </c>
      <c r="AX14" s="34">
        <f t="shared" si="15"/>
        <v>0.28956040260715532</v>
      </c>
      <c r="AY14" s="34">
        <f t="shared" si="16"/>
        <v>0.29126483224029581</v>
      </c>
      <c r="AZ14" s="34">
        <f t="shared" si="17"/>
        <v>0.29249692507462766</v>
      </c>
      <c r="BA14" s="34">
        <f t="shared" si="18"/>
        <v>0.29336464488192709</v>
      </c>
      <c r="BB14" s="34">
        <f t="shared" si="19"/>
        <v>0.29395946432671449</v>
      </c>
      <c r="BC14" s="34">
        <f t="shared" si="20"/>
        <v>0.29435595116137864</v>
      </c>
      <c r="BD14" s="34">
        <f t="shared" si="21"/>
        <v>0.29461266548044973</v>
      </c>
      <c r="BE14" s="34">
        <f t="shared" si="22"/>
        <v>0.29477393841071786</v>
      </c>
      <c r="BF14" s="34">
        <f t="shared" si="23"/>
        <v>0.29487212438385879</v>
      </c>
      <c r="BG14" s="34">
        <f t="shared" si="24"/>
        <v>0.29492998410946553</v>
      </c>
      <c r="BH14" s="34">
        <f t="shared" si="25"/>
        <v>0.29496294371630993</v>
      </c>
      <c r="BI14" s="34">
        <f t="shared" si="26"/>
        <v>0.294981069008386</v>
      </c>
      <c r="BJ14" s="45"/>
    </row>
    <row r="15" spans="1:62" x14ac:dyDescent="0.3">
      <c r="A15" s="29">
        <v>9</v>
      </c>
      <c r="B15" s="29" t="s">
        <v>120</v>
      </c>
      <c r="C15" s="29">
        <v>51</v>
      </c>
      <c r="D15" s="29" t="s">
        <v>20</v>
      </c>
      <c r="E15" s="29" t="s">
        <v>70</v>
      </c>
      <c r="F15" s="46">
        <v>2</v>
      </c>
      <c r="G15" s="47">
        <f t="shared" si="0"/>
        <v>1.5</v>
      </c>
      <c r="H15" s="46">
        <v>0.29499999999999998</v>
      </c>
      <c r="I15" s="46">
        <v>2</v>
      </c>
      <c r="J15" s="28" cm="1">
        <f t="array" ref="J15">1-EXP(-((($C15+(J$6-$K$6))/(INDEX('Weibull Data'!$G$4:$I$5,2,IF($D15="Electromechanical",3,IF($D15="Analogue Electronic",2,1)))))^(INDEX('Weibull Data'!$G$4:$I$5,1,IF($D15="Electromechanical",3,IF($D15="Analogue Electronic",2,1))))))</f>
        <v>0.74399952784643986</v>
      </c>
      <c r="K15" s="28" cm="1">
        <f t="array" ref="K15">1-EXP(-((($C15+(K$6-$K$6))/(INDEX('Weibull Data'!$G$4:$I$5,2,IF($D15="Electromechanical",3,IF($D15="Analogue Electronic",2,1)))))^(INDEX('Weibull Data'!$G$4:$I$5,1,IF($D15="Electromechanical",3,IF($D15="Analogue Electronic",2,1))))))</f>
        <v>0.77784812149843774</v>
      </c>
      <c r="L15" s="28" cm="1">
        <f t="array" ref="L15">1-EXP(-((($C15+(L$6-$K$6))/(INDEX('Weibull Data'!$G$4:$I$5,2,IF($D15="Electromechanical",3,IF($D15="Analogue Electronic",2,1)))))^(INDEX('Weibull Data'!$G$4:$I$5,1,IF($D15="Electromechanical",3,IF($D15="Analogue Electronic",2,1))))))</f>
        <v>0.80943882991737959</v>
      </c>
      <c r="M15" s="28" cm="1">
        <f t="array" ref="M15">1-EXP(-((($C15+(M$6-$K$6))/(INDEX('Weibull Data'!$G$4:$I$5,2,IF($D15="Electromechanical",3,IF($D15="Analogue Electronic",2,1)))))^(INDEX('Weibull Data'!$G$4:$I$5,1,IF($D15="Electromechanical",3,IF($D15="Analogue Electronic",2,1))))))</f>
        <v>0.83852969794742793</v>
      </c>
      <c r="N15" s="28" cm="1">
        <f t="array" ref="N15">1-EXP(-((($C15+(N$6-$K$6))/(INDEX('Weibull Data'!$G$4:$I$5,2,IF($D15="Electromechanical",3,IF($D15="Analogue Electronic",2,1)))))^(INDEX('Weibull Data'!$G$4:$I$5,1,IF($D15="Electromechanical",3,IF($D15="Analogue Electronic",2,1))))))</f>
        <v>0.86494472759423635</v>
      </c>
      <c r="O15" s="28" cm="1">
        <f t="array" ref="O15">1-EXP(-((($C15+(O$6-$K$6))/(INDEX('Weibull Data'!$G$4:$I$5,2,IF($D15="Electromechanical",3,IF($D15="Analogue Electronic",2,1)))))^(INDEX('Weibull Data'!$G$4:$I$5,1,IF($D15="Electromechanical",3,IF($D15="Analogue Electronic",2,1))))))</f>
        <v>0.88857931181382077</v>
      </c>
      <c r="P15" s="28" cm="1">
        <f t="array" ref="P15">1-EXP(-((($C15+(P$6-$K$6))/(INDEX('Weibull Data'!$G$4:$I$5,2,IF($D15="Electromechanical",3,IF($D15="Analogue Electronic",2,1)))))^(INDEX('Weibull Data'!$G$4:$I$5,1,IF($D15="Electromechanical",3,IF($D15="Analogue Electronic",2,1))))))</f>
        <v>0.90940211983793762</v>
      </c>
      <c r="Q15" s="28" cm="1">
        <f t="array" ref="Q15">1-EXP(-((($C15+(Q$6-$K$6))/(INDEX('Weibull Data'!$G$4:$I$5,2,IF($D15="Electromechanical",3,IF($D15="Analogue Electronic",2,1)))))^(INDEX('Weibull Data'!$G$4:$I$5,1,IF($D15="Electromechanical",3,IF($D15="Analogue Electronic",2,1))))))</f>
        <v>0.92745321980053608</v>
      </c>
      <c r="R15" s="28" cm="1">
        <f t="array" ref="R15">1-EXP(-((($C15+(R$6-$K$6))/(INDEX('Weibull Data'!$G$4:$I$5,2,IF($D15="Electromechanical",3,IF($D15="Analogue Electronic",2,1)))))^(INDEX('Weibull Data'!$G$4:$I$5,1,IF($D15="Electromechanical",3,IF($D15="Analogue Electronic",2,1))))))</f>
        <v>0.94283852455826089</v>
      </c>
      <c r="S15" s="28" cm="1">
        <f t="array" ref="S15">1-EXP(-((($C15+(S$6-$K$6))/(INDEX('Weibull Data'!$G$4:$I$5,2,IF($D15="Electromechanical",3,IF($D15="Analogue Electronic",2,1)))))^(INDEX('Weibull Data'!$G$4:$I$5,1,IF($D15="Electromechanical",3,IF($D15="Analogue Electronic",2,1))))))</f>
        <v>0.95572095730392526</v>
      </c>
      <c r="T15" s="28" cm="1">
        <f t="array" ref="T15">1-EXP(-((($C15+(T$6-$K$6))/(INDEX('Weibull Data'!$G$4:$I$5,2,IF($D15="Electromechanical",3,IF($D15="Analogue Electronic",2,1)))))^(INDEX('Weibull Data'!$G$4:$I$5,1,IF($D15="Electromechanical",3,IF($D15="Analogue Electronic",2,1))))))</f>
        <v>0.96630901846991402</v>
      </c>
      <c r="U15" s="28" cm="1">
        <f t="array" ref="U15">1-EXP(-((($C15+(U$6-$K$6))/(INDEX('Weibull Data'!$G$4:$I$5,2,IF($D15="Electromechanical",3,IF($D15="Analogue Electronic",2,1)))))^(INDEX('Weibull Data'!$G$4:$I$5,1,IF($D15="Electromechanical",3,IF($D15="Analogue Electronic",2,1))))))</f>
        <v>0.97484365810926843</v>
      </c>
      <c r="V15" s="28" cm="1">
        <f t="array" ref="V15">1-EXP(-((($C15+(V$6-$K$6))/(INDEX('Weibull Data'!$G$4:$I$5,2,IF($D15="Electromechanical",3,IF($D15="Analogue Electronic",2,1)))))^(INDEX('Weibull Data'!$G$4:$I$5,1,IF($D15="Electromechanical",3,IF($D15="Analogue Electronic",2,1))))))</f>
        <v>0.98158448792837716</v>
      </c>
      <c r="W15" s="28" cm="1">
        <f t="array" ref="W15">1-EXP(-((($C15+(W$6-$K$6))/(INDEX('Weibull Data'!$G$4:$I$5,2,IF($D15="Electromechanical",3,IF($D15="Analogue Electronic",2,1)))))^(INDEX('Weibull Data'!$G$4:$I$5,1,IF($D15="Electromechanical",3,IF($D15="Analogue Electronic",2,1))))))</f>
        <v>0.98679638544274995</v>
      </c>
      <c r="X15" s="28" cm="1">
        <f t="array" ref="X15">1-EXP(-((($C15+(X$6-$K$6))/(INDEX('Weibull Data'!$G$4:$I$5,2,IF($D15="Electromechanical",3,IF($D15="Analogue Electronic",2,1)))))^(INDEX('Weibull Data'!$G$4:$I$5,1,IF($D15="Electromechanical",3,IF($D15="Analogue Electronic",2,1))))))</f>
        <v>0.9907374459481767</v>
      </c>
      <c r="Y15" s="28" cm="1">
        <f t="array" ref="Y15">1-EXP(-((($C15+(Y$6-$K$6))/(INDEX('Weibull Data'!$G$4:$I$5,2,IF($D15="Electromechanical",3,IF($D15="Analogue Electronic",2,1)))))^(INDEX('Weibull Data'!$G$4:$I$5,1,IF($D15="Electromechanical",3,IF($D15="Analogue Electronic",2,1))))))</f>
        <v>0.99364903983946173</v>
      </c>
      <c r="Z15" s="28" cm="1">
        <f t="array" ref="Z15">1-EXP(-((($C15+(Z$6-$K$6))/(INDEX('Weibull Data'!$G$4:$I$5,2,IF($D15="Electromechanical",3,IF($D15="Analogue Electronic",2,1)))))^(INDEX('Weibull Data'!$G$4:$I$5,1,IF($D15="Electromechanical",3,IF($D15="Analogue Electronic",2,1))))))</f>
        <v>0.99574846234025149</v>
      </c>
      <c r="AA15" s="28" cm="1">
        <f t="array" ref="AA15">1-EXP(-((($C15+(AA$6-$K$6))/(INDEX('Weibull Data'!$G$4:$I$5,2,IF($D15="Electromechanical",3,IF($D15="Analogue Electronic",2,1)))))^(INDEX('Weibull Data'!$G$4:$I$5,1,IF($D15="Electromechanical",3,IF($D15="Analogue Electronic",2,1))))))</f>
        <v>0.99722435957439715</v>
      </c>
      <c r="AB15" s="28" cm="1">
        <f t="array" ref="AB15">1-EXP(-((($C15+(AB$6-$K$6))/(INDEX('Weibull Data'!$G$4:$I$5,2,IF($D15="Electromechanical",3,IF($D15="Analogue Electronic",2,1)))))^(INDEX('Weibull Data'!$G$4:$I$5,1,IF($D15="Electromechanical",3,IF($D15="Analogue Electronic",2,1))))))</f>
        <v>0.99823482228859395</v>
      </c>
      <c r="AC15" s="28" cm="1">
        <f t="array" ref="AC15">1-EXP(-((($C15+(AC$6-$K$6))/(INDEX('Weibull Data'!$G$4:$I$5,2,IF($D15="Electromechanical",3,IF($D15="Analogue Electronic",2,1)))))^(INDEX('Weibull Data'!$G$4:$I$5,1,IF($D15="Electromechanical",3,IF($D15="Analogue Electronic",2,1))))))</f>
        <v>0.99890779534344099</v>
      </c>
      <c r="AD15" s="28" cm="1">
        <f t="array" ref="AD15">1-EXP(-((($C15+(AD$6-$K$6))/(INDEX('Weibull Data'!$G$4:$I$5,2,IF($D15="Electromechanical",3,IF($D15="Analogue Electronic",2,1)))))^(INDEX('Weibull Data'!$G$4:$I$5,1,IF($D15="Electromechanical",3,IF($D15="Analogue Electronic",2,1))))))</f>
        <v>0.99934328517714233</v>
      </c>
      <c r="AE15" s="28" cm="1">
        <f t="array" ref="AE15">1-EXP(-((($C15+(AE$6-$K$6))/(INDEX('Weibull Data'!$G$4:$I$5,2,IF($D15="Electromechanical",3,IF($D15="Analogue Electronic",2,1)))))^(INDEX('Weibull Data'!$G$4:$I$5,1,IF($D15="Electromechanical",3,IF($D15="Analogue Electronic",2,1))))))</f>
        <v>0.99961677133182258</v>
      </c>
      <c r="AF15" s="28" cm="1">
        <f t="array" ref="AF15">1-EXP(-((($C15+(AF$6-$K$6))/(INDEX('Weibull Data'!$G$4:$I$5,2,IF($D15="Electromechanical",3,IF($D15="Analogue Electronic",2,1)))))^(INDEX('Weibull Data'!$G$4:$I$5,1,IF($D15="Electromechanical",3,IF($D15="Analogue Electronic",2,1))))))</f>
        <v>0.99978323817471282</v>
      </c>
      <c r="AG15" s="28" cm="1">
        <f t="array" ref="AG15">1-EXP(-((($C15+(AG$6-$K$6))/(INDEX('Weibull Data'!$G$4:$I$5,2,IF($D15="Electromechanical",3,IF($D15="Analogue Electronic",2,1)))))^(INDEX('Weibull Data'!$G$4:$I$5,1,IF($D15="Electromechanical",3,IF($D15="Analogue Electronic",2,1))))))</f>
        <v>0.9998813219568552</v>
      </c>
      <c r="AH15" s="28" cm="1">
        <f t="array" ref="AH15">1-EXP(-((($C15+(AH$6-$K$6))/(INDEX('Weibull Data'!$G$4:$I$5,2,IF($D15="Electromechanical",3,IF($D15="Analogue Electronic",2,1)))))^(INDEX('Weibull Data'!$G$4:$I$5,1,IF($D15="Electromechanical",3,IF($D15="Analogue Electronic",2,1))))))</f>
        <v>0.99993719076700849</v>
      </c>
      <c r="AI15" s="28" cm="1">
        <f t="array" ref="AI15">1-EXP(-((($C15+(AI$6-$K$6))/(INDEX('Weibull Data'!$G$4:$I$5,2,IF($D15="Electromechanical",3,IF($D15="Analogue Electronic",2,1)))))^(INDEX('Weibull Data'!$G$4:$I$5,1,IF($D15="Electromechanical",3,IF($D15="Analogue Electronic",2,1))))))</f>
        <v>0.99996791305874977</v>
      </c>
      <c r="AJ15" s="34">
        <f t="shared" si="1"/>
        <v>0.16329291274353899</v>
      </c>
      <c r="AK15" s="34">
        <f t="shared" si="2"/>
        <v>0.17848907153500126</v>
      </c>
      <c r="AL15" s="34">
        <f t="shared" si="3"/>
        <v>0.19328140971651489</v>
      </c>
      <c r="AM15" s="34">
        <f t="shared" si="4"/>
        <v>0.20742395603024238</v>
      </c>
      <c r="AN15" s="34">
        <f t="shared" si="5"/>
        <v>0.22069816762895497</v>
      </c>
      <c r="AO15" s="34">
        <f t="shared" si="6"/>
        <v>0.23292409204813935</v>
      </c>
      <c r="AP15" s="34">
        <f t="shared" si="7"/>
        <v>0.24396860359189171</v>
      </c>
      <c r="AQ15" s="34">
        <f t="shared" si="8"/>
        <v>0.2537499951009225</v>
      </c>
      <c r="AR15" s="34">
        <f t="shared" si="9"/>
        <v>0.26223862260040348</v>
      </c>
      <c r="AS15" s="34">
        <f t="shared" si="10"/>
        <v>0.2694537517278297</v>
      </c>
      <c r="AT15" s="34">
        <f t="shared" si="11"/>
        <v>0.27545717015700516</v>
      </c>
      <c r="AU15" s="34">
        <f t="shared" si="12"/>
        <v>0.28034444653797874</v>
      </c>
      <c r="AV15" s="34">
        <f t="shared" si="13"/>
        <v>0.2842348915477762</v>
      </c>
      <c r="AW15" s="34">
        <f t="shared" si="14"/>
        <v>0.2872612963652485</v>
      </c>
      <c r="AX15" s="34">
        <f t="shared" si="15"/>
        <v>0.28956040260715532</v>
      </c>
      <c r="AY15" s="34">
        <f t="shared" si="16"/>
        <v>0.29126483224029581</v>
      </c>
      <c r="AZ15" s="34">
        <f t="shared" si="17"/>
        <v>0.29249692507462766</v>
      </c>
      <c r="BA15" s="34">
        <f t="shared" si="18"/>
        <v>0.29336464488192709</v>
      </c>
      <c r="BB15" s="34">
        <f t="shared" si="19"/>
        <v>0.29395946432671449</v>
      </c>
      <c r="BC15" s="34">
        <f t="shared" si="20"/>
        <v>0.29435595116137864</v>
      </c>
      <c r="BD15" s="34">
        <f t="shared" si="21"/>
        <v>0.29461266548044973</v>
      </c>
      <c r="BE15" s="34">
        <f t="shared" si="22"/>
        <v>0.29477393841071786</v>
      </c>
      <c r="BF15" s="34">
        <f t="shared" si="23"/>
        <v>0.29487212438385879</v>
      </c>
      <c r="BG15" s="34">
        <f t="shared" si="24"/>
        <v>0.29492998410946553</v>
      </c>
      <c r="BH15" s="34">
        <f t="shared" si="25"/>
        <v>0.29496294371630993</v>
      </c>
      <c r="BI15" s="34">
        <f t="shared" si="26"/>
        <v>0.294981069008386</v>
      </c>
      <c r="BJ15" s="45"/>
    </row>
    <row r="16" spans="1:62" x14ac:dyDescent="0.3">
      <c r="A16" s="29">
        <v>10</v>
      </c>
      <c r="B16" s="29" t="s">
        <v>121</v>
      </c>
      <c r="C16" s="29">
        <v>51</v>
      </c>
      <c r="D16" s="29" t="s">
        <v>20</v>
      </c>
      <c r="E16" s="29" t="s">
        <v>24</v>
      </c>
      <c r="F16" s="46">
        <v>1</v>
      </c>
      <c r="G16" s="47">
        <f t="shared" si="0"/>
        <v>1.5</v>
      </c>
      <c r="H16" s="46">
        <v>0.29499999999999998</v>
      </c>
      <c r="I16" s="46">
        <v>1</v>
      </c>
      <c r="J16" s="28" cm="1">
        <f t="array" ref="J16">1-EXP(-((($C16+(J$6-$K$6))/(INDEX('Weibull Data'!$G$4:$I$5,2,IF($D16="Electromechanical",3,IF($D16="Analogue Electronic",2,1)))))^(INDEX('Weibull Data'!$G$4:$I$5,1,IF($D16="Electromechanical",3,IF($D16="Analogue Electronic",2,1))))))</f>
        <v>0.74399952784643986</v>
      </c>
      <c r="K16" s="28" cm="1">
        <f t="array" ref="K16">1-EXP(-((($C16+(K$6-$K$6))/(INDEX('Weibull Data'!$G$4:$I$5,2,IF($D16="Electromechanical",3,IF($D16="Analogue Electronic",2,1)))))^(INDEX('Weibull Data'!$G$4:$I$5,1,IF($D16="Electromechanical",3,IF($D16="Analogue Electronic",2,1))))))</f>
        <v>0.77784812149843774</v>
      </c>
      <c r="L16" s="28" cm="1">
        <f t="array" ref="L16">1-EXP(-((($C16+(L$6-$K$6))/(INDEX('Weibull Data'!$G$4:$I$5,2,IF($D16="Electromechanical",3,IF($D16="Analogue Electronic",2,1)))))^(INDEX('Weibull Data'!$G$4:$I$5,1,IF($D16="Electromechanical",3,IF($D16="Analogue Electronic",2,1))))))</f>
        <v>0.80943882991737959</v>
      </c>
      <c r="M16" s="28" cm="1">
        <f t="array" ref="M16">1-EXP(-((($C16+(M$6-$K$6))/(INDEX('Weibull Data'!$G$4:$I$5,2,IF($D16="Electromechanical",3,IF($D16="Analogue Electronic",2,1)))))^(INDEX('Weibull Data'!$G$4:$I$5,1,IF($D16="Electromechanical",3,IF($D16="Analogue Electronic",2,1))))))</f>
        <v>0.83852969794742793</v>
      </c>
      <c r="N16" s="28" cm="1">
        <f t="array" ref="N16">1-EXP(-((($C16+(N$6-$K$6))/(INDEX('Weibull Data'!$G$4:$I$5,2,IF($D16="Electromechanical",3,IF($D16="Analogue Electronic",2,1)))))^(INDEX('Weibull Data'!$G$4:$I$5,1,IF($D16="Electromechanical",3,IF($D16="Analogue Electronic",2,1))))))</f>
        <v>0.86494472759423635</v>
      </c>
      <c r="O16" s="28" cm="1">
        <f t="array" ref="O16">1-EXP(-((($C16+(O$6-$K$6))/(INDEX('Weibull Data'!$G$4:$I$5,2,IF($D16="Electromechanical",3,IF($D16="Analogue Electronic",2,1)))))^(INDEX('Weibull Data'!$G$4:$I$5,1,IF($D16="Electromechanical",3,IF($D16="Analogue Electronic",2,1))))))</f>
        <v>0.88857931181382077</v>
      </c>
      <c r="P16" s="28" cm="1">
        <f t="array" ref="P16">1-EXP(-((($C16+(P$6-$K$6))/(INDEX('Weibull Data'!$G$4:$I$5,2,IF($D16="Electromechanical",3,IF($D16="Analogue Electronic",2,1)))))^(INDEX('Weibull Data'!$G$4:$I$5,1,IF($D16="Electromechanical",3,IF($D16="Analogue Electronic",2,1))))))</f>
        <v>0.90940211983793762</v>
      </c>
      <c r="Q16" s="28" cm="1">
        <f t="array" ref="Q16">1-EXP(-((($C16+(Q$6-$K$6))/(INDEX('Weibull Data'!$G$4:$I$5,2,IF($D16="Electromechanical",3,IF($D16="Analogue Electronic",2,1)))))^(INDEX('Weibull Data'!$G$4:$I$5,1,IF($D16="Electromechanical",3,IF($D16="Analogue Electronic",2,1))))))</f>
        <v>0.92745321980053608</v>
      </c>
      <c r="R16" s="28" cm="1">
        <f t="array" ref="R16">1-EXP(-((($C16+(R$6-$K$6))/(INDEX('Weibull Data'!$G$4:$I$5,2,IF($D16="Electromechanical",3,IF($D16="Analogue Electronic",2,1)))))^(INDEX('Weibull Data'!$G$4:$I$5,1,IF($D16="Electromechanical",3,IF($D16="Analogue Electronic",2,1))))))</f>
        <v>0.94283852455826089</v>
      </c>
      <c r="S16" s="28" cm="1">
        <f t="array" ref="S16">1-EXP(-((($C16+(S$6-$K$6))/(INDEX('Weibull Data'!$G$4:$I$5,2,IF($D16="Electromechanical",3,IF($D16="Analogue Electronic",2,1)))))^(INDEX('Weibull Data'!$G$4:$I$5,1,IF($D16="Electromechanical",3,IF($D16="Analogue Electronic",2,1))))))</f>
        <v>0.95572095730392526</v>
      </c>
      <c r="T16" s="28" cm="1">
        <f t="array" ref="T16">1-EXP(-((($C16+(T$6-$K$6))/(INDEX('Weibull Data'!$G$4:$I$5,2,IF($D16="Electromechanical",3,IF($D16="Analogue Electronic",2,1)))))^(INDEX('Weibull Data'!$G$4:$I$5,1,IF($D16="Electromechanical",3,IF($D16="Analogue Electronic",2,1))))))</f>
        <v>0.96630901846991402</v>
      </c>
      <c r="U16" s="28" cm="1">
        <f t="array" ref="U16">1-EXP(-((($C16+(U$6-$K$6))/(INDEX('Weibull Data'!$G$4:$I$5,2,IF($D16="Electromechanical",3,IF($D16="Analogue Electronic",2,1)))))^(INDEX('Weibull Data'!$G$4:$I$5,1,IF($D16="Electromechanical",3,IF($D16="Analogue Electronic",2,1))))))</f>
        <v>0.97484365810926843</v>
      </c>
      <c r="V16" s="28" cm="1">
        <f t="array" ref="V16">1-EXP(-((($C16+(V$6-$K$6))/(INDEX('Weibull Data'!$G$4:$I$5,2,IF($D16="Electromechanical",3,IF($D16="Analogue Electronic",2,1)))))^(INDEX('Weibull Data'!$G$4:$I$5,1,IF($D16="Electromechanical",3,IF($D16="Analogue Electronic",2,1))))))</f>
        <v>0.98158448792837716</v>
      </c>
      <c r="W16" s="28" cm="1">
        <f t="array" ref="W16">1-EXP(-((($C16+(W$6-$K$6))/(INDEX('Weibull Data'!$G$4:$I$5,2,IF($D16="Electromechanical",3,IF($D16="Analogue Electronic",2,1)))))^(INDEX('Weibull Data'!$G$4:$I$5,1,IF($D16="Electromechanical",3,IF($D16="Analogue Electronic",2,1))))))</f>
        <v>0.98679638544274995</v>
      </c>
      <c r="X16" s="28" cm="1">
        <f t="array" ref="X16">1-EXP(-((($C16+(X$6-$K$6))/(INDEX('Weibull Data'!$G$4:$I$5,2,IF($D16="Electromechanical",3,IF($D16="Analogue Electronic",2,1)))))^(INDEX('Weibull Data'!$G$4:$I$5,1,IF($D16="Electromechanical",3,IF($D16="Analogue Electronic",2,1))))))</f>
        <v>0.9907374459481767</v>
      </c>
      <c r="Y16" s="28" cm="1">
        <f t="array" ref="Y16">1-EXP(-((($C16+(Y$6-$K$6))/(INDEX('Weibull Data'!$G$4:$I$5,2,IF($D16="Electromechanical",3,IF($D16="Analogue Electronic",2,1)))))^(INDEX('Weibull Data'!$G$4:$I$5,1,IF($D16="Electromechanical",3,IF($D16="Analogue Electronic",2,1))))))</f>
        <v>0.99364903983946173</v>
      </c>
      <c r="Z16" s="28" cm="1">
        <f t="array" ref="Z16">1-EXP(-((($C16+(Z$6-$K$6))/(INDEX('Weibull Data'!$G$4:$I$5,2,IF($D16="Electromechanical",3,IF($D16="Analogue Electronic",2,1)))))^(INDEX('Weibull Data'!$G$4:$I$5,1,IF($D16="Electromechanical",3,IF($D16="Analogue Electronic",2,1))))))</f>
        <v>0.99574846234025149</v>
      </c>
      <c r="AA16" s="28" cm="1">
        <f t="array" ref="AA16">1-EXP(-((($C16+(AA$6-$K$6))/(INDEX('Weibull Data'!$G$4:$I$5,2,IF($D16="Electromechanical",3,IF($D16="Analogue Electronic",2,1)))))^(INDEX('Weibull Data'!$G$4:$I$5,1,IF($D16="Electromechanical",3,IF($D16="Analogue Electronic",2,1))))))</f>
        <v>0.99722435957439715</v>
      </c>
      <c r="AB16" s="28" cm="1">
        <f t="array" ref="AB16">1-EXP(-((($C16+(AB$6-$K$6))/(INDEX('Weibull Data'!$G$4:$I$5,2,IF($D16="Electromechanical",3,IF($D16="Analogue Electronic",2,1)))))^(INDEX('Weibull Data'!$G$4:$I$5,1,IF($D16="Electromechanical",3,IF($D16="Analogue Electronic",2,1))))))</f>
        <v>0.99823482228859395</v>
      </c>
      <c r="AC16" s="28" cm="1">
        <f t="array" ref="AC16">1-EXP(-((($C16+(AC$6-$K$6))/(INDEX('Weibull Data'!$G$4:$I$5,2,IF($D16="Electromechanical",3,IF($D16="Analogue Electronic",2,1)))))^(INDEX('Weibull Data'!$G$4:$I$5,1,IF($D16="Electromechanical",3,IF($D16="Analogue Electronic",2,1))))))</f>
        <v>0.99890779534344099</v>
      </c>
      <c r="AD16" s="28" cm="1">
        <f t="array" ref="AD16">1-EXP(-((($C16+(AD$6-$K$6))/(INDEX('Weibull Data'!$G$4:$I$5,2,IF($D16="Electromechanical",3,IF($D16="Analogue Electronic",2,1)))))^(INDEX('Weibull Data'!$G$4:$I$5,1,IF($D16="Electromechanical",3,IF($D16="Analogue Electronic",2,1))))))</f>
        <v>0.99934328517714233</v>
      </c>
      <c r="AE16" s="28" cm="1">
        <f t="array" ref="AE16">1-EXP(-((($C16+(AE$6-$K$6))/(INDEX('Weibull Data'!$G$4:$I$5,2,IF($D16="Electromechanical",3,IF($D16="Analogue Electronic",2,1)))))^(INDEX('Weibull Data'!$G$4:$I$5,1,IF($D16="Electromechanical",3,IF($D16="Analogue Electronic",2,1))))))</f>
        <v>0.99961677133182258</v>
      </c>
      <c r="AF16" s="28" cm="1">
        <f t="array" ref="AF16">1-EXP(-((($C16+(AF$6-$K$6))/(INDEX('Weibull Data'!$G$4:$I$5,2,IF($D16="Electromechanical",3,IF($D16="Analogue Electronic",2,1)))))^(INDEX('Weibull Data'!$G$4:$I$5,1,IF($D16="Electromechanical",3,IF($D16="Analogue Electronic",2,1))))))</f>
        <v>0.99978323817471282</v>
      </c>
      <c r="AG16" s="28" cm="1">
        <f t="array" ref="AG16">1-EXP(-((($C16+(AG$6-$K$6))/(INDEX('Weibull Data'!$G$4:$I$5,2,IF($D16="Electromechanical",3,IF($D16="Analogue Electronic",2,1)))))^(INDEX('Weibull Data'!$G$4:$I$5,1,IF($D16="Electromechanical",3,IF($D16="Analogue Electronic",2,1))))))</f>
        <v>0.9998813219568552</v>
      </c>
      <c r="AH16" s="28" cm="1">
        <f t="array" ref="AH16">1-EXP(-((($C16+(AH$6-$K$6))/(INDEX('Weibull Data'!$G$4:$I$5,2,IF($D16="Electromechanical",3,IF($D16="Analogue Electronic",2,1)))))^(INDEX('Weibull Data'!$G$4:$I$5,1,IF($D16="Electromechanical",3,IF($D16="Analogue Electronic",2,1))))))</f>
        <v>0.99993719076700849</v>
      </c>
      <c r="AI16" s="28" cm="1">
        <f t="array" ref="AI16">1-EXP(-((($C16+(AI$6-$K$6))/(INDEX('Weibull Data'!$G$4:$I$5,2,IF($D16="Electromechanical",3,IF($D16="Analogue Electronic",2,1)))))^(INDEX('Weibull Data'!$G$4:$I$5,1,IF($D16="Electromechanical",3,IF($D16="Analogue Electronic",2,1))))))</f>
        <v>0.99996791305874977</v>
      </c>
      <c r="AJ16" s="34">
        <f t="shared" si="1"/>
        <v>0.21947986071469974</v>
      </c>
      <c r="AK16" s="34">
        <f t="shared" si="2"/>
        <v>0.22946519584203912</v>
      </c>
      <c r="AL16" s="34">
        <f t="shared" si="3"/>
        <v>0.23878445482562696</v>
      </c>
      <c r="AM16" s="34">
        <f t="shared" si="4"/>
        <v>0.24736626089449124</v>
      </c>
      <c r="AN16" s="34">
        <f t="shared" si="5"/>
        <v>0.25515869464029972</v>
      </c>
      <c r="AO16" s="34">
        <f t="shared" si="6"/>
        <v>0.26213089698507713</v>
      </c>
      <c r="AP16" s="34">
        <f t="shared" si="7"/>
        <v>0.26827362535219157</v>
      </c>
      <c r="AQ16" s="34">
        <f t="shared" si="8"/>
        <v>0.27359869984115814</v>
      </c>
      <c r="AR16" s="34">
        <f t="shared" si="9"/>
        <v>0.27813736474468692</v>
      </c>
      <c r="AS16" s="34">
        <f t="shared" si="10"/>
        <v>0.28193768240465794</v>
      </c>
      <c r="AT16" s="34">
        <f t="shared" si="11"/>
        <v>0.28506116044862462</v>
      </c>
      <c r="AU16" s="34">
        <f t="shared" si="12"/>
        <v>0.28757887914223418</v>
      </c>
      <c r="AV16" s="34">
        <f t="shared" si="13"/>
        <v>0.28956742393887125</v>
      </c>
      <c r="AW16" s="34">
        <f t="shared" si="14"/>
        <v>0.29110493370561125</v>
      </c>
      <c r="AX16" s="34">
        <f t="shared" si="15"/>
        <v>0.2922675465547121</v>
      </c>
      <c r="AY16" s="34">
        <f t="shared" si="16"/>
        <v>0.2931264667526412</v>
      </c>
      <c r="AZ16" s="34">
        <f t="shared" si="17"/>
        <v>0.29374579639037418</v>
      </c>
      <c r="BA16" s="34">
        <f t="shared" si="18"/>
        <v>0.29418118607444715</v>
      </c>
      <c r="BB16" s="34">
        <f t="shared" si="19"/>
        <v>0.29447927257513518</v>
      </c>
      <c r="BC16" s="34">
        <f t="shared" si="20"/>
        <v>0.29467779962631507</v>
      </c>
      <c r="BD16" s="34">
        <f t="shared" si="21"/>
        <v>0.29480626912725699</v>
      </c>
      <c r="BE16" s="34">
        <f t="shared" si="22"/>
        <v>0.29488694754288763</v>
      </c>
      <c r="BF16" s="34">
        <f t="shared" si="23"/>
        <v>0.29493605526154026</v>
      </c>
      <c r="BG16" s="34">
        <f t="shared" si="24"/>
        <v>0.29496498997727227</v>
      </c>
      <c r="BH16" s="34">
        <f t="shared" si="25"/>
        <v>0.2949814712762675</v>
      </c>
      <c r="BI16" s="34">
        <f t="shared" si="26"/>
        <v>0.29499053435233119</v>
      </c>
      <c r="BJ16" s="45"/>
    </row>
    <row r="17" spans="1:62" x14ac:dyDescent="0.3">
      <c r="A17" s="29">
        <v>11</v>
      </c>
      <c r="B17" s="29" t="s">
        <v>122</v>
      </c>
      <c r="C17" s="29">
        <v>51</v>
      </c>
      <c r="D17" s="29" t="s">
        <v>20</v>
      </c>
      <c r="E17" s="29" t="s">
        <v>24</v>
      </c>
      <c r="F17" s="46">
        <v>1</v>
      </c>
      <c r="G17" s="47">
        <f t="shared" si="0"/>
        <v>1.5</v>
      </c>
      <c r="H17" s="46">
        <v>0.29499999999999998</v>
      </c>
      <c r="I17" s="46">
        <v>1</v>
      </c>
      <c r="J17" s="28" cm="1">
        <f t="array" ref="J17">1-EXP(-((($C17+(J$6-$K$6))/(INDEX('Weibull Data'!$G$4:$I$5,2,IF($D17="Electromechanical",3,IF($D17="Analogue Electronic",2,1)))))^(INDEX('Weibull Data'!$G$4:$I$5,1,IF($D17="Electromechanical",3,IF($D17="Analogue Electronic",2,1))))))</f>
        <v>0.74399952784643986</v>
      </c>
      <c r="K17" s="28" cm="1">
        <f t="array" ref="K17">1-EXP(-((($C17+(K$6-$K$6))/(INDEX('Weibull Data'!$G$4:$I$5,2,IF($D17="Electromechanical",3,IF($D17="Analogue Electronic",2,1)))))^(INDEX('Weibull Data'!$G$4:$I$5,1,IF($D17="Electromechanical",3,IF($D17="Analogue Electronic",2,1))))))</f>
        <v>0.77784812149843774</v>
      </c>
      <c r="L17" s="28" cm="1">
        <f t="array" ref="L17">1-EXP(-((($C17+(L$6-$K$6))/(INDEX('Weibull Data'!$G$4:$I$5,2,IF($D17="Electromechanical",3,IF($D17="Analogue Electronic",2,1)))))^(INDEX('Weibull Data'!$G$4:$I$5,1,IF($D17="Electromechanical",3,IF($D17="Analogue Electronic",2,1))))))</f>
        <v>0.80943882991737959</v>
      </c>
      <c r="M17" s="28" cm="1">
        <f t="array" ref="M17">1-EXP(-((($C17+(M$6-$K$6))/(INDEX('Weibull Data'!$G$4:$I$5,2,IF($D17="Electromechanical",3,IF($D17="Analogue Electronic",2,1)))))^(INDEX('Weibull Data'!$G$4:$I$5,1,IF($D17="Electromechanical",3,IF($D17="Analogue Electronic",2,1))))))</f>
        <v>0.83852969794742793</v>
      </c>
      <c r="N17" s="28" cm="1">
        <f t="array" ref="N17">1-EXP(-((($C17+(N$6-$K$6))/(INDEX('Weibull Data'!$G$4:$I$5,2,IF($D17="Electromechanical",3,IF($D17="Analogue Electronic",2,1)))))^(INDEX('Weibull Data'!$G$4:$I$5,1,IF($D17="Electromechanical",3,IF($D17="Analogue Electronic",2,1))))))</f>
        <v>0.86494472759423635</v>
      </c>
      <c r="O17" s="28" cm="1">
        <f t="array" ref="O17">1-EXP(-((($C17+(O$6-$K$6))/(INDEX('Weibull Data'!$G$4:$I$5,2,IF($D17="Electromechanical",3,IF($D17="Analogue Electronic",2,1)))))^(INDEX('Weibull Data'!$G$4:$I$5,1,IF($D17="Electromechanical",3,IF($D17="Analogue Electronic",2,1))))))</f>
        <v>0.88857931181382077</v>
      </c>
      <c r="P17" s="28" cm="1">
        <f t="array" ref="P17">1-EXP(-((($C17+(P$6-$K$6))/(INDEX('Weibull Data'!$G$4:$I$5,2,IF($D17="Electromechanical",3,IF($D17="Analogue Electronic",2,1)))))^(INDEX('Weibull Data'!$G$4:$I$5,1,IF($D17="Electromechanical",3,IF($D17="Analogue Electronic",2,1))))))</f>
        <v>0.90940211983793762</v>
      </c>
      <c r="Q17" s="28" cm="1">
        <f t="array" ref="Q17">1-EXP(-((($C17+(Q$6-$K$6))/(INDEX('Weibull Data'!$G$4:$I$5,2,IF($D17="Electromechanical",3,IF($D17="Analogue Electronic",2,1)))))^(INDEX('Weibull Data'!$G$4:$I$5,1,IF($D17="Electromechanical",3,IF($D17="Analogue Electronic",2,1))))))</f>
        <v>0.92745321980053608</v>
      </c>
      <c r="R17" s="28" cm="1">
        <f t="array" ref="R17">1-EXP(-((($C17+(R$6-$K$6))/(INDEX('Weibull Data'!$G$4:$I$5,2,IF($D17="Electromechanical",3,IF($D17="Analogue Electronic",2,1)))))^(INDEX('Weibull Data'!$G$4:$I$5,1,IF($D17="Electromechanical",3,IF($D17="Analogue Electronic",2,1))))))</f>
        <v>0.94283852455826089</v>
      </c>
      <c r="S17" s="28" cm="1">
        <f t="array" ref="S17">1-EXP(-((($C17+(S$6-$K$6))/(INDEX('Weibull Data'!$G$4:$I$5,2,IF($D17="Electromechanical",3,IF($D17="Analogue Electronic",2,1)))))^(INDEX('Weibull Data'!$G$4:$I$5,1,IF($D17="Electromechanical",3,IF($D17="Analogue Electronic",2,1))))))</f>
        <v>0.95572095730392526</v>
      </c>
      <c r="T17" s="28" cm="1">
        <f t="array" ref="T17">1-EXP(-((($C17+(T$6-$K$6))/(INDEX('Weibull Data'!$G$4:$I$5,2,IF($D17="Electromechanical",3,IF($D17="Analogue Electronic",2,1)))))^(INDEX('Weibull Data'!$G$4:$I$5,1,IF($D17="Electromechanical",3,IF($D17="Analogue Electronic",2,1))))))</f>
        <v>0.96630901846991402</v>
      </c>
      <c r="U17" s="28" cm="1">
        <f t="array" ref="U17">1-EXP(-((($C17+(U$6-$K$6))/(INDEX('Weibull Data'!$G$4:$I$5,2,IF($D17="Electromechanical",3,IF($D17="Analogue Electronic",2,1)))))^(INDEX('Weibull Data'!$G$4:$I$5,1,IF($D17="Electromechanical",3,IF($D17="Analogue Electronic",2,1))))))</f>
        <v>0.97484365810926843</v>
      </c>
      <c r="V17" s="28" cm="1">
        <f t="array" ref="V17">1-EXP(-((($C17+(V$6-$K$6))/(INDEX('Weibull Data'!$G$4:$I$5,2,IF($D17="Electromechanical",3,IF($D17="Analogue Electronic",2,1)))))^(INDEX('Weibull Data'!$G$4:$I$5,1,IF($D17="Electromechanical",3,IF($D17="Analogue Electronic",2,1))))))</f>
        <v>0.98158448792837716</v>
      </c>
      <c r="W17" s="28" cm="1">
        <f t="array" ref="W17">1-EXP(-((($C17+(W$6-$K$6))/(INDEX('Weibull Data'!$G$4:$I$5,2,IF($D17="Electromechanical",3,IF($D17="Analogue Electronic",2,1)))))^(INDEX('Weibull Data'!$G$4:$I$5,1,IF($D17="Electromechanical",3,IF($D17="Analogue Electronic",2,1))))))</f>
        <v>0.98679638544274995</v>
      </c>
      <c r="X17" s="28" cm="1">
        <f t="array" ref="X17">1-EXP(-((($C17+(X$6-$K$6))/(INDEX('Weibull Data'!$G$4:$I$5,2,IF($D17="Electromechanical",3,IF($D17="Analogue Electronic",2,1)))))^(INDEX('Weibull Data'!$G$4:$I$5,1,IF($D17="Electromechanical",3,IF($D17="Analogue Electronic",2,1))))))</f>
        <v>0.9907374459481767</v>
      </c>
      <c r="Y17" s="28" cm="1">
        <f t="array" ref="Y17">1-EXP(-((($C17+(Y$6-$K$6))/(INDEX('Weibull Data'!$G$4:$I$5,2,IF($D17="Electromechanical",3,IF($D17="Analogue Electronic",2,1)))))^(INDEX('Weibull Data'!$G$4:$I$5,1,IF($D17="Electromechanical",3,IF($D17="Analogue Electronic",2,1))))))</f>
        <v>0.99364903983946173</v>
      </c>
      <c r="Z17" s="28" cm="1">
        <f t="array" ref="Z17">1-EXP(-((($C17+(Z$6-$K$6))/(INDEX('Weibull Data'!$G$4:$I$5,2,IF($D17="Electromechanical",3,IF($D17="Analogue Electronic",2,1)))))^(INDEX('Weibull Data'!$G$4:$I$5,1,IF($D17="Electromechanical",3,IF($D17="Analogue Electronic",2,1))))))</f>
        <v>0.99574846234025149</v>
      </c>
      <c r="AA17" s="28" cm="1">
        <f t="array" ref="AA17">1-EXP(-((($C17+(AA$6-$K$6))/(INDEX('Weibull Data'!$G$4:$I$5,2,IF($D17="Electromechanical",3,IF($D17="Analogue Electronic",2,1)))))^(INDEX('Weibull Data'!$G$4:$I$5,1,IF($D17="Electromechanical",3,IF($D17="Analogue Electronic",2,1))))))</f>
        <v>0.99722435957439715</v>
      </c>
      <c r="AB17" s="28" cm="1">
        <f t="array" ref="AB17">1-EXP(-((($C17+(AB$6-$K$6))/(INDEX('Weibull Data'!$G$4:$I$5,2,IF($D17="Electromechanical",3,IF($D17="Analogue Electronic",2,1)))))^(INDEX('Weibull Data'!$G$4:$I$5,1,IF($D17="Electromechanical",3,IF($D17="Analogue Electronic",2,1))))))</f>
        <v>0.99823482228859395</v>
      </c>
      <c r="AC17" s="28" cm="1">
        <f t="array" ref="AC17">1-EXP(-((($C17+(AC$6-$K$6))/(INDEX('Weibull Data'!$G$4:$I$5,2,IF($D17="Electromechanical",3,IF($D17="Analogue Electronic",2,1)))))^(INDEX('Weibull Data'!$G$4:$I$5,1,IF($D17="Electromechanical",3,IF($D17="Analogue Electronic",2,1))))))</f>
        <v>0.99890779534344099</v>
      </c>
      <c r="AD17" s="28" cm="1">
        <f t="array" ref="AD17">1-EXP(-((($C17+(AD$6-$K$6))/(INDEX('Weibull Data'!$G$4:$I$5,2,IF($D17="Electromechanical",3,IF($D17="Analogue Electronic",2,1)))))^(INDEX('Weibull Data'!$G$4:$I$5,1,IF($D17="Electromechanical",3,IF($D17="Analogue Electronic",2,1))))))</f>
        <v>0.99934328517714233</v>
      </c>
      <c r="AE17" s="28" cm="1">
        <f t="array" ref="AE17">1-EXP(-((($C17+(AE$6-$K$6))/(INDEX('Weibull Data'!$G$4:$I$5,2,IF($D17="Electromechanical",3,IF($D17="Analogue Electronic",2,1)))))^(INDEX('Weibull Data'!$G$4:$I$5,1,IF($D17="Electromechanical",3,IF($D17="Analogue Electronic",2,1))))))</f>
        <v>0.99961677133182258</v>
      </c>
      <c r="AF17" s="28" cm="1">
        <f t="array" ref="AF17">1-EXP(-((($C17+(AF$6-$K$6))/(INDEX('Weibull Data'!$G$4:$I$5,2,IF($D17="Electromechanical",3,IF($D17="Analogue Electronic",2,1)))))^(INDEX('Weibull Data'!$G$4:$I$5,1,IF($D17="Electromechanical",3,IF($D17="Analogue Electronic",2,1))))))</f>
        <v>0.99978323817471282</v>
      </c>
      <c r="AG17" s="28" cm="1">
        <f t="array" ref="AG17">1-EXP(-((($C17+(AG$6-$K$6))/(INDEX('Weibull Data'!$G$4:$I$5,2,IF($D17="Electromechanical",3,IF($D17="Analogue Electronic",2,1)))))^(INDEX('Weibull Data'!$G$4:$I$5,1,IF($D17="Electromechanical",3,IF($D17="Analogue Electronic",2,1))))))</f>
        <v>0.9998813219568552</v>
      </c>
      <c r="AH17" s="28" cm="1">
        <f t="array" ref="AH17">1-EXP(-((($C17+(AH$6-$K$6))/(INDEX('Weibull Data'!$G$4:$I$5,2,IF($D17="Electromechanical",3,IF($D17="Analogue Electronic",2,1)))))^(INDEX('Weibull Data'!$G$4:$I$5,1,IF($D17="Electromechanical",3,IF($D17="Analogue Electronic",2,1))))))</f>
        <v>0.99993719076700849</v>
      </c>
      <c r="AI17" s="28" cm="1">
        <f t="array" ref="AI17">1-EXP(-((($C17+(AI$6-$K$6))/(INDEX('Weibull Data'!$G$4:$I$5,2,IF($D17="Electromechanical",3,IF($D17="Analogue Electronic",2,1)))))^(INDEX('Weibull Data'!$G$4:$I$5,1,IF($D17="Electromechanical",3,IF($D17="Analogue Electronic",2,1))))))</f>
        <v>0.99996791305874977</v>
      </c>
      <c r="AJ17" s="34">
        <f t="shared" si="1"/>
        <v>0.21947986071469974</v>
      </c>
      <c r="AK17" s="34">
        <f t="shared" si="2"/>
        <v>0.22946519584203912</v>
      </c>
      <c r="AL17" s="34">
        <f t="shared" si="3"/>
        <v>0.23878445482562696</v>
      </c>
      <c r="AM17" s="34">
        <f t="shared" si="4"/>
        <v>0.24736626089449124</v>
      </c>
      <c r="AN17" s="34">
        <f t="shared" si="5"/>
        <v>0.25515869464029972</v>
      </c>
      <c r="AO17" s="34">
        <f t="shared" si="6"/>
        <v>0.26213089698507713</v>
      </c>
      <c r="AP17" s="34">
        <f t="shared" si="7"/>
        <v>0.26827362535219157</v>
      </c>
      <c r="AQ17" s="34">
        <f t="shared" si="8"/>
        <v>0.27359869984115814</v>
      </c>
      <c r="AR17" s="34">
        <f t="shared" si="9"/>
        <v>0.27813736474468692</v>
      </c>
      <c r="AS17" s="34">
        <f t="shared" si="10"/>
        <v>0.28193768240465794</v>
      </c>
      <c r="AT17" s="34">
        <f t="shared" si="11"/>
        <v>0.28506116044862462</v>
      </c>
      <c r="AU17" s="34">
        <f t="shared" si="12"/>
        <v>0.28757887914223418</v>
      </c>
      <c r="AV17" s="34">
        <f t="shared" si="13"/>
        <v>0.28956742393887125</v>
      </c>
      <c r="AW17" s="34">
        <f t="shared" si="14"/>
        <v>0.29110493370561125</v>
      </c>
      <c r="AX17" s="34">
        <f t="shared" si="15"/>
        <v>0.2922675465547121</v>
      </c>
      <c r="AY17" s="34">
        <f t="shared" si="16"/>
        <v>0.2931264667526412</v>
      </c>
      <c r="AZ17" s="34">
        <f t="shared" si="17"/>
        <v>0.29374579639037418</v>
      </c>
      <c r="BA17" s="34">
        <f t="shared" si="18"/>
        <v>0.29418118607444715</v>
      </c>
      <c r="BB17" s="34">
        <f t="shared" si="19"/>
        <v>0.29447927257513518</v>
      </c>
      <c r="BC17" s="34">
        <f t="shared" si="20"/>
        <v>0.29467779962631507</v>
      </c>
      <c r="BD17" s="34">
        <f t="shared" si="21"/>
        <v>0.29480626912725699</v>
      </c>
      <c r="BE17" s="34">
        <f t="shared" si="22"/>
        <v>0.29488694754288763</v>
      </c>
      <c r="BF17" s="34">
        <f t="shared" si="23"/>
        <v>0.29493605526154026</v>
      </c>
      <c r="BG17" s="34">
        <f t="shared" si="24"/>
        <v>0.29496498997727227</v>
      </c>
      <c r="BH17" s="34">
        <f t="shared" si="25"/>
        <v>0.2949814712762675</v>
      </c>
      <c r="BI17" s="34">
        <f t="shared" si="26"/>
        <v>0.29499053435233119</v>
      </c>
      <c r="BJ17" s="45"/>
    </row>
    <row r="18" spans="1:62" x14ac:dyDescent="0.3">
      <c r="A18" s="29">
        <v>12</v>
      </c>
      <c r="B18" s="29" t="s">
        <v>123</v>
      </c>
      <c r="C18" s="29">
        <v>51</v>
      </c>
      <c r="D18" s="29" t="s">
        <v>20</v>
      </c>
      <c r="E18" s="29" t="s">
        <v>24</v>
      </c>
      <c r="F18" s="46">
        <v>1</v>
      </c>
      <c r="G18" s="47">
        <f t="shared" si="0"/>
        <v>1.5</v>
      </c>
      <c r="H18" s="46">
        <v>0.29499999999999998</v>
      </c>
      <c r="I18" s="46">
        <v>1</v>
      </c>
      <c r="J18" s="28" cm="1">
        <f t="array" ref="J18">1-EXP(-((($C18+(J$6-$K$6))/(INDEX('Weibull Data'!$G$4:$I$5,2,IF($D18="Electromechanical",3,IF($D18="Analogue Electronic",2,1)))))^(INDEX('Weibull Data'!$G$4:$I$5,1,IF($D18="Electromechanical",3,IF($D18="Analogue Electronic",2,1))))))</f>
        <v>0.74399952784643986</v>
      </c>
      <c r="K18" s="28" cm="1">
        <f t="array" ref="K18">1-EXP(-((($C18+(K$6-$K$6))/(INDEX('Weibull Data'!$G$4:$I$5,2,IF($D18="Electromechanical",3,IF($D18="Analogue Electronic",2,1)))))^(INDEX('Weibull Data'!$G$4:$I$5,1,IF($D18="Electromechanical",3,IF($D18="Analogue Electronic",2,1))))))</f>
        <v>0.77784812149843774</v>
      </c>
      <c r="L18" s="28" cm="1">
        <f t="array" ref="L18">1-EXP(-((($C18+(L$6-$K$6))/(INDEX('Weibull Data'!$G$4:$I$5,2,IF($D18="Electromechanical",3,IF($D18="Analogue Electronic",2,1)))))^(INDEX('Weibull Data'!$G$4:$I$5,1,IF($D18="Electromechanical",3,IF($D18="Analogue Electronic",2,1))))))</f>
        <v>0.80943882991737959</v>
      </c>
      <c r="M18" s="28" cm="1">
        <f t="array" ref="M18">1-EXP(-((($C18+(M$6-$K$6))/(INDEX('Weibull Data'!$G$4:$I$5,2,IF($D18="Electromechanical",3,IF($D18="Analogue Electronic",2,1)))))^(INDEX('Weibull Data'!$G$4:$I$5,1,IF($D18="Electromechanical",3,IF($D18="Analogue Electronic",2,1))))))</f>
        <v>0.83852969794742793</v>
      </c>
      <c r="N18" s="28" cm="1">
        <f t="array" ref="N18">1-EXP(-((($C18+(N$6-$K$6))/(INDEX('Weibull Data'!$G$4:$I$5,2,IF($D18="Electromechanical",3,IF($D18="Analogue Electronic",2,1)))))^(INDEX('Weibull Data'!$G$4:$I$5,1,IF($D18="Electromechanical",3,IF($D18="Analogue Electronic",2,1))))))</f>
        <v>0.86494472759423635</v>
      </c>
      <c r="O18" s="28" cm="1">
        <f t="array" ref="O18">1-EXP(-((($C18+(O$6-$K$6))/(INDEX('Weibull Data'!$G$4:$I$5,2,IF($D18="Electromechanical",3,IF($D18="Analogue Electronic",2,1)))))^(INDEX('Weibull Data'!$G$4:$I$5,1,IF($D18="Electromechanical",3,IF($D18="Analogue Electronic",2,1))))))</f>
        <v>0.88857931181382077</v>
      </c>
      <c r="P18" s="28" cm="1">
        <f t="array" ref="P18">1-EXP(-((($C18+(P$6-$K$6))/(INDEX('Weibull Data'!$G$4:$I$5,2,IF($D18="Electromechanical",3,IF($D18="Analogue Electronic",2,1)))))^(INDEX('Weibull Data'!$G$4:$I$5,1,IF($D18="Electromechanical",3,IF($D18="Analogue Electronic",2,1))))))</f>
        <v>0.90940211983793762</v>
      </c>
      <c r="Q18" s="28" cm="1">
        <f t="array" ref="Q18">1-EXP(-((($C18+(Q$6-$K$6))/(INDEX('Weibull Data'!$G$4:$I$5,2,IF($D18="Electromechanical",3,IF($D18="Analogue Electronic",2,1)))))^(INDEX('Weibull Data'!$G$4:$I$5,1,IF($D18="Electromechanical",3,IF($D18="Analogue Electronic",2,1))))))</f>
        <v>0.92745321980053608</v>
      </c>
      <c r="R18" s="28" cm="1">
        <f t="array" ref="R18">1-EXP(-((($C18+(R$6-$K$6))/(INDEX('Weibull Data'!$G$4:$I$5,2,IF($D18="Electromechanical",3,IF($D18="Analogue Electronic",2,1)))))^(INDEX('Weibull Data'!$G$4:$I$5,1,IF($D18="Electromechanical",3,IF($D18="Analogue Electronic",2,1))))))</f>
        <v>0.94283852455826089</v>
      </c>
      <c r="S18" s="28" cm="1">
        <f t="array" ref="S18">1-EXP(-((($C18+(S$6-$K$6))/(INDEX('Weibull Data'!$G$4:$I$5,2,IF($D18="Electromechanical",3,IF($D18="Analogue Electronic",2,1)))))^(INDEX('Weibull Data'!$G$4:$I$5,1,IF($D18="Electromechanical",3,IF($D18="Analogue Electronic",2,1))))))</f>
        <v>0.95572095730392526</v>
      </c>
      <c r="T18" s="28" cm="1">
        <f t="array" ref="T18">1-EXP(-((($C18+(T$6-$K$6))/(INDEX('Weibull Data'!$G$4:$I$5,2,IF($D18="Electromechanical",3,IF($D18="Analogue Electronic",2,1)))))^(INDEX('Weibull Data'!$G$4:$I$5,1,IF($D18="Electromechanical",3,IF($D18="Analogue Electronic",2,1))))))</f>
        <v>0.96630901846991402</v>
      </c>
      <c r="U18" s="28" cm="1">
        <f t="array" ref="U18">1-EXP(-((($C18+(U$6-$K$6))/(INDEX('Weibull Data'!$G$4:$I$5,2,IF($D18="Electromechanical",3,IF($D18="Analogue Electronic",2,1)))))^(INDEX('Weibull Data'!$G$4:$I$5,1,IF($D18="Electromechanical",3,IF($D18="Analogue Electronic",2,1))))))</f>
        <v>0.97484365810926843</v>
      </c>
      <c r="V18" s="28" cm="1">
        <f t="array" ref="V18">1-EXP(-((($C18+(V$6-$K$6))/(INDEX('Weibull Data'!$G$4:$I$5,2,IF($D18="Electromechanical",3,IF($D18="Analogue Electronic",2,1)))))^(INDEX('Weibull Data'!$G$4:$I$5,1,IF($D18="Electromechanical",3,IF($D18="Analogue Electronic",2,1))))))</f>
        <v>0.98158448792837716</v>
      </c>
      <c r="W18" s="28" cm="1">
        <f t="array" ref="W18">1-EXP(-((($C18+(W$6-$K$6))/(INDEX('Weibull Data'!$G$4:$I$5,2,IF($D18="Electromechanical",3,IF($D18="Analogue Electronic",2,1)))))^(INDEX('Weibull Data'!$G$4:$I$5,1,IF($D18="Electromechanical",3,IF($D18="Analogue Electronic",2,1))))))</f>
        <v>0.98679638544274995</v>
      </c>
      <c r="X18" s="28" cm="1">
        <f t="array" ref="X18">1-EXP(-((($C18+(X$6-$K$6))/(INDEX('Weibull Data'!$G$4:$I$5,2,IF($D18="Electromechanical",3,IF($D18="Analogue Electronic",2,1)))))^(INDEX('Weibull Data'!$G$4:$I$5,1,IF($D18="Electromechanical",3,IF($D18="Analogue Electronic",2,1))))))</f>
        <v>0.9907374459481767</v>
      </c>
      <c r="Y18" s="28" cm="1">
        <f t="array" ref="Y18">1-EXP(-((($C18+(Y$6-$K$6))/(INDEX('Weibull Data'!$G$4:$I$5,2,IF($D18="Electromechanical",3,IF($D18="Analogue Electronic",2,1)))))^(INDEX('Weibull Data'!$G$4:$I$5,1,IF($D18="Electromechanical",3,IF($D18="Analogue Electronic",2,1))))))</f>
        <v>0.99364903983946173</v>
      </c>
      <c r="Z18" s="28" cm="1">
        <f t="array" ref="Z18">1-EXP(-((($C18+(Z$6-$K$6))/(INDEX('Weibull Data'!$G$4:$I$5,2,IF($D18="Electromechanical",3,IF($D18="Analogue Electronic",2,1)))))^(INDEX('Weibull Data'!$G$4:$I$5,1,IF($D18="Electromechanical",3,IF($D18="Analogue Electronic",2,1))))))</f>
        <v>0.99574846234025149</v>
      </c>
      <c r="AA18" s="28" cm="1">
        <f t="array" ref="AA18">1-EXP(-((($C18+(AA$6-$K$6))/(INDEX('Weibull Data'!$G$4:$I$5,2,IF($D18="Electromechanical",3,IF($D18="Analogue Electronic",2,1)))))^(INDEX('Weibull Data'!$G$4:$I$5,1,IF($D18="Electromechanical",3,IF($D18="Analogue Electronic",2,1))))))</f>
        <v>0.99722435957439715</v>
      </c>
      <c r="AB18" s="28" cm="1">
        <f t="array" ref="AB18">1-EXP(-((($C18+(AB$6-$K$6))/(INDEX('Weibull Data'!$G$4:$I$5,2,IF($D18="Electromechanical",3,IF($D18="Analogue Electronic",2,1)))))^(INDEX('Weibull Data'!$G$4:$I$5,1,IF($D18="Electromechanical",3,IF($D18="Analogue Electronic",2,1))))))</f>
        <v>0.99823482228859395</v>
      </c>
      <c r="AC18" s="28" cm="1">
        <f t="array" ref="AC18">1-EXP(-((($C18+(AC$6-$K$6))/(INDEX('Weibull Data'!$G$4:$I$5,2,IF($D18="Electromechanical",3,IF($D18="Analogue Electronic",2,1)))))^(INDEX('Weibull Data'!$G$4:$I$5,1,IF($D18="Electromechanical",3,IF($D18="Analogue Electronic",2,1))))))</f>
        <v>0.99890779534344099</v>
      </c>
      <c r="AD18" s="28" cm="1">
        <f t="array" ref="AD18">1-EXP(-((($C18+(AD$6-$K$6))/(INDEX('Weibull Data'!$G$4:$I$5,2,IF($D18="Electromechanical",3,IF($D18="Analogue Electronic",2,1)))))^(INDEX('Weibull Data'!$G$4:$I$5,1,IF($D18="Electromechanical",3,IF($D18="Analogue Electronic",2,1))))))</f>
        <v>0.99934328517714233</v>
      </c>
      <c r="AE18" s="28" cm="1">
        <f t="array" ref="AE18">1-EXP(-((($C18+(AE$6-$K$6))/(INDEX('Weibull Data'!$G$4:$I$5,2,IF($D18="Electromechanical",3,IF($D18="Analogue Electronic",2,1)))))^(INDEX('Weibull Data'!$G$4:$I$5,1,IF($D18="Electromechanical",3,IF($D18="Analogue Electronic",2,1))))))</f>
        <v>0.99961677133182258</v>
      </c>
      <c r="AF18" s="28" cm="1">
        <f t="array" ref="AF18">1-EXP(-((($C18+(AF$6-$K$6))/(INDEX('Weibull Data'!$G$4:$I$5,2,IF($D18="Electromechanical",3,IF($D18="Analogue Electronic",2,1)))))^(INDEX('Weibull Data'!$G$4:$I$5,1,IF($D18="Electromechanical",3,IF($D18="Analogue Electronic",2,1))))))</f>
        <v>0.99978323817471282</v>
      </c>
      <c r="AG18" s="28" cm="1">
        <f t="array" ref="AG18">1-EXP(-((($C18+(AG$6-$K$6))/(INDEX('Weibull Data'!$G$4:$I$5,2,IF($D18="Electromechanical",3,IF($D18="Analogue Electronic",2,1)))))^(INDEX('Weibull Data'!$G$4:$I$5,1,IF($D18="Electromechanical",3,IF($D18="Analogue Electronic",2,1))))))</f>
        <v>0.9998813219568552</v>
      </c>
      <c r="AH18" s="28" cm="1">
        <f t="array" ref="AH18">1-EXP(-((($C18+(AH$6-$K$6))/(INDEX('Weibull Data'!$G$4:$I$5,2,IF($D18="Electromechanical",3,IF($D18="Analogue Electronic",2,1)))))^(INDEX('Weibull Data'!$G$4:$I$5,1,IF($D18="Electromechanical",3,IF($D18="Analogue Electronic",2,1))))))</f>
        <v>0.99993719076700849</v>
      </c>
      <c r="AI18" s="28" cm="1">
        <f t="array" ref="AI18">1-EXP(-((($C18+(AI$6-$K$6))/(INDEX('Weibull Data'!$G$4:$I$5,2,IF($D18="Electromechanical",3,IF($D18="Analogue Electronic",2,1)))))^(INDEX('Weibull Data'!$G$4:$I$5,1,IF($D18="Electromechanical",3,IF($D18="Analogue Electronic",2,1))))))</f>
        <v>0.99996791305874977</v>
      </c>
      <c r="AJ18" s="34">
        <f t="shared" si="1"/>
        <v>0.21947986071469974</v>
      </c>
      <c r="AK18" s="34">
        <f t="shared" si="2"/>
        <v>0.22946519584203912</v>
      </c>
      <c r="AL18" s="34">
        <f t="shared" si="3"/>
        <v>0.23878445482562696</v>
      </c>
      <c r="AM18" s="34">
        <f t="shared" si="4"/>
        <v>0.24736626089449124</v>
      </c>
      <c r="AN18" s="34">
        <f t="shared" si="5"/>
        <v>0.25515869464029972</v>
      </c>
      <c r="AO18" s="34">
        <f t="shared" si="6"/>
        <v>0.26213089698507713</v>
      </c>
      <c r="AP18" s="34">
        <f t="shared" si="7"/>
        <v>0.26827362535219157</v>
      </c>
      <c r="AQ18" s="34">
        <f t="shared" si="8"/>
        <v>0.27359869984115814</v>
      </c>
      <c r="AR18" s="34">
        <f t="shared" si="9"/>
        <v>0.27813736474468692</v>
      </c>
      <c r="AS18" s="34">
        <f t="shared" si="10"/>
        <v>0.28193768240465794</v>
      </c>
      <c r="AT18" s="34">
        <f t="shared" si="11"/>
        <v>0.28506116044862462</v>
      </c>
      <c r="AU18" s="34">
        <f t="shared" si="12"/>
        <v>0.28757887914223418</v>
      </c>
      <c r="AV18" s="34">
        <f t="shared" si="13"/>
        <v>0.28956742393887125</v>
      </c>
      <c r="AW18" s="34">
        <f t="shared" si="14"/>
        <v>0.29110493370561125</v>
      </c>
      <c r="AX18" s="34">
        <f t="shared" si="15"/>
        <v>0.2922675465547121</v>
      </c>
      <c r="AY18" s="34">
        <f t="shared" si="16"/>
        <v>0.2931264667526412</v>
      </c>
      <c r="AZ18" s="34">
        <f t="shared" si="17"/>
        <v>0.29374579639037418</v>
      </c>
      <c r="BA18" s="34">
        <f t="shared" si="18"/>
        <v>0.29418118607444715</v>
      </c>
      <c r="BB18" s="34">
        <f t="shared" si="19"/>
        <v>0.29447927257513518</v>
      </c>
      <c r="BC18" s="34">
        <f t="shared" si="20"/>
        <v>0.29467779962631507</v>
      </c>
      <c r="BD18" s="34">
        <f t="shared" si="21"/>
        <v>0.29480626912725699</v>
      </c>
      <c r="BE18" s="34">
        <f t="shared" si="22"/>
        <v>0.29488694754288763</v>
      </c>
      <c r="BF18" s="34">
        <f t="shared" si="23"/>
        <v>0.29493605526154026</v>
      </c>
      <c r="BG18" s="34">
        <f t="shared" si="24"/>
        <v>0.29496498997727227</v>
      </c>
      <c r="BH18" s="34">
        <f t="shared" si="25"/>
        <v>0.2949814712762675</v>
      </c>
      <c r="BI18" s="34">
        <f t="shared" si="26"/>
        <v>0.29499053435233119</v>
      </c>
      <c r="BJ18" s="45"/>
    </row>
    <row r="19" spans="1:62" x14ac:dyDescent="0.3">
      <c r="A19" s="29">
        <v>13</v>
      </c>
      <c r="B19" s="29" t="s">
        <v>124</v>
      </c>
      <c r="C19" s="29">
        <v>51</v>
      </c>
      <c r="D19" s="29" t="s">
        <v>20</v>
      </c>
      <c r="E19" s="29" t="s">
        <v>24</v>
      </c>
      <c r="F19" s="46">
        <v>1</v>
      </c>
      <c r="G19" s="47">
        <f t="shared" si="0"/>
        <v>1.5</v>
      </c>
      <c r="H19" s="46">
        <v>0.25</v>
      </c>
      <c r="I19" s="46">
        <v>1</v>
      </c>
      <c r="J19" s="28" cm="1">
        <f t="array" ref="J19">1-EXP(-((($C19+(J$6-$K$6))/(INDEX('Weibull Data'!$G$4:$I$5,2,IF($D19="Electromechanical",3,IF($D19="Analogue Electronic",2,1)))))^(INDEX('Weibull Data'!$G$4:$I$5,1,IF($D19="Electromechanical",3,IF($D19="Analogue Electronic",2,1))))))</f>
        <v>0.74399952784643986</v>
      </c>
      <c r="K19" s="28" cm="1">
        <f t="array" ref="K19">1-EXP(-((($C19+(K$6-$K$6))/(INDEX('Weibull Data'!$G$4:$I$5,2,IF($D19="Electromechanical",3,IF($D19="Analogue Electronic",2,1)))))^(INDEX('Weibull Data'!$G$4:$I$5,1,IF($D19="Electromechanical",3,IF($D19="Analogue Electronic",2,1))))))</f>
        <v>0.77784812149843774</v>
      </c>
      <c r="L19" s="28" cm="1">
        <f t="array" ref="L19">1-EXP(-((($C19+(L$6-$K$6))/(INDEX('Weibull Data'!$G$4:$I$5,2,IF($D19="Electromechanical",3,IF($D19="Analogue Electronic",2,1)))))^(INDEX('Weibull Data'!$G$4:$I$5,1,IF($D19="Electromechanical",3,IF($D19="Analogue Electronic",2,1))))))</f>
        <v>0.80943882991737959</v>
      </c>
      <c r="M19" s="28" cm="1">
        <f t="array" ref="M19">1-EXP(-((($C19+(M$6-$K$6))/(INDEX('Weibull Data'!$G$4:$I$5,2,IF($D19="Electromechanical",3,IF($D19="Analogue Electronic",2,1)))))^(INDEX('Weibull Data'!$G$4:$I$5,1,IF($D19="Electromechanical",3,IF($D19="Analogue Electronic",2,1))))))</f>
        <v>0.83852969794742793</v>
      </c>
      <c r="N19" s="28" cm="1">
        <f t="array" ref="N19">1-EXP(-((($C19+(N$6-$K$6))/(INDEX('Weibull Data'!$G$4:$I$5,2,IF($D19="Electromechanical",3,IF($D19="Analogue Electronic",2,1)))))^(INDEX('Weibull Data'!$G$4:$I$5,1,IF($D19="Electromechanical",3,IF($D19="Analogue Electronic",2,1))))))</f>
        <v>0.86494472759423635</v>
      </c>
      <c r="O19" s="28" cm="1">
        <f t="array" ref="O19">1-EXP(-((($C19+(O$6-$K$6))/(INDEX('Weibull Data'!$G$4:$I$5,2,IF($D19="Electromechanical",3,IF($D19="Analogue Electronic",2,1)))))^(INDEX('Weibull Data'!$G$4:$I$5,1,IF($D19="Electromechanical",3,IF($D19="Analogue Electronic",2,1))))))</f>
        <v>0.88857931181382077</v>
      </c>
      <c r="P19" s="28" cm="1">
        <f t="array" ref="P19">1-EXP(-((($C19+(P$6-$K$6))/(INDEX('Weibull Data'!$G$4:$I$5,2,IF($D19="Electromechanical",3,IF($D19="Analogue Electronic",2,1)))))^(INDEX('Weibull Data'!$G$4:$I$5,1,IF($D19="Electromechanical",3,IF($D19="Analogue Electronic",2,1))))))</f>
        <v>0.90940211983793762</v>
      </c>
      <c r="Q19" s="28" cm="1">
        <f t="array" ref="Q19">1-EXP(-((($C19+(Q$6-$K$6))/(INDEX('Weibull Data'!$G$4:$I$5,2,IF($D19="Electromechanical",3,IF($D19="Analogue Electronic",2,1)))))^(INDEX('Weibull Data'!$G$4:$I$5,1,IF($D19="Electromechanical",3,IF($D19="Analogue Electronic",2,1))))))</f>
        <v>0.92745321980053608</v>
      </c>
      <c r="R19" s="28" cm="1">
        <f t="array" ref="R19">1-EXP(-((($C19+(R$6-$K$6))/(INDEX('Weibull Data'!$G$4:$I$5,2,IF($D19="Electromechanical",3,IF($D19="Analogue Electronic",2,1)))))^(INDEX('Weibull Data'!$G$4:$I$5,1,IF($D19="Electromechanical",3,IF($D19="Analogue Electronic",2,1))))))</f>
        <v>0.94283852455826089</v>
      </c>
      <c r="S19" s="28" cm="1">
        <f t="array" ref="S19">1-EXP(-((($C19+(S$6-$K$6))/(INDEX('Weibull Data'!$G$4:$I$5,2,IF($D19="Electromechanical",3,IF($D19="Analogue Electronic",2,1)))))^(INDEX('Weibull Data'!$G$4:$I$5,1,IF($D19="Electromechanical",3,IF($D19="Analogue Electronic",2,1))))))</f>
        <v>0.95572095730392526</v>
      </c>
      <c r="T19" s="28" cm="1">
        <f t="array" ref="T19">1-EXP(-((($C19+(T$6-$K$6))/(INDEX('Weibull Data'!$G$4:$I$5,2,IF($D19="Electromechanical",3,IF($D19="Analogue Electronic",2,1)))))^(INDEX('Weibull Data'!$G$4:$I$5,1,IF($D19="Electromechanical",3,IF($D19="Analogue Electronic",2,1))))))</f>
        <v>0.96630901846991402</v>
      </c>
      <c r="U19" s="28" cm="1">
        <f t="array" ref="U19">1-EXP(-((($C19+(U$6-$K$6))/(INDEX('Weibull Data'!$G$4:$I$5,2,IF($D19="Electromechanical",3,IF($D19="Analogue Electronic",2,1)))))^(INDEX('Weibull Data'!$G$4:$I$5,1,IF($D19="Electromechanical",3,IF($D19="Analogue Electronic",2,1))))))</f>
        <v>0.97484365810926843</v>
      </c>
      <c r="V19" s="28" cm="1">
        <f t="array" ref="V19">1-EXP(-((($C19+(V$6-$K$6))/(INDEX('Weibull Data'!$G$4:$I$5,2,IF($D19="Electromechanical",3,IF($D19="Analogue Electronic",2,1)))))^(INDEX('Weibull Data'!$G$4:$I$5,1,IF($D19="Electromechanical",3,IF($D19="Analogue Electronic",2,1))))))</f>
        <v>0.98158448792837716</v>
      </c>
      <c r="W19" s="28" cm="1">
        <f t="array" ref="W19">1-EXP(-((($C19+(W$6-$K$6))/(INDEX('Weibull Data'!$G$4:$I$5,2,IF($D19="Electromechanical",3,IF($D19="Analogue Electronic",2,1)))))^(INDEX('Weibull Data'!$G$4:$I$5,1,IF($D19="Electromechanical",3,IF($D19="Analogue Electronic",2,1))))))</f>
        <v>0.98679638544274995</v>
      </c>
      <c r="X19" s="28" cm="1">
        <f t="array" ref="X19">1-EXP(-((($C19+(X$6-$K$6))/(INDEX('Weibull Data'!$G$4:$I$5,2,IF($D19="Electromechanical",3,IF($D19="Analogue Electronic",2,1)))))^(INDEX('Weibull Data'!$G$4:$I$5,1,IF($D19="Electromechanical",3,IF($D19="Analogue Electronic",2,1))))))</f>
        <v>0.9907374459481767</v>
      </c>
      <c r="Y19" s="28" cm="1">
        <f t="array" ref="Y19">1-EXP(-((($C19+(Y$6-$K$6))/(INDEX('Weibull Data'!$G$4:$I$5,2,IF($D19="Electromechanical",3,IF($D19="Analogue Electronic",2,1)))))^(INDEX('Weibull Data'!$G$4:$I$5,1,IF($D19="Electromechanical",3,IF($D19="Analogue Electronic",2,1))))))</f>
        <v>0.99364903983946173</v>
      </c>
      <c r="Z19" s="28" cm="1">
        <f t="array" ref="Z19">1-EXP(-((($C19+(Z$6-$K$6))/(INDEX('Weibull Data'!$G$4:$I$5,2,IF($D19="Electromechanical",3,IF($D19="Analogue Electronic",2,1)))))^(INDEX('Weibull Data'!$G$4:$I$5,1,IF($D19="Electromechanical",3,IF($D19="Analogue Electronic",2,1))))))</f>
        <v>0.99574846234025149</v>
      </c>
      <c r="AA19" s="28" cm="1">
        <f t="array" ref="AA19">1-EXP(-((($C19+(AA$6-$K$6))/(INDEX('Weibull Data'!$G$4:$I$5,2,IF($D19="Electromechanical",3,IF($D19="Analogue Electronic",2,1)))))^(INDEX('Weibull Data'!$G$4:$I$5,1,IF($D19="Electromechanical",3,IF($D19="Analogue Electronic",2,1))))))</f>
        <v>0.99722435957439715</v>
      </c>
      <c r="AB19" s="28" cm="1">
        <f t="array" ref="AB19">1-EXP(-((($C19+(AB$6-$K$6))/(INDEX('Weibull Data'!$G$4:$I$5,2,IF($D19="Electromechanical",3,IF($D19="Analogue Electronic",2,1)))))^(INDEX('Weibull Data'!$G$4:$I$5,1,IF($D19="Electromechanical",3,IF($D19="Analogue Electronic",2,1))))))</f>
        <v>0.99823482228859395</v>
      </c>
      <c r="AC19" s="28" cm="1">
        <f t="array" ref="AC19">1-EXP(-((($C19+(AC$6-$K$6))/(INDEX('Weibull Data'!$G$4:$I$5,2,IF($D19="Electromechanical",3,IF($D19="Analogue Electronic",2,1)))))^(INDEX('Weibull Data'!$G$4:$I$5,1,IF($D19="Electromechanical",3,IF($D19="Analogue Electronic",2,1))))))</f>
        <v>0.99890779534344099</v>
      </c>
      <c r="AD19" s="28" cm="1">
        <f t="array" ref="AD19">1-EXP(-((($C19+(AD$6-$K$6))/(INDEX('Weibull Data'!$G$4:$I$5,2,IF($D19="Electromechanical",3,IF($D19="Analogue Electronic",2,1)))))^(INDEX('Weibull Data'!$G$4:$I$5,1,IF($D19="Electromechanical",3,IF($D19="Analogue Electronic",2,1))))))</f>
        <v>0.99934328517714233</v>
      </c>
      <c r="AE19" s="28" cm="1">
        <f t="array" ref="AE19">1-EXP(-((($C19+(AE$6-$K$6))/(INDEX('Weibull Data'!$G$4:$I$5,2,IF($D19="Electromechanical",3,IF($D19="Analogue Electronic",2,1)))))^(INDEX('Weibull Data'!$G$4:$I$5,1,IF($D19="Electromechanical",3,IF($D19="Analogue Electronic",2,1))))))</f>
        <v>0.99961677133182258</v>
      </c>
      <c r="AF19" s="28" cm="1">
        <f t="array" ref="AF19">1-EXP(-((($C19+(AF$6-$K$6))/(INDEX('Weibull Data'!$G$4:$I$5,2,IF($D19="Electromechanical",3,IF($D19="Analogue Electronic",2,1)))))^(INDEX('Weibull Data'!$G$4:$I$5,1,IF($D19="Electromechanical",3,IF($D19="Analogue Electronic",2,1))))))</f>
        <v>0.99978323817471282</v>
      </c>
      <c r="AG19" s="28" cm="1">
        <f t="array" ref="AG19">1-EXP(-((($C19+(AG$6-$K$6))/(INDEX('Weibull Data'!$G$4:$I$5,2,IF($D19="Electromechanical",3,IF($D19="Analogue Electronic",2,1)))))^(INDEX('Weibull Data'!$G$4:$I$5,1,IF($D19="Electromechanical",3,IF($D19="Analogue Electronic",2,1))))))</f>
        <v>0.9998813219568552</v>
      </c>
      <c r="AH19" s="28" cm="1">
        <f t="array" ref="AH19">1-EXP(-((($C19+(AH$6-$K$6))/(INDEX('Weibull Data'!$G$4:$I$5,2,IF($D19="Electromechanical",3,IF($D19="Analogue Electronic",2,1)))))^(INDEX('Weibull Data'!$G$4:$I$5,1,IF($D19="Electromechanical",3,IF($D19="Analogue Electronic",2,1))))))</f>
        <v>0.99993719076700849</v>
      </c>
      <c r="AI19" s="28" cm="1">
        <f t="array" ref="AI19">1-EXP(-((($C19+(AI$6-$K$6))/(INDEX('Weibull Data'!$G$4:$I$5,2,IF($D19="Electromechanical",3,IF($D19="Analogue Electronic",2,1)))))^(INDEX('Weibull Data'!$G$4:$I$5,1,IF($D19="Electromechanical",3,IF($D19="Analogue Electronic",2,1))))))</f>
        <v>0.99996791305874977</v>
      </c>
      <c r="AJ19" s="34">
        <f t="shared" si="1"/>
        <v>0.18599988196160996</v>
      </c>
      <c r="AK19" s="34">
        <f t="shared" si="2"/>
        <v>0.19446203037460943</v>
      </c>
      <c r="AL19" s="34">
        <f t="shared" si="3"/>
        <v>0.2023597074793449</v>
      </c>
      <c r="AM19" s="34">
        <f t="shared" si="4"/>
        <v>0.20963242448685698</v>
      </c>
      <c r="AN19" s="34">
        <f t="shared" si="5"/>
        <v>0.21623618189855909</v>
      </c>
      <c r="AO19" s="34">
        <f t="shared" si="6"/>
        <v>0.22214482795345519</v>
      </c>
      <c r="AP19" s="34">
        <f t="shared" si="7"/>
        <v>0.2273505299594844</v>
      </c>
      <c r="AQ19" s="34">
        <f t="shared" si="8"/>
        <v>0.23186330495013402</v>
      </c>
      <c r="AR19" s="34">
        <f t="shared" si="9"/>
        <v>0.23570963113956522</v>
      </c>
      <c r="AS19" s="34">
        <f t="shared" si="10"/>
        <v>0.23893023932598131</v>
      </c>
      <c r="AT19" s="34">
        <f t="shared" si="11"/>
        <v>0.2415772546174785</v>
      </c>
      <c r="AU19" s="34">
        <f t="shared" si="12"/>
        <v>0.24371091452731711</v>
      </c>
      <c r="AV19" s="34">
        <f t="shared" si="13"/>
        <v>0.24539612198209429</v>
      </c>
      <c r="AW19" s="34">
        <f t="shared" si="14"/>
        <v>0.24669909636068749</v>
      </c>
      <c r="AX19" s="34">
        <f t="shared" si="15"/>
        <v>0.24768436148704417</v>
      </c>
      <c r="AY19" s="34">
        <f t="shared" si="16"/>
        <v>0.24841225995986543</v>
      </c>
      <c r="AZ19" s="34">
        <f t="shared" si="17"/>
        <v>0.24893711558506287</v>
      </c>
      <c r="BA19" s="34">
        <f t="shared" si="18"/>
        <v>0.24930608989359929</v>
      </c>
      <c r="BB19" s="34">
        <f t="shared" si="19"/>
        <v>0.24955870557214849</v>
      </c>
      <c r="BC19" s="34">
        <f t="shared" si="20"/>
        <v>0.24972694883586025</v>
      </c>
      <c r="BD19" s="34">
        <f t="shared" si="21"/>
        <v>0.24983582129428558</v>
      </c>
      <c r="BE19" s="34">
        <f t="shared" si="22"/>
        <v>0.24990419283295565</v>
      </c>
      <c r="BF19" s="34">
        <f t="shared" si="23"/>
        <v>0.2499458095436782</v>
      </c>
      <c r="BG19" s="34">
        <f t="shared" si="24"/>
        <v>0.2499703304892138</v>
      </c>
      <c r="BH19" s="34">
        <f t="shared" si="25"/>
        <v>0.24998429769175212</v>
      </c>
      <c r="BI19" s="34">
        <f t="shared" si="26"/>
        <v>0.24999197826468744</v>
      </c>
      <c r="BJ19" s="45"/>
    </row>
    <row r="20" spans="1:62" x14ac:dyDescent="0.3">
      <c r="A20" s="29">
        <v>14</v>
      </c>
      <c r="B20" s="29" t="s">
        <v>125</v>
      </c>
      <c r="C20" s="29">
        <v>51</v>
      </c>
      <c r="D20" s="29" t="s">
        <v>20</v>
      </c>
      <c r="E20" s="29" t="s">
        <v>24</v>
      </c>
      <c r="F20" s="46">
        <v>1</v>
      </c>
      <c r="G20" s="47">
        <f t="shared" si="0"/>
        <v>1.5</v>
      </c>
      <c r="H20" s="46">
        <v>0.25</v>
      </c>
      <c r="I20" s="46">
        <v>1</v>
      </c>
      <c r="J20" s="28" cm="1">
        <f t="array" ref="J20">1-EXP(-((($C20+(J$6-$K$6))/(INDEX('Weibull Data'!$G$4:$I$5,2,IF($D20="Electromechanical",3,IF($D20="Analogue Electronic",2,1)))))^(INDEX('Weibull Data'!$G$4:$I$5,1,IF($D20="Electromechanical",3,IF($D20="Analogue Electronic",2,1))))))</f>
        <v>0.74399952784643986</v>
      </c>
      <c r="K20" s="28" cm="1">
        <f t="array" ref="K20">1-EXP(-((($C20+(K$6-$K$6))/(INDEX('Weibull Data'!$G$4:$I$5,2,IF($D20="Electromechanical",3,IF($D20="Analogue Electronic",2,1)))))^(INDEX('Weibull Data'!$G$4:$I$5,1,IF($D20="Electromechanical",3,IF($D20="Analogue Electronic",2,1))))))</f>
        <v>0.77784812149843774</v>
      </c>
      <c r="L20" s="28" cm="1">
        <f t="array" ref="L20">1-EXP(-((($C20+(L$6-$K$6))/(INDEX('Weibull Data'!$G$4:$I$5,2,IF($D20="Electromechanical",3,IF($D20="Analogue Electronic",2,1)))))^(INDEX('Weibull Data'!$G$4:$I$5,1,IF($D20="Electromechanical",3,IF($D20="Analogue Electronic",2,1))))))</f>
        <v>0.80943882991737959</v>
      </c>
      <c r="M20" s="28" cm="1">
        <f t="array" ref="M20">1-EXP(-((($C20+(M$6-$K$6))/(INDEX('Weibull Data'!$G$4:$I$5,2,IF($D20="Electromechanical",3,IF($D20="Analogue Electronic",2,1)))))^(INDEX('Weibull Data'!$G$4:$I$5,1,IF($D20="Electromechanical",3,IF($D20="Analogue Electronic",2,1))))))</f>
        <v>0.83852969794742793</v>
      </c>
      <c r="N20" s="28" cm="1">
        <f t="array" ref="N20">1-EXP(-((($C20+(N$6-$K$6))/(INDEX('Weibull Data'!$G$4:$I$5,2,IF($D20="Electromechanical",3,IF($D20="Analogue Electronic",2,1)))))^(INDEX('Weibull Data'!$G$4:$I$5,1,IF($D20="Electromechanical",3,IF($D20="Analogue Electronic",2,1))))))</f>
        <v>0.86494472759423635</v>
      </c>
      <c r="O20" s="28" cm="1">
        <f t="array" ref="O20">1-EXP(-((($C20+(O$6-$K$6))/(INDEX('Weibull Data'!$G$4:$I$5,2,IF($D20="Electromechanical",3,IF($D20="Analogue Electronic",2,1)))))^(INDEX('Weibull Data'!$G$4:$I$5,1,IF($D20="Electromechanical",3,IF($D20="Analogue Electronic",2,1))))))</f>
        <v>0.88857931181382077</v>
      </c>
      <c r="P20" s="28" cm="1">
        <f t="array" ref="P20">1-EXP(-((($C20+(P$6-$K$6))/(INDEX('Weibull Data'!$G$4:$I$5,2,IF($D20="Electromechanical",3,IF($D20="Analogue Electronic",2,1)))))^(INDEX('Weibull Data'!$G$4:$I$5,1,IF($D20="Electromechanical",3,IF($D20="Analogue Electronic",2,1))))))</f>
        <v>0.90940211983793762</v>
      </c>
      <c r="Q20" s="28" cm="1">
        <f t="array" ref="Q20">1-EXP(-((($C20+(Q$6-$K$6))/(INDEX('Weibull Data'!$G$4:$I$5,2,IF($D20="Electromechanical",3,IF($D20="Analogue Electronic",2,1)))))^(INDEX('Weibull Data'!$G$4:$I$5,1,IF($D20="Electromechanical",3,IF($D20="Analogue Electronic",2,1))))))</f>
        <v>0.92745321980053608</v>
      </c>
      <c r="R20" s="28" cm="1">
        <f t="array" ref="R20">1-EXP(-((($C20+(R$6-$K$6))/(INDEX('Weibull Data'!$G$4:$I$5,2,IF($D20="Electromechanical",3,IF($D20="Analogue Electronic",2,1)))))^(INDEX('Weibull Data'!$G$4:$I$5,1,IF($D20="Electromechanical",3,IF($D20="Analogue Electronic",2,1))))))</f>
        <v>0.94283852455826089</v>
      </c>
      <c r="S20" s="28" cm="1">
        <f t="array" ref="S20">1-EXP(-((($C20+(S$6-$K$6))/(INDEX('Weibull Data'!$G$4:$I$5,2,IF($D20="Electromechanical",3,IF($D20="Analogue Electronic",2,1)))))^(INDEX('Weibull Data'!$G$4:$I$5,1,IF($D20="Electromechanical",3,IF($D20="Analogue Electronic",2,1))))))</f>
        <v>0.95572095730392526</v>
      </c>
      <c r="T20" s="28" cm="1">
        <f t="array" ref="T20">1-EXP(-((($C20+(T$6-$K$6))/(INDEX('Weibull Data'!$G$4:$I$5,2,IF($D20="Electromechanical",3,IF($D20="Analogue Electronic",2,1)))))^(INDEX('Weibull Data'!$G$4:$I$5,1,IF($D20="Electromechanical",3,IF($D20="Analogue Electronic",2,1))))))</f>
        <v>0.96630901846991402</v>
      </c>
      <c r="U20" s="28" cm="1">
        <f t="array" ref="U20">1-EXP(-((($C20+(U$6-$K$6))/(INDEX('Weibull Data'!$G$4:$I$5,2,IF($D20="Electromechanical",3,IF($D20="Analogue Electronic",2,1)))))^(INDEX('Weibull Data'!$G$4:$I$5,1,IF($D20="Electromechanical",3,IF($D20="Analogue Electronic",2,1))))))</f>
        <v>0.97484365810926843</v>
      </c>
      <c r="V20" s="28" cm="1">
        <f t="array" ref="V20">1-EXP(-((($C20+(V$6-$K$6))/(INDEX('Weibull Data'!$G$4:$I$5,2,IF($D20="Electromechanical",3,IF($D20="Analogue Electronic",2,1)))))^(INDEX('Weibull Data'!$G$4:$I$5,1,IF($D20="Electromechanical",3,IF($D20="Analogue Electronic",2,1))))))</f>
        <v>0.98158448792837716</v>
      </c>
      <c r="W20" s="28" cm="1">
        <f t="array" ref="W20">1-EXP(-((($C20+(W$6-$K$6))/(INDEX('Weibull Data'!$G$4:$I$5,2,IF($D20="Electromechanical",3,IF($D20="Analogue Electronic",2,1)))))^(INDEX('Weibull Data'!$G$4:$I$5,1,IF($D20="Electromechanical",3,IF($D20="Analogue Electronic",2,1))))))</f>
        <v>0.98679638544274995</v>
      </c>
      <c r="X20" s="28" cm="1">
        <f t="array" ref="X20">1-EXP(-((($C20+(X$6-$K$6))/(INDEX('Weibull Data'!$G$4:$I$5,2,IF($D20="Electromechanical",3,IF($D20="Analogue Electronic",2,1)))))^(INDEX('Weibull Data'!$G$4:$I$5,1,IF($D20="Electromechanical",3,IF($D20="Analogue Electronic",2,1))))))</f>
        <v>0.9907374459481767</v>
      </c>
      <c r="Y20" s="28" cm="1">
        <f t="array" ref="Y20">1-EXP(-((($C20+(Y$6-$K$6))/(INDEX('Weibull Data'!$G$4:$I$5,2,IF($D20="Electromechanical",3,IF($D20="Analogue Electronic",2,1)))))^(INDEX('Weibull Data'!$G$4:$I$5,1,IF($D20="Electromechanical",3,IF($D20="Analogue Electronic",2,1))))))</f>
        <v>0.99364903983946173</v>
      </c>
      <c r="Z20" s="28" cm="1">
        <f t="array" ref="Z20">1-EXP(-((($C20+(Z$6-$K$6))/(INDEX('Weibull Data'!$G$4:$I$5,2,IF($D20="Electromechanical",3,IF($D20="Analogue Electronic",2,1)))))^(INDEX('Weibull Data'!$G$4:$I$5,1,IF($D20="Electromechanical",3,IF($D20="Analogue Electronic",2,1))))))</f>
        <v>0.99574846234025149</v>
      </c>
      <c r="AA20" s="28" cm="1">
        <f t="array" ref="AA20">1-EXP(-((($C20+(AA$6-$K$6))/(INDEX('Weibull Data'!$G$4:$I$5,2,IF($D20="Electromechanical",3,IF($D20="Analogue Electronic",2,1)))))^(INDEX('Weibull Data'!$G$4:$I$5,1,IF($D20="Electromechanical",3,IF($D20="Analogue Electronic",2,1))))))</f>
        <v>0.99722435957439715</v>
      </c>
      <c r="AB20" s="28" cm="1">
        <f t="array" ref="AB20">1-EXP(-((($C20+(AB$6-$K$6))/(INDEX('Weibull Data'!$G$4:$I$5,2,IF($D20="Electromechanical",3,IF($D20="Analogue Electronic",2,1)))))^(INDEX('Weibull Data'!$G$4:$I$5,1,IF($D20="Electromechanical",3,IF($D20="Analogue Electronic",2,1))))))</f>
        <v>0.99823482228859395</v>
      </c>
      <c r="AC20" s="28" cm="1">
        <f t="array" ref="AC20">1-EXP(-((($C20+(AC$6-$K$6))/(INDEX('Weibull Data'!$G$4:$I$5,2,IF($D20="Electromechanical",3,IF($D20="Analogue Electronic",2,1)))))^(INDEX('Weibull Data'!$G$4:$I$5,1,IF($D20="Electromechanical",3,IF($D20="Analogue Electronic",2,1))))))</f>
        <v>0.99890779534344099</v>
      </c>
      <c r="AD20" s="28" cm="1">
        <f t="array" ref="AD20">1-EXP(-((($C20+(AD$6-$K$6))/(INDEX('Weibull Data'!$G$4:$I$5,2,IF($D20="Electromechanical",3,IF($D20="Analogue Electronic",2,1)))))^(INDEX('Weibull Data'!$G$4:$I$5,1,IF($D20="Electromechanical",3,IF($D20="Analogue Electronic",2,1))))))</f>
        <v>0.99934328517714233</v>
      </c>
      <c r="AE20" s="28" cm="1">
        <f t="array" ref="AE20">1-EXP(-((($C20+(AE$6-$K$6))/(INDEX('Weibull Data'!$G$4:$I$5,2,IF($D20="Electromechanical",3,IF($D20="Analogue Electronic",2,1)))))^(INDEX('Weibull Data'!$G$4:$I$5,1,IF($D20="Electromechanical",3,IF($D20="Analogue Electronic",2,1))))))</f>
        <v>0.99961677133182258</v>
      </c>
      <c r="AF20" s="28" cm="1">
        <f t="array" ref="AF20">1-EXP(-((($C20+(AF$6-$K$6))/(INDEX('Weibull Data'!$G$4:$I$5,2,IF($D20="Electromechanical",3,IF($D20="Analogue Electronic",2,1)))))^(INDEX('Weibull Data'!$G$4:$I$5,1,IF($D20="Electromechanical",3,IF($D20="Analogue Electronic",2,1))))))</f>
        <v>0.99978323817471282</v>
      </c>
      <c r="AG20" s="28" cm="1">
        <f t="array" ref="AG20">1-EXP(-((($C20+(AG$6-$K$6))/(INDEX('Weibull Data'!$G$4:$I$5,2,IF($D20="Electromechanical",3,IF($D20="Analogue Electronic",2,1)))))^(INDEX('Weibull Data'!$G$4:$I$5,1,IF($D20="Electromechanical",3,IF($D20="Analogue Electronic",2,1))))))</f>
        <v>0.9998813219568552</v>
      </c>
      <c r="AH20" s="28" cm="1">
        <f t="array" ref="AH20">1-EXP(-((($C20+(AH$6-$K$6))/(INDEX('Weibull Data'!$G$4:$I$5,2,IF($D20="Electromechanical",3,IF($D20="Analogue Electronic",2,1)))))^(INDEX('Weibull Data'!$G$4:$I$5,1,IF($D20="Electromechanical",3,IF($D20="Analogue Electronic",2,1))))))</f>
        <v>0.99993719076700849</v>
      </c>
      <c r="AI20" s="28" cm="1">
        <f t="array" ref="AI20">1-EXP(-((($C20+(AI$6-$K$6))/(INDEX('Weibull Data'!$G$4:$I$5,2,IF($D20="Electromechanical",3,IF($D20="Analogue Electronic",2,1)))))^(INDEX('Weibull Data'!$G$4:$I$5,1,IF($D20="Electromechanical",3,IF($D20="Analogue Electronic",2,1))))))</f>
        <v>0.99996791305874977</v>
      </c>
      <c r="AJ20" s="34">
        <f t="shared" si="1"/>
        <v>0.18599988196160996</v>
      </c>
      <c r="AK20" s="34">
        <f t="shared" si="2"/>
        <v>0.19446203037460943</v>
      </c>
      <c r="AL20" s="34">
        <f t="shared" si="3"/>
        <v>0.2023597074793449</v>
      </c>
      <c r="AM20" s="34">
        <f t="shared" si="4"/>
        <v>0.20963242448685698</v>
      </c>
      <c r="AN20" s="34">
        <f t="shared" si="5"/>
        <v>0.21623618189855909</v>
      </c>
      <c r="AO20" s="34">
        <f t="shared" si="6"/>
        <v>0.22214482795345519</v>
      </c>
      <c r="AP20" s="34">
        <f t="shared" si="7"/>
        <v>0.2273505299594844</v>
      </c>
      <c r="AQ20" s="34">
        <f t="shared" si="8"/>
        <v>0.23186330495013402</v>
      </c>
      <c r="AR20" s="34">
        <f t="shared" si="9"/>
        <v>0.23570963113956522</v>
      </c>
      <c r="AS20" s="34">
        <f t="shared" si="10"/>
        <v>0.23893023932598131</v>
      </c>
      <c r="AT20" s="34">
        <f t="shared" si="11"/>
        <v>0.2415772546174785</v>
      </c>
      <c r="AU20" s="34">
        <f t="shared" si="12"/>
        <v>0.24371091452731711</v>
      </c>
      <c r="AV20" s="34">
        <f t="shared" si="13"/>
        <v>0.24539612198209429</v>
      </c>
      <c r="AW20" s="34">
        <f t="shared" si="14"/>
        <v>0.24669909636068749</v>
      </c>
      <c r="AX20" s="34">
        <f t="shared" si="15"/>
        <v>0.24768436148704417</v>
      </c>
      <c r="AY20" s="34">
        <f t="shared" si="16"/>
        <v>0.24841225995986543</v>
      </c>
      <c r="AZ20" s="34">
        <f t="shared" si="17"/>
        <v>0.24893711558506287</v>
      </c>
      <c r="BA20" s="34">
        <f t="shared" si="18"/>
        <v>0.24930608989359929</v>
      </c>
      <c r="BB20" s="34">
        <f t="shared" si="19"/>
        <v>0.24955870557214849</v>
      </c>
      <c r="BC20" s="34">
        <f t="shared" si="20"/>
        <v>0.24972694883586025</v>
      </c>
      <c r="BD20" s="34">
        <f t="shared" si="21"/>
        <v>0.24983582129428558</v>
      </c>
      <c r="BE20" s="34">
        <f t="shared" si="22"/>
        <v>0.24990419283295565</v>
      </c>
      <c r="BF20" s="34">
        <f t="shared" si="23"/>
        <v>0.2499458095436782</v>
      </c>
      <c r="BG20" s="34">
        <f t="shared" si="24"/>
        <v>0.2499703304892138</v>
      </c>
      <c r="BH20" s="34">
        <f t="shared" si="25"/>
        <v>0.24998429769175212</v>
      </c>
      <c r="BI20" s="34">
        <f t="shared" si="26"/>
        <v>0.24999197826468744</v>
      </c>
      <c r="BJ20" s="45"/>
    </row>
    <row r="21" spans="1:62" x14ac:dyDescent="0.3">
      <c r="A21" s="29">
        <v>15</v>
      </c>
      <c r="B21" s="29" t="s">
        <v>126</v>
      </c>
      <c r="C21" s="29">
        <v>51</v>
      </c>
      <c r="D21" s="29" t="s">
        <v>20</v>
      </c>
      <c r="E21" s="29" t="s">
        <v>24</v>
      </c>
      <c r="F21" s="46">
        <v>1</v>
      </c>
      <c r="G21" s="47">
        <f t="shared" si="0"/>
        <v>1.5</v>
      </c>
      <c r="H21" s="46">
        <v>0.25</v>
      </c>
      <c r="I21" s="46">
        <v>1</v>
      </c>
      <c r="J21" s="28" cm="1">
        <f t="array" ref="J21">1-EXP(-((($C21+(J$6-$K$6))/(INDEX('Weibull Data'!$G$4:$I$5,2,IF($D21="Electromechanical",3,IF($D21="Analogue Electronic",2,1)))))^(INDEX('Weibull Data'!$G$4:$I$5,1,IF($D21="Electromechanical",3,IF($D21="Analogue Electronic",2,1))))))</f>
        <v>0.74399952784643986</v>
      </c>
      <c r="K21" s="28" cm="1">
        <f t="array" ref="K21">1-EXP(-((($C21+(K$6-$K$6))/(INDEX('Weibull Data'!$G$4:$I$5,2,IF($D21="Electromechanical",3,IF($D21="Analogue Electronic",2,1)))))^(INDEX('Weibull Data'!$G$4:$I$5,1,IF($D21="Electromechanical",3,IF($D21="Analogue Electronic",2,1))))))</f>
        <v>0.77784812149843774</v>
      </c>
      <c r="L21" s="28" cm="1">
        <f t="array" ref="L21">1-EXP(-((($C21+(L$6-$K$6))/(INDEX('Weibull Data'!$G$4:$I$5,2,IF($D21="Electromechanical",3,IF($D21="Analogue Electronic",2,1)))))^(INDEX('Weibull Data'!$G$4:$I$5,1,IF($D21="Electromechanical",3,IF($D21="Analogue Electronic",2,1))))))</f>
        <v>0.80943882991737959</v>
      </c>
      <c r="M21" s="28" cm="1">
        <f t="array" ref="M21">1-EXP(-((($C21+(M$6-$K$6))/(INDEX('Weibull Data'!$G$4:$I$5,2,IF($D21="Electromechanical",3,IF($D21="Analogue Electronic",2,1)))))^(INDEX('Weibull Data'!$G$4:$I$5,1,IF($D21="Electromechanical",3,IF($D21="Analogue Electronic",2,1))))))</f>
        <v>0.83852969794742793</v>
      </c>
      <c r="N21" s="28" cm="1">
        <f t="array" ref="N21">1-EXP(-((($C21+(N$6-$K$6))/(INDEX('Weibull Data'!$G$4:$I$5,2,IF($D21="Electromechanical",3,IF($D21="Analogue Electronic",2,1)))))^(INDEX('Weibull Data'!$G$4:$I$5,1,IF($D21="Electromechanical",3,IF($D21="Analogue Electronic",2,1))))))</f>
        <v>0.86494472759423635</v>
      </c>
      <c r="O21" s="28" cm="1">
        <f t="array" ref="O21">1-EXP(-((($C21+(O$6-$K$6))/(INDEX('Weibull Data'!$G$4:$I$5,2,IF($D21="Electromechanical",3,IF($D21="Analogue Electronic",2,1)))))^(INDEX('Weibull Data'!$G$4:$I$5,1,IF($D21="Electromechanical",3,IF($D21="Analogue Electronic",2,1))))))</f>
        <v>0.88857931181382077</v>
      </c>
      <c r="P21" s="28" cm="1">
        <f t="array" ref="P21">1-EXP(-((($C21+(P$6-$K$6))/(INDEX('Weibull Data'!$G$4:$I$5,2,IF($D21="Electromechanical",3,IF($D21="Analogue Electronic",2,1)))))^(INDEX('Weibull Data'!$G$4:$I$5,1,IF($D21="Electromechanical",3,IF($D21="Analogue Electronic",2,1))))))</f>
        <v>0.90940211983793762</v>
      </c>
      <c r="Q21" s="28" cm="1">
        <f t="array" ref="Q21">1-EXP(-((($C21+(Q$6-$K$6))/(INDEX('Weibull Data'!$G$4:$I$5,2,IF($D21="Electromechanical",3,IF($D21="Analogue Electronic",2,1)))))^(INDEX('Weibull Data'!$G$4:$I$5,1,IF($D21="Electromechanical",3,IF($D21="Analogue Electronic",2,1))))))</f>
        <v>0.92745321980053608</v>
      </c>
      <c r="R21" s="28" cm="1">
        <f t="array" ref="R21">1-EXP(-((($C21+(R$6-$K$6))/(INDEX('Weibull Data'!$G$4:$I$5,2,IF($D21="Electromechanical",3,IF($D21="Analogue Electronic",2,1)))))^(INDEX('Weibull Data'!$G$4:$I$5,1,IF($D21="Electromechanical",3,IF($D21="Analogue Electronic",2,1))))))</f>
        <v>0.94283852455826089</v>
      </c>
      <c r="S21" s="28" cm="1">
        <f t="array" ref="S21">1-EXP(-((($C21+(S$6-$K$6))/(INDEX('Weibull Data'!$G$4:$I$5,2,IF($D21="Electromechanical",3,IF($D21="Analogue Electronic",2,1)))))^(INDEX('Weibull Data'!$G$4:$I$5,1,IF($D21="Electromechanical",3,IF($D21="Analogue Electronic",2,1))))))</f>
        <v>0.95572095730392526</v>
      </c>
      <c r="T21" s="28" cm="1">
        <f t="array" ref="T21">1-EXP(-((($C21+(T$6-$K$6))/(INDEX('Weibull Data'!$G$4:$I$5,2,IF($D21="Electromechanical",3,IF($D21="Analogue Electronic",2,1)))))^(INDEX('Weibull Data'!$G$4:$I$5,1,IF($D21="Electromechanical",3,IF($D21="Analogue Electronic",2,1))))))</f>
        <v>0.96630901846991402</v>
      </c>
      <c r="U21" s="28" cm="1">
        <f t="array" ref="U21">1-EXP(-((($C21+(U$6-$K$6))/(INDEX('Weibull Data'!$G$4:$I$5,2,IF($D21="Electromechanical",3,IF($D21="Analogue Electronic",2,1)))))^(INDEX('Weibull Data'!$G$4:$I$5,1,IF($D21="Electromechanical",3,IF($D21="Analogue Electronic",2,1))))))</f>
        <v>0.97484365810926843</v>
      </c>
      <c r="V21" s="28" cm="1">
        <f t="array" ref="V21">1-EXP(-((($C21+(V$6-$K$6))/(INDEX('Weibull Data'!$G$4:$I$5,2,IF($D21="Electromechanical",3,IF($D21="Analogue Electronic",2,1)))))^(INDEX('Weibull Data'!$G$4:$I$5,1,IF($D21="Electromechanical",3,IF($D21="Analogue Electronic",2,1))))))</f>
        <v>0.98158448792837716</v>
      </c>
      <c r="W21" s="28" cm="1">
        <f t="array" ref="W21">1-EXP(-((($C21+(W$6-$K$6))/(INDEX('Weibull Data'!$G$4:$I$5,2,IF($D21="Electromechanical",3,IF($D21="Analogue Electronic",2,1)))))^(INDEX('Weibull Data'!$G$4:$I$5,1,IF($D21="Electromechanical",3,IF($D21="Analogue Electronic",2,1))))))</f>
        <v>0.98679638544274995</v>
      </c>
      <c r="X21" s="28" cm="1">
        <f t="array" ref="X21">1-EXP(-((($C21+(X$6-$K$6))/(INDEX('Weibull Data'!$G$4:$I$5,2,IF($D21="Electromechanical",3,IF($D21="Analogue Electronic",2,1)))))^(INDEX('Weibull Data'!$G$4:$I$5,1,IF($D21="Electromechanical",3,IF($D21="Analogue Electronic",2,1))))))</f>
        <v>0.9907374459481767</v>
      </c>
      <c r="Y21" s="28" cm="1">
        <f t="array" ref="Y21">1-EXP(-((($C21+(Y$6-$K$6))/(INDEX('Weibull Data'!$G$4:$I$5,2,IF($D21="Electromechanical",3,IF($D21="Analogue Electronic",2,1)))))^(INDEX('Weibull Data'!$G$4:$I$5,1,IF($D21="Electromechanical",3,IF($D21="Analogue Electronic",2,1))))))</f>
        <v>0.99364903983946173</v>
      </c>
      <c r="Z21" s="28" cm="1">
        <f t="array" ref="Z21">1-EXP(-((($C21+(Z$6-$K$6))/(INDEX('Weibull Data'!$G$4:$I$5,2,IF($D21="Electromechanical",3,IF($D21="Analogue Electronic",2,1)))))^(INDEX('Weibull Data'!$G$4:$I$5,1,IF($D21="Electromechanical",3,IF($D21="Analogue Electronic",2,1))))))</f>
        <v>0.99574846234025149</v>
      </c>
      <c r="AA21" s="28" cm="1">
        <f t="array" ref="AA21">1-EXP(-((($C21+(AA$6-$K$6))/(INDEX('Weibull Data'!$G$4:$I$5,2,IF($D21="Electromechanical",3,IF($D21="Analogue Electronic",2,1)))))^(INDEX('Weibull Data'!$G$4:$I$5,1,IF($D21="Electromechanical",3,IF($D21="Analogue Electronic",2,1))))))</f>
        <v>0.99722435957439715</v>
      </c>
      <c r="AB21" s="28" cm="1">
        <f t="array" ref="AB21">1-EXP(-((($C21+(AB$6-$K$6))/(INDEX('Weibull Data'!$G$4:$I$5,2,IF($D21="Electromechanical",3,IF($D21="Analogue Electronic",2,1)))))^(INDEX('Weibull Data'!$G$4:$I$5,1,IF($D21="Electromechanical",3,IF($D21="Analogue Electronic",2,1))))))</f>
        <v>0.99823482228859395</v>
      </c>
      <c r="AC21" s="28" cm="1">
        <f t="array" ref="AC21">1-EXP(-((($C21+(AC$6-$K$6))/(INDEX('Weibull Data'!$G$4:$I$5,2,IF($D21="Electromechanical",3,IF($D21="Analogue Electronic",2,1)))))^(INDEX('Weibull Data'!$G$4:$I$5,1,IF($D21="Electromechanical",3,IF($D21="Analogue Electronic",2,1))))))</f>
        <v>0.99890779534344099</v>
      </c>
      <c r="AD21" s="28" cm="1">
        <f t="array" ref="AD21">1-EXP(-((($C21+(AD$6-$K$6))/(INDEX('Weibull Data'!$G$4:$I$5,2,IF($D21="Electromechanical",3,IF($D21="Analogue Electronic",2,1)))))^(INDEX('Weibull Data'!$G$4:$I$5,1,IF($D21="Electromechanical",3,IF($D21="Analogue Electronic",2,1))))))</f>
        <v>0.99934328517714233</v>
      </c>
      <c r="AE21" s="28" cm="1">
        <f t="array" ref="AE21">1-EXP(-((($C21+(AE$6-$K$6))/(INDEX('Weibull Data'!$G$4:$I$5,2,IF($D21="Electromechanical",3,IF($D21="Analogue Electronic",2,1)))))^(INDEX('Weibull Data'!$G$4:$I$5,1,IF($D21="Electromechanical",3,IF($D21="Analogue Electronic",2,1))))))</f>
        <v>0.99961677133182258</v>
      </c>
      <c r="AF21" s="28" cm="1">
        <f t="array" ref="AF21">1-EXP(-((($C21+(AF$6-$K$6))/(INDEX('Weibull Data'!$G$4:$I$5,2,IF($D21="Electromechanical",3,IF($D21="Analogue Electronic",2,1)))))^(INDEX('Weibull Data'!$G$4:$I$5,1,IF($D21="Electromechanical",3,IF($D21="Analogue Electronic",2,1))))))</f>
        <v>0.99978323817471282</v>
      </c>
      <c r="AG21" s="28" cm="1">
        <f t="array" ref="AG21">1-EXP(-((($C21+(AG$6-$K$6))/(INDEX('Weibull Data'!$G$4:$I$5,2,IF($D21="Electromechanical",3,IF($D21="Analogue Electronic",2,1)))))^(INDEX('Weibull Data'!$G$4:$I$5,1,IF($D21="Electromechanical",3,IF($D21="Analogue Electronic",2,1))))))</f>
        <v>0.9998813219568552</v>
      </c>
      <c r="AH21" s="28" cm="1">
        <f t="array" ref="AH21">1-EXP(-((($C21+(AH$6-$K$6))/(INDEX('Weibull Data'!$G$4:$I$5,2,IF($D21="Electromechanical",3,IF($D21="Analogue Electronic",2,1)))))^(INDEX('Weibull Data'!$G$4:$I$5,1,IF($D21="Electromechanical",3,IF($D21="Analogue Electronic",2,1))))))</f>
        <v>0.99993719076700849</v>
      </c>
      <c r="AI21" s="28" cm="1">
        <f t="array" ref="AI21">1-EXP(-((($C21+(AI$6-$K$6))/(INDEX('Weibull Data'!$G$4:$I$5,2,IF($D21="Electromechanical",3,IF($D21="Analogue Electronic",2,1)))))^(INDEX('Weibull Data'!$G$4:$I$5,1,IF($D21="Electromechanical",3,IF($D21="Analogue Electronic",2,1))))))</f>
        <v>0.99996791305874977</v>
      </c>
      <c r="AJ21" s="34">
        <f t="shared" si="1"/>
        <v>0.18599988196160996</v>
      </c>
      <c r="AK21" s="34">
        <f t="shared" si="2"/>
        <v>0.19446203037460943</v>
      </c>
      <c r="AL21" s="34">
        <f t="shared" si="3"/>
        <v>0.2023597074793449</v>
      </c>
      <c r="AM21" s="34">
        <f t="shared" si="4"/>
        <v>0.20963242448685698</v>
      </c>
      <c r="AN21" s="34">
        <f t="shared" si="5"/>
        <v>0.21623618189855909</v>
      </c>
      <c r="AO21" s="34">
        <f t="shared" si="6"/>
        <v>0.22214482795345519</v>
      </c>
      <c r="AP21" s="34">
        <f t="shared" si="7"/>
        <v>0.2273505299594844</v>
      </c>
      <c r="AQ21" s="34">
        <f t="shared" si="8"/>
        <v>0.23186330495013402</v>
      </c>
      <c r="AR21" s="34">
        <f t="shared" si="9"/>
        <v>0.23570963113956522</v>
      </c>
      <c r="AS21" s="34">
        <f t="shared" si="10"/>
        <v>0.23893023932598131</v>
      </c>
      <c r="AT21" s="34">
        <f t="shared" si="11"/>
        <v>0.2415772546174785</v>
      </c>
      <c r="AU21" s="34">
        <f t="shared" si="12"/>
        <v>0.24371091452731711</v>
      </c>
      <c r="AV21" s="34">
        <f t="shared" si="13"/>
        <v>0.24539612198209429</v>
      </c>
      <c r="AW21" s="34">
        <f t="shared" si="14"/>
        <v>0.24669909636068749</v>
      </c>
      <c r="AX21" s="34">
        <f t="shared" si="15"/>
        <v>0.24768436148704417</v>
      </c>
      <c r="AY21" s="34">
        <f t="shared" si="16"/>
        <v>0.24841225995986543</v>
      </c>
      <c r="AZ21" s="34">
        <f t="shared" si="17"/>
        <v>0.24893711558506287</v>
      </c>
      <c r="BA21" s="34">
        <f t="shared" si="18"/>
        <v>0.24930608989359929</v>
      </c>
      <c r="BB21" s="34">
        <f t="shared" si="19"/>
        <v>0.24955870557214849</v>
      </c>
      <c r="BC21" s="34">
        <f t="shared" si="20"/>
        <v>0.24972694883586025</v>
      </c>
      <c r="BD21" s="34">
        <f t="shared" si="21"/>
        <v>0.24983582129428558</v>
      </c>
      <c r="BE21" s="34">
        <f t="shared" si="22"/>
        <v>0.24990419283295565</v>
      </c>
      <c r="BF21" s="34">
        <f t="shared" si="23"/>
        <v>0.2499458095436782</v>
      </c>
      <c r="BG21" s="34">
        <f t="shared" si="24"/>
        <v>0.2499703304892138</v>
      </c>
      <c r="BH21" s="34">
        <f t="shared" si="25"/>
        <v>0.24998429769175212</v>
      </c>
      <c r="BI21" s="34">
        <f t="shared" si="26"/>
        <v>0.24999197826468744</v>
      </c>
      <c r="BJ21" s="45"/>
    </row>
    <row r="22" spans="1:62" x14ac:dyDescent="0.3">
      <c r="A22" s="29">
        <v>16</v>
      </c>
      <c r="B22" s="29" t="s">
        <v>127</v>
      </c>
      <c r="C22" s="29">
        <v>51</v>
      </c>
      <c r="D22" s="29" t="s">
        <v>20</v>
      </c>
      <c r="E22" s="29" t="s">
        <v>29</v>
      </c>
      <c r="F22" s="46">
        <v>1</v>
      </c>
      <c r="G22" s="47">
        <f t="shared" si="0"/>
        <v>1.5</v>
      </c>
      <c r="H22" s="46">
        <v>0.29499999999999998</v>
      </c>
      <c r="I22" s="46">
        <v>1</v>
      </c>
      <c r="J22" s="28" cm="1">
        <f t="array" ref="J22">1-EXP(-((($C22+(J$6-$K$6))/(INDEX('Weibull Data'!$G$4:$I$5,2,IF($D22="Electromechanical",3,IF($D22="Analogue Electronic",2,1)))))^(INDEX('Weibull Data'!$G$4:$I$5,1,IF($D22="Electromechanical",3,IF($D22="Analogue Electronic",2,1))))))</f>
        <v>0.74399952784643986</v>
      </c>
      <c r="K22" s="28" cm="1">
        <f t="array" ref="K22">1-EXP(-((($C22+(K$6-$K$6))/(INDEX('Weibull Data'!$G$4:$I$5,2,IF($D22="Electromechanical",3,IF($D22="Analogue Electronic",2,1)))))^(INDEX('Weibull Data'!$G$4:$I$5,1,IF($D22="Electromechanical",3,IF($D22="Analogue Electronic",2,1))))))</f>
        <v>0.77784812149843774</v>
      </c>
      <c r="L22" s="28" cm="1">
        <f t="array" ref="L22">1-EXP(-((($C22+(L$6-$K$6))/(INDEX('Weibull Data'!$G$4:$I$5,2,IF($D22="Electromechanical",3,IF($D22="Analogue Electronic",2,1)))))^(INDEX('Weibull Data'!$G$4:$I$5,1,IF($D22="Electromechanical",3,IF($D22="Analogue Electronic",2,1))))))</f>
        <v>0.80943882991737959</v>
      </c>
      <c r="M22" s="28" cm="1">
        <f t="array" ref="M22">1-EXP(-((($C22+(M$6-$K$6))/(INDEX('Weibull Data'!$G$4:$I$5,2,IF($D22="Electromechanical",3,IF($D22="Analogue Electronic",2,1)))))^(INDEX('Weibull Data'!$G$4:$I$5,1,IF($D22="Electromechanical",3,IF($D22="Analogue Electronic",2,1))))))</f>
        <v>0.83852969794742793</v>
      </c>
      <c r="N22" s="28" cm="1">
        <f t="array" ref="N22">1-EXP(-((($C22+(N$6-$K$6))/(INDEX('Weibull Data'!$G$4:$I$5,2,IF($D22="Electromechanical",3,IF($D22="Analogue Electronic",2,1)))))^(INDEX('Weibull Data'!$G$4:$I$5,1,IF($D22="Electromechanical",3,IF($D22="Analogue Electronic",2,1))))))</f>
        <v>0.86494472759423635</v>
      </c>
      <c r="O22" s="28" cm="1">
        <f t="array" ref="O22">1-EXP(-((($C22+(O$6-$K$6))/(INDEX('Weibull Data'!$G$4:$I$5,2,IF($D22="Electromechanical",3,IF($D22="Analogue Electronic",2,1)))))^(INDEX('Weibull Data'!$G$4:$I$5,1,IF($D22="Electromechanical",3,IF($D22="Analogue Electronic",2,1))))))</f>
        <v>0.88857931181382077</v>
      </c>
      <c r="P22" s="28" cm="1">
        <f t="array" ref="P22">1-EXP(-((($C22+(P$6-$K$6))/(INDEX('Weibull Data'!$G$4:$I$5,2,IF($D22="Electromechanical",3,IF($D22="Analogue Electronic",2,1)))))^(INDEX('Weibull Data'!$G$4:$I$5,1,IF($D22="Electromechanical",3,IF($D22="Analogue Electronic",2,1))))))</f>
        <v>0.90940211983793762</v>
      </c>
      <c r="Q22" s="28" cm="1">
        <f t="array" ref="Q22">1-EXP(-((($C22+(Q$6-$K$6))/(INDEX('Weibull Data'!$G$4:$I$5,2,IF($D22="Electromechanical",3,IF($D22="Analogue Electronic",2,1)))))^(INDEX('Weibull Data'!$G$4:$I$5,1,IF($D22="Electromechanical",3,IF($D22="Analogue Electronic",2,1))))))</f>
        <v>0.92745321980053608</v>
      </c>
      <c r="R22" s="28" cm="1">
        <f t="array" ref="R22">1-EXP(-((($C22+(R$6-$K$6))/(INDEX('Weibull Data'!$G$4:$I$5,2,IF($D22="Electromechanical",3,IF($D22="Analogue Electronic",2,1)))))^(INDEX('Weibull Data'!$G$4:$I$5,1,IF($D22="Electromechanical",3,IF($D22="Analogue Electronic",2,1))))))</f>
        <v>0.94283852455826089</v>
      </c>
      <c r="S22" s="28" cm="1">
        <f t="array" ref="S22">1-EXP(-((($C22+(S$6-$K$6))/(INDEX('Weibull Data'!$G$4:$I$5,2,IF($D22="Electromechanical",3,IF($D22="Analogue Electronic",2,1)))))^(INDEX('Weibull Data'!$G$4:$I$5,1,IF($D22="Electromechanical",3,IF($D22="Analogue Electronic",2,1))))))</f>
        <v>0.95572095730392526</v>
      </c>
      <c r="T22" s="28" cm="1">
        <f t="array" ref="T22">1-EXP(-((($C22+(T$6-$K$6))/(INDEX('Weibull Data'!$G$4:$I$5,2,IF($D22="Electromechanical",3,IF($D22="Analogue Electronic",2,1)))))^(INDEX('Weibull Data'!$G$4:$I$5,1,IF($D22="Electromechanical",3,IF($D22="Analogue Electronic",2,1))))))</f>
        <v>0.96630901846991402</v>
      </c>
      <c r="U22" s="28" cm="1">
        <f t="array" ref="U22">1-EXP(-((($C22+(U$6-$K$6))/(INDEX('Weibull Data'!$G$4:$I$5,2,IF($D22="Electromechanical",3,IF($D22="Analogue Electronic",2,1)))))^(INDEX('Weibull Data'!$G$4:$I$5,1,IF($D22="Electromechanical",3,IF($D22="Analogue Electronic",2,1))))))</f>
        <v>0.97484365810926843</v>
      </c>
      <c r="V22" s="28" cm="1">
        <f t="array" ref="V22">1-EXP(-((($C22+(V$6-$K$6))/(INDEX('Weibull Data'!$G$4:$I$5,2,IF($D22="Electromechanical",3,IF($D22="Analogue Electronic",2,1)))))^(INDEX('Weibull Data'!$G$4:$I$5,1,IF($D22="Electromechanical",3,IF($D22="Analogue Electronic",2,1))))))</f>
        <v>0.98158448792837716</v>
      </c>
      <c r="W22" s="28" cm="1">
        <f t="array" ref="W22">1-EXP(-((($C22+(W$6-$K$6))/(INDEX('Weibull Data'!$G$4:$I$5,2,IF($D22="Electromechanical",3,IF($D22="Analogue Electronic",2,1)))))^(INDEX('Weibull Data'!$G$4:$I$5,1,IF($D22="Electromechanical",3,IF($D22="Analogue Electronic",2,1))))))</f>
        <v>0.98679638544274995</v>
      </c>
      <c r="X22" s="28" cm="1">
        <f t="array" ref="X22">1-EXP(-((($C22+(X$6-$K$6))/(INDEX('Weibull Data'!$G$4:$I$5,2,IF($D22="Electromechanical",3,IF($D22="Analogue Electronic",2,1)))))^(INDEX('Weibull Data'!$G$4:$I$5,1,IF($D22="Electromechanical",3,IF($D22="Analogue Electronic",2,1))))))</f>
        <v>0.9907374459481767</v>
      </c>
      <c r="Y22" s="28" cm="1">
        <f t="array" ref="Y22">1-EXP(-((($C22+(Y$6-$K$6))/(INDEX('Weibull Data'!$G$4:$I$5,2,IF($D22="Electromechanical",3,IF($D22="Analogue Electronic",2,1)))))^(INDEX('Weibull Data'!$G$4:$I$5,1,IF($D22="Electromechanical",3,IF($D22="Analogue Electronic",2,1))))))</f>
        <v>0.99364903983946173</v>
      </c>
      <c r="Z22" s="28" cm="1">
        <f t="array" ref="Z22">1-EXP(-((($C22+(Z$6-$K$6))/(INDEX('Weibull Data'!$G$4:$I$5,2,IF($D22="Electromechanical",3,IF($D22="Analogue Electronic",2,1)))))^(INDEX('Weibull Data'!$G$4:$I$5,1,IF($D22="Electromechanical",3,IF($D22="Analogue Electronic",2,1))))))</f>
        <v>0.99574846234025149</v>
      </c>
      <c r="AA22" s="28" cm="1">
        <f t="array" ref="AA22">1-EXP(-((($C22+(AA$6-$K$6))/(INDEX('Weibull Data'!$G$4:$I$5,2,IF($D22="Electromechanical",3,IF($D22="Analogue Electronic",2,1)))))^(INDEX('Weibull Data'!$G$4:$I$5,1,IF($D22="Electromechanical",3,IF($D22="Analogue Electronic",2,1))))))</f>
        <v>0.99722435957439715</v>
      </c>
      <c r="AB22" s="28" cm="1">
        <f t="array" ref="AB22">1-EXP(-((($C22+(AB$6-$K$6))/(INDEX('Weibull Data'!$G$4:$I$5,2,IF($D22="Electromechanical",3,IF($D22="Analogue Electronic",2,1)))))^(INDEX('Weibull Data'!$G$4:$I$5,1,IF($D22="Electromechanical",3,IF($D22="Analogue Electronic",2,1))))))</f>
        <v>0.99823482228859395</v>
      </c>
      <c r="AC22" s="28" cm="1">
        <f t="array" ref="AC22">1-EXP(-((($C22+(AC$6-$K$6))/(INDEX('Weibull Data'!$G$4:$I$5,2,IF($D22="Electromechanical",3,IF($D22="Analogue Electronic",2,1)))))^(INDEX('Weibull Data'!$G$4:$I$5,1,IF($D22="Electromechanical",3,IF($D22="Analogue Electronic",2,1))))))</f>
        <v>0.99890779534344099</v>
      </c>
      <c r="AD22" s="28" cm="1">
        <f t="array" ref="AD22">1-EXP(-((($C22+(AD$6-$K$6))/(INDEX('Weibull Data'!$G$4:$I$5,2,IF($D22="Electromechanical",3,IF($D22="Analogue Electronic",2,1)))))^(INDEX('Weibull Data'!$G$4:$I$5,1,IF($D22="Electromechanical",3,IF($D22="Analogue Electronic",2,1))))))</f>
        <v>0.99934328517714233</v>
      </c>
      <c r="AE22" s="28" cm="1">
        <f t="array" ref="AE22">1-EXP(-((($C22+(AE$6-$K$6))/(INDEX('Weibull Data'!$G$4:$I$5,2,IF($D22="Electromechanical",3,IF($D22="Analogue Electronic",2,1)))))^(INDEX('Weibull Data'!$G$4:$I$5,1,IF($D22="Electromechanical",3,IF($D22="Analogue Electronic",2,1))))))</f>
        <v>0.99961677133182258</v>
      </c>
      <c r="AF22" s="28" cm="1">
        <f t="array" ref="AF22">1-EXP(-((($C22+(AF$6-$K$6))/(INDEX('Weibull Data'!$G$4:$I$5,2,IF($D22="Electromechanical",3,IF($D22="Analogue Electronic",2,1)))))^(INDEX('Weibull Data'!$G$4:$I$5,1,IF($D22="Electromechanical",3,IF($D22="Analogue Electronic",2,1))))))</f>
        <v>0.99978323817471282</v>
      </c>
      <c r="AG22" s="28" cm="1">
        <f t="array" ref="AG22">1-EXP(-((($C22+(AG$6-$K$6))/(INDEX('Weibull Data'!$G$4:$I$5,2,IF($D22="Electromechanical",3,IF($D22="Analogue Electronic",2,1)))))^(INDEX('Weibull Data'!$G$4:$I$5,1,IF($D22="Electromechanical",3,IF($D22="Analogue Electronic",2,1))))))</f>
        <v>0.9998813219568552</v>
      </c>
      <c r="AH22" s="28" cm="1">
        <f t="array" ref="AH22">1-EXP(-((($C22+(AH$6-$K$6))/(INDEX('Weibull Data'!$G$4:$I$5,2,IF($D22="Electromechanical",3,IF($D22="Analogue Electronic",2,1)))))^(INDEX('Weibull Data'!$G$4:$I$5,1,IF($D22="Electromechanical",3,IF($D22="Analogue Electronic",2,1))))))</f>
        <v>0.99993719076700849</v>
      </c>
      <c r="AI22" s="28" cm="1">
        <f t="array" ref="AI22">1-EXP(-((($C22+(AI$6-$K$6))/(INDEX('Weibull Data'!$G$4:$I$5,2,IF($D22="Electromechanical",3,IF($D22="Analogue Electronic",2,1)))))^(INDEX('Weibull Data'!$G$4:$I$5,1,IF($D22="Electromechanical",3,IF($D22="Analogue Electronic",2,1))))))</f>
        <v>0.99996791305874977</v>
      </c>
      <c r="AJ22" s="34">
        <f t="shared" si="1"/>
        <v>0.21947986071469974</v>
      </c>
      <c r="AK22" s="34">
        <f t="shared" si="2"/>
        <v>0.22946519584203912</v>
      </c>
      <c r="AL22" s="34">
        <f t="shared" si="3"/>
        <v>0.23878445482562696</v>
      </c>
      <c r="AM22" s="34">
        <f t="shared" si="4"/>
        <v>0.24736626089449124</v>
      </c>
      <c r="AN22" s="34">
        <f t="shared" si="5"/>
        <v>0.25515869464029972</v>
      </c>
      <c r="AO22" s="34">
        <f t="shared" si="6"/>
        <v>0.26213089698507713</v>
      </c>
      <c r="AP22" s="34">
        <f t="shared" si="7"/>
        <v>0.26827362535219157</v>
      </c>
      <c r="AQ22" s="34">
        <f t="shared" si="8"/>
        <v>0.27359869984115814</v>
      </c>
      <c r="AR22" s="34">
        <f t="shared" si="9"/>
        <v>0.27813736474468692</v>
      </c>
      <c r="AS22" s="34">
        <f t="shared" si="10"/>
        <v>0.28193768240465794</v>
      </c>
      <c r="AT22" s="34">
        <f t="shared" si="11"/>
        <v>0.28506116044862462</v>
      </c>
      <c r="AU22" s="34">
        <f t="shared" si="12"/>
        <v>0.28757887914223418</v>
      </c>
      <c r="AV22" s="34">
        <f t="shared" si="13"/>
        <v>0.28956742393887125</v>
      </c>
      <c r="AW22" s="34">
        <f t="shared" si="14"/>
        <v>0.29110493370561125</v>
      </c>
      <c r="AX22" s="34">
        <f t="shared" si="15"/>
        <v>0.2922675465547121</v>
      </c>
      <c r="AY22" s="34">
        <f t="shared" si="16"/>
        <v>0.2931264667526412</v>
      </c>
      <c r="AZ22" s="34">
        <f t="shared" si="17"/>
        <v>0.29374579639037418</v>
      </c>
      <c r="BA22" s="34">
        <f t="shared" si="18"/>
        <v>0.29418118607444715</v>
      </c>
      <c r="BB22" s="34">
        <f t="shared" si="19"/>
        <v>0.29447927257513518</v>
      </c>
      <c r="BC22" s="34">
        <f t="shared" si="20"/>
        <v>0.29467779962631507</v>
      </c>
      <c r="BD22" s="34">
        <f t="shared" si="21"/>
        <v>0.29480626912725699</v>
      </c>
      <c r="BE22" s="34">
        <f t="shared" si="22"/>
        <v>0.29488694754288763</v>
      </c>
      <c r="BF22" s="34">
        <f t="shared" si="23"/>
        <v>0.29493605526154026</v>
      </c>
      <c r="BG22" s="34">
        <f t="shared" si="24"/>
        <v>0.29496498997727227</v>
      </c>
      <c r="BH22" s="34">
        <f t="shared" si="25"/>
        <v>0.2949814712762675</v>
      </c>
      <c r="BI22" s="34">
        <f t="shared" si="26"/>
        <v>0.29499053435233119</v>
      </c>
      <c r="BJ22" s="45"/>
    </row>
    <row r="23" spans="1:62" x14ac:dyDescent="0.3">
      <c r="A23" s="29">
        <v>17</v>
      </c>
      <c r="B23" s="29" t="s">
        <v>128</v>
      </c>
      <c r="C23" s="29">
        <v>51</v>
      </c>
      <c r="D23" s="29" t="s">
        <v>20</v>
      </c>
      <c r="E23" s="29" t="s">
        <v>29</v>
      </c>
      <c r="F23" s="46">
        <v>1</v>
      </c>
      <c r="G23" s="47">
        <f t="shared" si="0"/>
        <v>1.5</v>
      </c>
      <c r="H23" s="46">
        <v>0.29499999999999998</v>
      </c>
      <c r="I23" s="46">
        <v>1</v>
      </c>
      <c r="J23" s="28" cm="1">
        <f t="array" ref="J23">1-EXP(-((($C23+(J$6-$K$6))/(INDEX('Weibull Data'!$G$4:$I$5,2,IF($D23="Electromechanical",3,IF($D23="Analogue Electronic",2,1)))))^(INDEX('Weibull Data'!$G$4:$I$5,1,IF($D23="Electromechanical",3,IF($D23="Analogue Electronic",2,1))))))</f>
        <v>0.74399952784643986</v>
      </c>
      <c r="K23" s="28" cm="1">
        <f t="array" ref="K23">1-EXP(-((($C23+(K$6-$K$6))/(INDEX('Weibull Data'!$G$4:$I$5,2,IF($D23="Electromechanical",3,IF($D23="Analogue Electronic",2,1)))))^(INDEX('Weibull Data'!$G$4:$I$5,1,IF($D23="Electromechanical",3,IF($D23="Analogue Electronic",2,1))))))</f>
        <v>0.77784812149843774</v>
      </c>
      <c r="L23" s="28" cm="1">
        <f t="array" ref="L23">1-EXP(-((($C23+(L$6-$K$6))/(INDEX('Weibull Data'!$G$4:$I$5,2,IF($D23="Electromechanical",3,IF($D23="Analogue Electronic",2,1)))))^(INDEX('Weibull Data'!$G$4:$I$5,1,IF($D23="Electromechanical",3,IF($D23="Analogue Electronic",2,1))))))</f>
        <v>0.80943882991737959</v>
      </c>
      <c r="M23" s="28" cm="1">
        <f t="array" ref="M23">1-EXP(-((($C23+(M$6-$K$6))/(INDEX('Weibull Data'!$G$4:$I$5,2,IF($D23="Electromechanical",3,IF($D23="Analogue Electronic",2,1)))))^(INDEX('Weibull Data'!$G$4:$I$5,1,IF($D23="Electromechanical",3,IF($D23="Analogue Electronic",2,1))))))</f>
        <v>0.83852969794742793</v>
      </c>
      <c r="N23" s="28" cm="1">
        <f t="array" ref="N23">1-EXP(-((($C23+(N$6-$K$6))/(INDEX('Weibull Data'!$G$4:$I$5,2,IF($D23="Electromechanical",3,IF($D23="Analogue Electronic",2,1)))))^(INDEX('Weibull Data'!$G$4:$I$5,1,IF($D23="Electromechanical",3,IF($D23="Analogue Electronic",2,1))))))</f>
        <v>0.86494472759423635</v>
      </c>
      <c r="O23" s="28" cm="1">
        <f t="array" ref="O23">1-EXP(-((($C23+(O$6-$K$6))/(INDEX('Weibull Data'!$G$4:$I$5,2,IF($D23="Electromechanical",3,IF($D23="Analogue Electronic",2,1)))))^(INDEX('Weibull Data'!$G$4:$I$5,1,IF($D23="Electromechanical",3,IF($D23="Analogue Electronic",2,1))))))</f>
        <v>0.88857931181382077</v>
      </c>
      <c r="P23" s="28" cm="1">
        <f t="array" ref="P23">1-EXP(-((($C23+(P$6-$K$6))/(INDEX('Weibull Data'!$G$4:$I$5,2,IF($D23="Electromechanical",3,IF($D23="Analogue Electronic",2,1)))))^(INDEX('Weibull Data'!$G$4:$I$5,1,IF($D23="Electromechanical",3,IF($D23="Analogue Electronic",2,1))))))</f>
        <v>0.90940211983793762</v>
      </c>
      <c r="Q23" s="28" cm="1">
        <f t="array" ref="Q23">1-EXP(-((($C23+(Q$6-$K$6))/(INDEX('Weibull Data'!$G$4:$I$5,2,IF($D23="Electromechanical",3,IF($D23="Analogue Electronic",2,1)))))^(INDEX('Weibull Data'!$G$4:$I$5,1,IF($D23="Electromechanical",3,IF($D23="Analogue Electronic",2,1))))))</f>
        <v>0.92745321980053608</v>
      </c>
      <c r="R23" s="28" cm="1">
        <f t="array" ref="R23">1-EXP(-((($C23+(R$6-$K$6))/(INDEX('Weibull Data'!$G$4:$I$5,2,IF($D23="Electromechanical",3,IF($D23="Analogue Electronic",2,1)))))^(INDEX('Weibull Data'!$G$4:$I$5,1,IF($D23="Electromechanical",3,IF($D23="Analogue Electronic",2,1))))))</f>
        <v>0.94283852455826089</v>
      </c>
      <c r="S23" s="28" cm="1">
        <f t="array" ref="S23">1-EXP(-((($C23+(S$6-$K$6))/(INDEX('Weibull Data'!$G$4:$I$5,2,IF($D23="Electromechanical",3,IF($D23="Analogue Electronic",2,1)))))^(INDEX('Weibull Data'!$G$4:$I$5,1,IF($D23="Electromechanical",3,IF($D23="Analogue Electronic",2,1))))))</f>
        <v>0.95572095730392526</v>
      </c>
      <c r="T23" s="28" cm="1">
        <f t="array" ref="T23">1-EXP(-((($C23+(T$6-$K$6))/(INDEX('Weibull Data'!$G$4:$I$5,2,IF($D23="Electromechanical",3,IF($D23="Analogue Electronic",2,1)))))^(INDEX('Weibull Data'!$G$4:$I$5,1,IF($D23="Electromechanical",3,IF($D23="Analogue Electronic",2,1))))))</f>
        <v>0.96630901846991402</v>
      </c>
      <c r="U23" s="28" cm="1">
        <f t="array" ref="U23">1-EXP(-((($C23+(U$6-$K$6))/(INDEX('Weibull Data'!$G$4:$I$5,2,IF($D23="Electromechanical",3,IF($D23="Analogue Electronic",2,1)))))^(INDEX('Weibull Data'!$G$4:$I$5,1,IF($D23="Electromechanical",3,IF($D23="Analogue Electronic",2,1))))))</f>
        <v>0.97484365810926843</v>
      </c>
      <c r="V23" s="28" cm="1">
        <f t="array" ref="V23">1-EXP(-((($C23+(V$6-$K$6))/(INDEX('Weibull Data'!$G$4:$I$5,2,IF($D23="Electromechanical",3,IF($D23="Analogue Electronic",2,1)))))^(INDEX('Weibull Data'!$G$4:$I$5,1,IF($D23="Electromechanical",3,IF($D23="Analogue Electronic",2,1))))))</f>
        <v>0.98158448792837716</v>
      </c>
      <c r="W23" s="28" cm="1">
        <f t="array" ref="W23">1-EXP(-((($C23+(W$6-$K$6))/(INDEX('Weibull Data'!$G$4:$I$5,2,IF($D23="Electromechanical",3,IF($D23="Analogue Electronic",2,1)))))^(INDEX('Weibull Data'!$G$4:$I$5,1,IF($D23="Electromechanical",3,IF($D23="Analogue Electronic",2,1))))))</f>
        <v>0.98679638544274995</v>
      </c>
      <c r="X23" s="28" cm="1">
        <f t="array" ref="X23">1-EXP(-((($C23+(X$6-$K$6))/(INDEX('Weibull Data'!$G$4:$I$5,2,IF($D23="Electromechanical",3,IF($D23="Analogue Electronic",2,1)))))^(INDEX('Weibull Data'!$G$4:$I$5,1,IF($D23="Electromechanical",3,IF($D23="Analogue Electronic",2,1))))))</f>
        <v>0.9907374459481767</v>
      </c>
      <c r="Y23" s="28" cm="1">
        <f t="array" ref="Y23">1-EXP(-((($C23+(Y$6-$K$6))/(INDEX('Weibull Data'!$G$4:$I$5,2,IF($D23="Electromechanical",3,IF($D23="Analogue Electronic",2,1)))))^(INDEX('Weibull Data'!$G$4:$I$5,1,IF($D23="Electromechanical",3,IF($D23="Analogue Electronic",2,1))))))</f>
        <v>0.99364903983946173</v>
      </c>
      <c r="Z23" s="28" cm="1">
        <f t="array" ref="Z23">1-EXP(-((($C23+(Z$6-$K$6))/(INDEX('Weibull Data'!$G$4:$I$5,2,IF($D23="Electromechanical",3,IF($D23="Analogue Electronic",2,1)))))^(INDEX('Weibull Data'!$G$4:$I$5,1,IF($D23="Electromechanical",3,IF($D23="Analogue Electronic",2,1))))))</f>
        <v>0.99574846234025149</v>
      </c>
      <c r="AA23" s="28" cm="1">
        <f t="array" ref="AA23">1-EXP(-((($C23+(AA$6-$K$6))/(INDEX('Weibull Data'!$G$4:$I$5,2,IF($D23="Electromechanical",3,IF($D23="Analogue Electronic",2,1)))))^(INDEX('Weibull Data'!$G$4:$I$5,1,IF($D23="Electromechanical",3,IF($D23="Analogue Electronic",2,1))))))</f>
        <v>0.99722435957439715</v>
      </c>
      <c r="AB23" s="28" cm="1">
        <f t="array" ref="AB23">1-EXP(-((($C23+(AB$6-$K$6))/(INDEX('Weibull Data'!$G$4:$I$5,2,IF($D23="Electromechanical",3,IF($D23="Analogue Electronic",2,1)))))^(INDEX('Weibull Data'!$G$4:$I$5,1,IF($D23="Electromechanical",3,IF($D23="Analogue Electronic",2,1))))))</f>
        <v>0.99823482228859395</v>
      </c>
      <c r="AC23" s="28" cm="1">
        <f t="array" ref="AC23">1-EXP(-((($C23+(AC$6-$K$6))/(INDEX('Weibull Data'!$G$4:$I$5,2,IF($D23="Electromechanical",3,IF($D23="Analogue Electronic",2,1)))))^(INDEX('Weibull Data'!$G$4:$I$5,1,IF($D23="Electromechanical",3,IF($D23="Analogue Electronic",2,1))))))</f>
        <v>0.99890779534344099</v>
      </c>
      <c r="AD23" s="28" cm="1">
        <f t="array" ref="AD23">1-EXP(-((($C23+(AD$6-$K$6))/(INDEX('Weibull Data'!$G$4:$I$5,2,IF($D23="Electromechanical",3,IF($D23="Analogue Electronic",2,1)))))^(INDEX('Weibull Data'!$G$4:$I$5,1,IF($D23="Electromechanical",3,IF($D23="Analogue Electronic",2,1))))))</f>
        <v>0.99934328517714233</v>
      </c>
      <c r="AE23" s="28" cm="1">
        <f t="array" ref="AE23">1-EXP(-((($C23+(AE$6-$K$6))/(INDEX('Weibull Data'!$G$4:$I$5,2,IF($D23="Electromechanical",3,IF($D23="Analogue Electronic",2,1)))))^(INDEX('Weibull Data'!$G$4:$I$5,1,IF($D23="Electromechanical",3,IF($D23="Analogue Electronic",2,1))))))</f>
        <v>0.99961677133182258</v>
      </c>
      <c r="AF23" s="28" cm="1">
        <f t="array" ref="AF23">1-EXP(-((($C23+(AF$6-$K$6))/(INDEX('Weibull Data'!$G$4:$I$5,2,IF($D23="Electromechanical",3,IF($D23="Analogue Electronic",2,1)))))^(INDEX('Weibull Data'!$G$4:$I$5,1,IF($D23="Electromechanical",3,IF($D23="Analogue Electronic",2,1))))))</f>
        <v>0.99978323817471282</v>
      </c>
      <c r="AG23" s="28" cm="1">
        <f t="array" ref="AG23">1-EXP(-((($C23+(AG$6-$K$6))/(INDEX('Weibull Data'!$G$4:$I$5,2,IF($D23="Electromechanical",3,IF($D23="Analogue Electronic",2,1)))))^(INDEX('Weibull Data'!$G$4:$I$5,1,IF($D23="Electromechanical",3,IF($D23="Analogue Electronic",2,1))))))</f>
        <v>0.9998813219568552</v>
      </c>
      <c r="AH23" s="28" cm="1">
        <f t="array" ref="AH23">1-EXP(-((($C23+(AH$6-$K$6))/(INDEX('Weibull Data'!$G$4:$I$5,2,IF($D23="Electromechanical",3,IF($D23="Analogue Electronic",2,1)))))^(INDEX('Weibull Data'!$G$4:$I$5,1,IF($D23="Electromechanical",3,IF($D23="Analogue Electronic",2,1))))))</f>
        <v>0.99993719076700849</v>
      </c>
      <c r="AI23" s="28" cm="1">
        <f t="array" ref="AI23">1-EXP(-((($C23+(AI$6-$K$6))/(INDEX('Weibull Data'!$G$4:$I$5,2,IF($D23="Electromechanical",3,IF($D23="Analogue Electronic",2,1)))))^(INDEX('Weibull Data'!$G$4:$I$5,1,IF($D23="Electromechanical",3,IF($D23="Analogue Electronic",2,1))))))</f>
        <v>0.99996791305874977</v>
      </c>
      <c r="AJ23" s="34">
        <f t="shared" si="1"/>
        <v>0.21947986071469974</v>
      </c>
      <c r="AK23" s="34">
        <f t="shared" si="2"/>
        <v>0.22946519584203912</v>
      </c>
      <c r="AL23" s="34">
        <f t="shared" si="3"/>
        <v>0.23878445482562696</v>
      </c>
      <c r="AM23" s="34">
        <f t="shared" si="4"/>
        <v>0.24736626089449124</v>
      </c>
      <c r="AN23" s="34">
        <f t="shared" si="5"/>
        <v>0.25515869464029972</v>
      </c>
      <c r="AO23" s="34">
        <f t="shared" si="6"/>
        <v>0.26213089698507713</v>
      </c>
      <c r="AP23" s="34">
        <f t="shared" si="7"/>
        <v>0.26827362535219157</v>
      </c>
      <c r="AQ23" s="34">
        <f t="shared" si="8"/>
        <v>0.27359869984115814</v>
      </c>
      <c r="AR23" s="34">
        <f t="shared" si="9"/>
        <v>0.27813736474468692</v>
      </c>
      <c r="AS23" s="34">
        <f t="shared" si="10"/>
        <v>0.28193768240465794</v>
      </c>
      <c r="AT23" s="34">
        <f t="shared" si="11"/>
        <v>0.28506116044862462</v>
      </c>
      <c r="AU23" s="34">
        <f t="shared" si="12"/>
        <v>0.28757887914223418</v>
      </c>
      <c r="AV23" s="34">
        <f t="shared" si="13"/>
        <v>0.28956742393887125</v>
      </c>
      <c r="AW23" s="34">
        <f t="shared" si="14"/>
        <v>0.29110493370561125</v>
      </c>
      <c r="AX23" s="34">
        <f t="shared" si="15"/>
        <v>0.2922675465547121</v>
      </c>
      <c r="AY23" s="34">
        <f t="shared" si="16"/>
        <v>0.2931264667526412</v>
      </c>
      <c r="AZ23" s="34">
        <f t="shared" si="17"/>
        <v>0.29374579639037418</v>
      </c>
      <c r="BA23" s="34">
        <f t="shared" si="18"/>
        <v>0.29418118607444715</v>
      </c>
      <c r="BB23" s="34">
        <f t="shared" si="19"/>
        <v>0.29447927257513518</v>
      </c>
      <c r="BC23" s="34">
        <f t="shared" si="20"/>
        <v>0.29467779962631507</v>
      </c>
      <c r="BD23" s="34">
        <f t="shared" si="21"/>
        <v>0.29480626912725699</v>
      </c>
      <c r="BE23" s="34">
        <f t="shared" si="22"/>
        <v>0.29488694754288763</v>
      </c>
      <c r="BF23" s="34">
        <f t="shared" si="23"/>
        <v>0.29493605526154026</v>
      </c>
      <c r="BG23" s="34">
        <f t="shared" si="24"/>
        <v>0.29496498997727227</v>
      </c>
      <c r="BH23" s="34">
        <f t="shared" si="25"/>
        <v>0.2949814712762675</v>
      </c>
      <c r="BI23" s="34">
        <f t="shared" si="26"/>
        <v>0.29499053435233119</v>
      </c>
      <c r="BJ23" s="45"/>
    </row>
    <row r="24" spans="1:62" x14ac:dyDescent="0.3">
      <c r="A24" s="29">
        <v>18</v>
      </c>
      <c r="B24" s="29" t="s">
        <v>129</v>
      </c>
      <c r="C24" s="29">
        <v>51</v>
      </c>
      <c r="D24" s="29" t="s">
        <v>20</v>
      </c>
      <c r="E24" s="29" t="s">
        <v>29</v>
      </c>
      <c r="F24" s="46">
        <v>1</v>
      </c>
      <c r="G24" s="47">
        <f t="shared" si="0"/>
        <v>1.5</v>
      </c>
      <c r="H24" s="46">
        <v>0.29499999999999998</v>
      </c>
      <c r="I24" s="46">
        <v>1</v>
      </c>
      <c r="J24" s="28" cm="1">
        <f t="array" ref="J24">1-EXP(-((($C24+(J$6-$K$6))/(INDEX('Weibull Data'!$G$4:$I$5,2,IF($D24="Electromechanical",3,IF($D24="Analogue Electronic",2,1)))))^(INDEX('Weibull Data'!$G$4:$I$5,1,IF($D24="Electromechanical",3,IF($D24="Analogue Electronic",2,1))))))</f>
        <v>0.74399952784643986</v>
      </c>
      <c r="K24" s="28" cm="1">
        <f t="array" ref="K24">1-EXP(-((($C24+(K$6-$K$6))/(INDEX('Weibull Data'!$G$4:$I$5,2,IF($D24="Electromechanical",3,IF($D24="Analogue Electronic",2,1)))))^(INDEX('Weibull Data'!$G$4:$I$5,1,IF($D24="Electromechanical",3,IF($D24="Analogue Electronic",2,1))))))</f>
        <v>0.77784812149843774</v>
      </c>
      <c r="L24" s="28" cm="1">
        <f t="array" ref="L24">1-EXP(-((($C24+(L$6-$K$6))/(INDEX('Weibull Data'!$G$4:$I$5,2,IF($D24="Electromechanical",3,IF($D24="Analogue Electronic",2,1)))))^(INDEX('Weibull Data'!$G$4:$I$5,1,IF($D24="Electromechanical",3,IF($D24="Analogue Electronic",2,1))))))</f>
        <v>0.80943882991737959</v>
      </c>
      <c r="M24" s="28" cm="1">
        <f t="array" ref="M24">1-EXP(-((($C24+(M$6-$K$6))/(INDEX('Weibull Data'!$G$4:$I$5,2,IF($D24="Electromechanical",3,IF($D24="Analogue Electronic",2,1)))))^(INDEX('Weibull Data'!$G$4:$I$5,1,IF($D24="Electromechanical",3,IF($D24="Analogue Electronic",2,1))))))</f>
        <v>0.83852969794742793</v>
      </c>
      <c r="N24" s="28" cm="1">
        <f t="array" ref="N24">1-EXP(-((($C24+(N$6-$K$6))/(INDEX('Weibull Data'!$G$4:$I$5,2,IF($D24="Electromechanical",3,IF($D24="Analogue Electronic",2,1)))))^(INDEX('Weibull Data'!$G$4:$I$5,1,IF($D24="Electromechanical",3,IF($D24="Analogue Electronic",2,1))))))</f>
        <v>0.86494472759423635</v>
      </c>
      <c r="O24" s="28" cm="1">
        <f t="array" ref="O24">1-EXP(-((($C24+(O$6-$K$6))/(INDEX('Weibull Data'!$G$4:$I$5,2,IF($D24="Electromechanical",3,IF($D24="Analogue Electronic",2,1)))))^(INDEX('Weibull Data'!$G$4:$I$5,1,IF($D24="Electromechanical",3,IF($D24="Analogue Electronic",2,1))))))</f>
        <v>0.88857931181382077</v>
      </c>
      <c r="P24" s="28" cm="1">
        <f t="array" ref="P24">1-EXP(-((($C24+(P$6-$K$6))/(INDEX('Weibull Data'!$G$4:$I$5,2,IF($D24="Electromechanical",3,IF($D24="Analogue Electronic",2,1)))))^(INDEX('Weibull Data'!$G$4:$I$5,1,IF($D24="Electromechanical",3,IF($D24="Analogue Electronic",2,1))))))</f>
        <v>0.90940211983793762</v>
      </c>
      <c r="Q24" s="28" cm="1">
        <f t="array" ref="Q24">1-EXP(-((($C24+(Q$6-$K$6))/(INDEX('Weibull Data'!$G$4:$I$5,2,IF($D24="Electromechanical",3,IF($D24="Analogue Electronic",2,1)))))^(INDEX('Weibull Data'!$G$4:$I$5,1,IF($D24="Electromechanical",3,IF($D24="Analogue Electronic",2,1))))))</f>
        <v>0.92745321980053608</v>
      </c>
      <c r="R24" s="28" cm="1">
        <f t="array" ref="R24">1-EXP(-((($C24+(R$6-$K$6))/(INDEX('Weibull Data'!$G$4:$I$5,2,IF($D24="Electromechanical",3,IF($D24="Analogue Electronic",2,1)))))^(INDEX('Weibull Data'!$G$4:$I$5,1,IF($D24="Electromechanical",3,IF($D24="Analogue Electronic",2,1))))))</f>
        <v>0.94283852455826089</v>
      </c>
      <c r="S24" s="28" cm="1">
        <f t="array" ref="S24">1-EXP(-((($C24+(S$6-$K$6))/(INDEX('Weibull Data'!$G$4:$I$5,2,IF($D24="Electromechanical",3,IF($D24="Analogue Electronic",2,1)))))^(INDEX('Weibull Data'!$G$4:$I$5,1,IF($D24="Electromechanical",3,IF($D24="Analogue Electronic",2,1))))))</f>
        <v>0.95572095730392526</v>
      </c>
      <c r="T24" s="28" cm="1">
        <f t="array" ref="T24">1-EXP(-((($C24+(T$6-$K$6))/(INDEX('Weibull Data'!$G$4:$I$5,2,IF($D24="Electromechanical",3,IF($D24="Analogue Electronic",2,1)))))^(INDEX('Weibull Data'!$G$4:$I$5,1,IF($D24="Electromechanical",3,IF($D24="Analogue Electronic",2,1))))))</f>
        <v>0.96630901846991402</v>
      </c>
      <c r="U24" s="28" cm="1">
        <f t="array" ref="U24">1-EXP(-((($C24+(U$6-$K$6))/(INDEX('Weibull Data'!$G$4:$I$5,2,IF($D24="Electromechanical",3,IF($D24="Analogue Electronic",2,1)))))^(INDEX('Weibull Data'!$G$4:$I$5,1,IF($D24="Electromechanical",3,IF($D24="Analogue Electronic",2,1))))))</f>
        <v>0.97484365810926843</v>
      </c>
      <c r="V24" s="28" cm="1">
        <f t="array" ref="V24">1-EXP(-((($C24+(V$6-$K$6))/(INDEX('Weibull Data'!$G$4:$I$5,2,IF($D24="Electromechanical",3,IF($D24="Analogue Electronic",2,1)))))^(INDEX('Weibull Data'!$G$4:$I$5,1,IF($D24="Electromechanical",3,IF($D24="Analogue Electronic",2,1))))))</f>
        <v>0.98158448792837716</v>
      </c>
      <c r="W24" s="28" cm="1">
        <f t="array" ref="W24">1-EXP(-((($C24+(W$6-$K$6))/(INDEX('Weibull Data'!$G$4:$I$5,2,IF($D24="Electromechanical",3,IF($D24="Analogue Electronic",2,1)))))^(INDEX('Weibull Data'!$G$4:$I$5,1,IF($D24="Electromechanical",3,IF($D24="Analogue Electronic",2,1))))))</f>
        <v>0.98679638544274995</v>
      </c>
      <c r="X24" s="28" cm="1">
        <f t="array" ref="X24">1-EXP(-((($C24+(X$6-$K$6))/(INDEX('Weibull Data'!$G$4:$I$5,2,IF($D24="Electromechanical",3,IF($D24="Analogue Electronic",2,1)))))^(INDEX('Weibull Data'!$G$4:$I$5,1,IF($D24="Electromechanical",3,IF($D24="Analogue Electronic",2,1))))))</f>
        <v>0.9907374459481767</v>
      </c>
      <c r="Y24" s="28" cm="1">
        <f t="array" ref="Y24">1-EXP(-((($C24+(Y$6-$K$6))/(INDEX('Weibull Data'!$G$4:$I$5,2,IF($D24="Electromechanical",3,IF($D24="Analogue Electronic",2,1)))))^(INDEX('Weibull Data'!$G$4:$I$5,1,IF($D24="Electromechanical",3,IF($D24="Analogue Electronic",2,1))))))</f>
        <v>0.99364903983946173</v>
      </c>
      <c r="Z24" s="28" cm="1">
        <f t="array" ref="Z24">1-EXP(-((($C24+(Z$6-$K$6))/(INDEX('Weibull Data'!$G$4:$I$5,2,IF($D24="Electromechanical",3,IF($D24="Analogue Electronic",2,1)))))^(INDEX('Weibull Data'!$G$4:$I$5,1,IF($D24="Electromechanical",3,IF($D24="Analogue Electronic",2,1))))))</f>
        <v>0.99574846234025149</v>
      </c>
      <c r="AA24" s="28" cm="1">
        <f t="array" ref="AA24">1-EXP(-((($C24+(AA$6-$K$6))/(INDEX('Weibull Data'!$G$4:$I$5,2,IF($D24="Electromechanical",3,IF($D24="Analogue Electronic",2,1)))))^(INDEX('Weibull Data'!$G$4:$I$5,1,IF($D24="Electromechanical",3,IF($D24="Analogue Electronic",2,1))))))</f>
        <v>0.99722435957439715</v>
      </c>
      <c r="AB24" s="28" cm="1">
        <f t="array" ref="AB24">1-EXP(-((($C24+(AB$6-$K$6))/(INDEX('Weibull Data'!$G$4:$I$5,2,IF($D24="Electromechanical",3,IF($D24="Analogue Electronic",2,1)))))^(INDEX('Weibull Data'!$G$4:$I$5,1,IF($D24="Electromechanical",3,IF($D24="Analogue Electronic",2,1))))))</f>
        <v>0.99823482228859395</v>
      </c>
      <c r="AC24" s="28" cm="1">
        <f t="array" ref="AC24">1-EXP(-((($C24+(AC$6-$K$6))/(INDEX('Weibull Data'!$G$4:$I$5,2,IF($D24="Electromechanical",3,IF($D24="Analogue Electronic",2,1)))))^(INDEX('Weibull Data'!$G$4:$I$5,1,IF($D24="Electromechanical",3,IF($D24="Analogue Electronic",2,1))))))</f>
        <v>0.99890779534344099</v>
      </c>
      <c r="AD24" s="28" cm="1">
        <f t="array" ref="AD24">1-EXP(-((($C24+(AD$6-$K$6))/(INDEX('Weibull Data'!$G$4:$I$5,2,IF($D24="Electromechanical",3,IF($D24="Analogue Electronic",2,1)))))^(INDEX('Weibull Data'!$G$4:$I$5,1,IF($D24="Electromechanical",3,IF($D24="Analogue Electronic",2,1))))))</f>
        <v>0.99934328517714233</v>
      </c>
      <c r="AE24" s="28" cm="1">
        <f t="array" ref="AE24">1-EXP(-((($C24+(AE$6-$K$6))/(INDEX('Weibull Data'!$G$4:$I$5,2,IF($D24="Electromechanical",3,IF($D24="Analogue Electronic",2,1)))))^(INDEX('Weibull Data'!$G$4:$I$5,1,IF($D24="Electromechanical",3,IF($D24="Analogue Electronic",2,1))))))</f>
        <v>0.99961677133182258</v>
      </c>
      <c r="AF24" s="28" cm="1">
        <f t="array" ref="AF24">1-EXP(-((($C24+(AF$6-$K$6))/(INDEX('Weibull Data'!$G$4:$I$5,2,IF($D24="Electromechanical",3,IF($D24="Analogue Electronic",2,1)))))^(INDEX('Weibull Data'!$G$4:$I$5,1,IF($D24="Electromechanical",3,IF($D24="Analogue Electronic",2,1))))))</f>
        <v>0.99978323817471282</v>
      </c>
      <c r="AG24" s="28" cm="1">
        <f t="array" ref="AG24">1-EXP(-((($C24+(AG$6-$K$6))/(INDEX('Weibull Data'!$G$4:$I$5,2,IF($D24="Electromechanical",3,IF($D24="Analogue Electronic",2,1)))))^(INDEX('Weibull Data'!$G$4:$I$5,1,IF($D24="Electromechanical",3,IF($D24="Analogue Electronic",2,1))))))</f>
        <v>0.9998813219568552</v>
      </c>
      <c r="AH24" s="28" cm="1">
        <f t="array" ref="AH24">1-EXP(-((($C24+(AH$6-$K$6))/(INDEX('Weibull Data'!$G$4:$I$5,2,IF($D24="Electromechanical",3,IF($D24="Analogue Electronic",2,1)))))^(INDEX('Weibull Data'!$G$4:$I$5,1,IF($D24="Electromechanical",3,IF($D24="Analogue Electronic",2,1))))))</f>
        <v>0.99993719076700849</v>
      </c>
      <c r="AI24" s="28" cm="1">
        <f t="array" ref="AI24">1-EXP(-((($C24+(AI$6-$K$6))/(INDEX('Weibull Data'!$G$4:$I$5,2,IF($D24="Electromechanical",3,IF($D24="Analogue Electronic",2,1)))))^(INDEX('Weibull Data'!$G$4:$I$5,1,IF($D24="Electromechanical",3,IF($D24="Analogue Electronic",2,1))))))</f>
        <v>0.99996791305874977</v>
      </c>
      <c r="AJ24" s="34">
        <f t="shared" si="1"/>
        <v>0.21947986071469974</v>
      </c>
      <c r="AK24" s="34">
        <f t="shared" si="2"/>
        <v>0.22946519584203912</v>
      </c>
      <c r="AL24" s="34">
        <f t="shared" si="3"/>
        <v>0.23878445482562696</v>
      </c>
      <c r="AM24" s="34">
        <f t="shared" si="4"/>
        <v>0.24736626089449124</v>
      </c>
      <c r="AN24" s="34">
        <f t="shared" si="5"/>
        <v>0.25515869464029972</v>
      </c>
      <c r="AO24" s="34">
        <f t="shared" si="6"/>
        <v>0.26213089698507713</v>
      </c>
      <c r="AP24" s="34">
        <f t="shared" si="7"/>
        <v>0.26827362535219157</v>
      </c>
      <c r="AQ24" s="34">
        <f t="shared" si="8"/>
        <v>0.27359869984115814</v>
      </c>
      <c r="AR24" s="34">
        <f t="shared" si="9"/>
        <v>0.27813736474468692</v>
      </c>
      <c r="AS24" s="34">
        <f t="shared" si="10"/>
        <v>0.28193768240465794</v>
      </c>
      <c r="AT24" s="34">
        <f t="shared" si="11"/>
        <v>0.28506116044862462</v>
      </c>
      <c r="AU24" s="34">
        <f t="shared" si="12"/>
        <v>0.28757887914223418</v>
      </c>
      <c r="AV24" s="34">
        <f t="shared" si="13"/>
        <v>0.28956742393887125</v>
      </c>
      <c r="AW24" s="34">
        <f t="shared" si="14"/>
        <v>0.29110493370561125</v>
      </c>
      <c r="AX24" s="34">
        <f t="shared" si="15"/>
        <v>0.2922675465547121</v>
      </c>
      <c r="AY24" s="34">
        <f t="shared" si="16"/>
        <v>0.2931264667526412</v>
      </c>
      <c r="AZ24" s="34">
        <f t="shared" si="17"/>
        <v>0.29374579639037418</v>
      </c>
      <c r="BA24" s="34">
        <f t="shared" si="18"/>
        <v>0.29418118607444715</v>
      </c>
      <c r="BB24" s="34">
        <f t="shared" si="19"/>
        <v>0.29447927257513518</v>
      </c>
      <c r="BC24" s="34">
        <f t="shared" si="20"/>
        <v>0.29467779962631507</v>
      </c>
      <c r="BD24" s="34">
        <f t="shared" si="21"/>
        <v>0.29480626912725699</v>
      </c>
      <c r="BE24" s="34">
        <f t="shared" si="22"/>
        <v>0.29488694754288763</v>
      </c>
      <c r="BF24" s="34">
        <f t="shared" si="23"/>
        <v>0.29493605526154026</v>
      </c>
      <c r="BG24" s="34">
        <f t="shared" si="24"/>
        <v>0.29496498997727227</v>
      </c>
      <c r="BH24" s="34">
        <f t="shared" si="25"/>
        <v>0.2949814712762675</v>
      </c>
      <c r="BI24" s="34">
        <f t="shared" si="26"/>
        <v>0.29499053435233119</v>
      </c>
      <c r="BJ24" s="45"/>
    </row>
    <row r="25" spans="1:62" x14ac:dyDescent="0.3">
      <c r="A25" s="29">
        <v>19</v>
      </c>
      <c r="B25" s="29" t="s">
        <v>130</v>
      </c>
      <c r="C25" s="29">
        <v>51</v>
      </c>
      <c r="D25" s="29" t="s">
        <v>20</v>
      </c>
      <c r="E25" s="29" t="s">
        <v>29</v>
      </c>
      <c r="F25" s="46">
        <v>1</v>
      </c>
      <c r="G25" s="47">
        <f t="shared" si="0"/>
        <v>1.5</v>
      </c>
      <c r="H25" s="46">
        <v>0.25</v>
      </c>
      <c r="I25" s="46">
        <v>1</v>
      </c>
      <c r="J25" s="28" cm="1">
        <f t="array" ref="J25">1-EXP(-((($C25+(J$6-$K$6))/(INDEX('Weibull Data'!$G$4:$I$5,2,IF($D25="Electromechanical",3,IF($D25="Analogue Electronic",2,1)))))^(INDEX('Weibull Data'!$G$4:$I$5,1,IF($D25="Electromechanical",3,IF($D25="Analogue Electronic",2,1))))))</f>
        <v>0.74399952784643986</v>
      </c>
      <c r="K25" s="28" cm="1">
        <f t="array" ref="K25">1-EXP(-((($C25+(K$6-$K$6))/(INDEX('Weibull Data'!$G$4:$I$5,2,IF($D25="Electromechanical",3,IF($D25="Analogue Electronic",2,1)))))^(INDEX('Weibull Data'!$G$4:$I$5,1,IF($D25="Electromechanical",3,IF($D25="Analogue Electronic",2,1))))))</f>
        <v>0.77784812149843774</v>
      </c>
      <c r="L25" s="28" cm="1">
        <f t="array" ref="L25">1-EXP(-((($C25+(L$6-$K$6))/(INDEX('Weibull Data'!$G$4:$I$5,2,IF($D25="Electromechanical",3,IF($D25="Analogue Electronic",2,1)))))^(INDEX('Weibull Data'!$G$4:$I$5,1,IF($D25="Electromechanical",3,IF($D25="Analogue Electronic",2,1))))))</f>
        <v>0.80943882991737959</v>
      </c>
      <c r="M25" s="28" cm="1">
        <f t="array" ref="M25">1-EXP(-((($C25+(M$6-$K$6))/(INDEX('Weibull Data'!$G$4:$I$5,2,IF($D25="Electromechanical",3,IF($D25="Analogue Electronic",2,1)))))^(INDEX('Weibull Data'!$G$4:$I$5,1,IF($D25="Electromechanical",3,IF($D25="Analogue Electronic",2,1))))))</f>
        <v>0.83852969794742793</v>
      </c>
      <c r="N25" s="28" cm="1">
        <f t="array" ref="N25">1-EXP(-((($C25+(N$6-$K$6))/(INDEX('Weibull Data'!$G$4:$I$5,2,IF($D25="Electromechanical",3,IF($D25="Analogue Electronic",2,1)))))^(INDEX('Weibull Data'!$G$4:$I$5,1,IF($D25="Electromechanical",3,IF($D25="Analogue Electronic",2,1))))))</f>
        <v>0.86494472759423635</v>
      </c>
      <c r="O25" s="28" cm="1">
        <f t="array" ref="O25">1-EXP(-((($C25+(O$6-$K$6))/(INDEX('Weibull Data'!$G$4:$I$5,2,IF($D25="Electromechanical",3,IF($D25="Analogue Electronic",2,1)))))^(INDEX('Weibull Data'!$G$4:$I$5,1,IF($D25="Electromechanical",3,IF($D25="Analogue Electronic",2,1))))))</f>
        <v>0.88857931181382077</v>
      </c>
      <c r="P25" s="28" cm="1">
        <f t="array" ref="P25">1-EXP(-((($C25+(P$6-$K$6))/(INDEX('Weibull Data'!$G$4:$I$5,2,IF($D25="Electromechanical",3,IF($D25="Analogue Electronic",2,1)))))^(INDEX('Weibull Data'!$G$4:$I$5,1,IF($D25="Electromechanical",3,IF($D25="Analogue Electronic",2,1))))))</f>
        <v>0.90940211983793762</v>
      </c>
      <c r="Q25" s="28" cm="1">
        <f t="array" ref="Q25">1-EXP(-((($C25+(Q$6-$K$6))/(INDEX('Weibull Data'!$G$4:$I$5,2,IF($D25="Electromechanical",3,IF($D25="Analogue Electronic",2,1)))))^(INDEX('Weibull Data'!$G$4:$I$5,1,IF($D25="Electromechanical",3,IF($D25="Analogue Electronic",2,1))))))</f>
        <v>0.92745321980053608</v>
      </c>
      <c r="R25" s="28" cm="1">
        <f t="array" ref="R25">1-EXP(-((($C25+(R$6-$K$6))/(INDEX('Weibull Data'!$G$4:$I$5,2,IF($D25="Electromechanical",3,IF($D25="Analogue Electronic",2,1)))))^(INDEX('Weibull Data'!$G$4:$I$5,1,IF($D25="Electromechanical",3,IF($D25="Analogue Electronic",2,1))))))</f>
        <v>0.94283852455826089</v>
      </c>
      <c r="S25" s="28" cm="1">
        <f t="array" ref="S25">1-EXP(-((($C25+(S$6-$K$6))/(INDEX('Weibull Data'!$G$4:$I$5,2,IF($D25="Electromechanical",3,IF($D25="Analogue Electronic",2,1)))))^(INDEX('Weibull Data'!$G$4:$I$5,1,IF($D25="Electromechanical",3,IF($D25="Analogue Electronic",2,1))))))</f>
        <v>0.95572095730392526</v>
      </c>
      <c r="T25" s="28" cm="1">
        <f t="array" ref="T25">1-EXP(-((($C25+(T$6-$K$6))/(INDEX('Weibull Data'!$G$4:$I$5,2,IF($D25="Electromechanical",3,IF($D25="Analogue Electronic",2,1)))))^(INDEX('Weibull Data'!$G$4:$I$5,1,IF($D25="Electromechanical",3,IF($D25="Analogue Electronic",2,1))))))</f>
        <v>0.96630901846991402</v>
      </c>
      <c r="U25" s="28" cm="1">
        <f t="array" ref="U25">1-EXP(-((($C25+(U$6-$K$6))/(INDEX('Weibull Data'!$G$4:$I$5,2,IF($D25="Electromechanical",3,IF($D25="Analogue Electronic",2,1)))))^(INDEX('Weibull Data'!$G$4:$I$5,1,IF($D25="Electromechanical",3,IF($D25="Analogue Electronic",2,1))))))</f>
        <v>0.97484365810926843</v>
      </c>
      <c r="V25" s="28" cm="1">
        <f t="array" ref="V25">1-EXP(-((($C25+(V$6-$K$6))/(INDEX('Weibull Data'!$G$4:$I$5,2,IF($D25="Electromechanical",3,IF($D25="Analogue Electronic",2,1)))))^(INDEX('Weibull Data'!$G$4:$I$5,1,IF($D25="Electromechanical",3,IF($D25="Analogue Electronic",2,1))))))</f>
        <v>0.98158448792837716</v>
      </c>
      <c r="W25" s="28" cm="1">
        <f t="array" ref="W25">1-EXP(-((($C25+(W$6-$K$6))/(INDEX('Weibull Data'!$G$4:$I$5,2,IF($D25="Electromechanical",3,IF($D25="Analogue Electronic",2,1)))))^(INDEX('Weibull Data'!$G$4:$I$5,1,IF($D25="Electromechanical",3,IF($D25="Analogue Electronic",2,1))))))</f>
        <v>0.98679638544274995</v>
      </c>
      <c r="X25" s="28" cm="1">
        <f t="array" ref="X25">1-EXP(-((($C25+(X$6-$K$6))/(INDEX('Weibull Data'!$G$4:$I$5,2,IF($D25="Electromechanical",3,IF($D25="Analogue Electronic",2,1)))))^(INDEX('Weibull Data'!$G$4:$I$5,1,IF($D25="Electromechanical",3,IF($D25="Analogue Electronic",2,1))))))</f>
        <v>0.9907374459481767</v>
      </c>
      <c r="Y25" s="28" cm="1">
        <f t="array" ref="Y25">1-EXP(-((($C25+(Y$6-$K$6))/(INDEX('Weibull Data'!$G$4:$I$5,2,IF($D25="Electromechanical",3,IF($D25="Analogue Electronic",2,1)))))^(INDEX('Weibull Data'!$G$4:$I$5,1,IF($D25="Electromechanical",3,IF($D25="Analogue Electronic",2,1))))))</f>
        <v>0.99364903983946173</v>
      </c>
      <c r="Z25" s="28" cm="1">
        <f t="array" ref="Z25">1-EXP(-((($C25+(Z$6-$K$6))/(INDEX('Weibull Data'!$G$4:$I$5,2,IF($D25="Electromechanical",3,IF($D25="Analogue Electronic",2,1)))))^(INDEX('Weibull Data'!$G$4:$I$5,1,IF($D25="Electromechanical",3,IF($D25="Analogue Electronic",2,1))))))</f>
        <v>0.99574846234025149</v>
      </c>
      <c r="AA25" s="28" cm="1">
        <f t="array" ref="AA25">1-EXP(-((($C25+(AA$6-$K$6))/(INDEX('Weibull Data'!$G$4:$I$5,2,IF($D25="Electromechanical",3,IF($D25="Analogue Electronic",2,1)))))^(INDEX('Weibull Data'!$G$4:$I$5,1,IF($D25="Electromechanical",3,IF($D25="Analogue Electronic",2,1))))))</f>
        <v>0.99722435957439715</v>
      </c>
      <c r="AB25" s="28" cm="1">
        <f t="array" ref="AB25">1-EXP(-((($C25+(AB$6-$K$6))/(INDEX('Weibull Data'!$G$4:$I$5,2,IF($D25="Electromechanical",3,IF($D25="Analogue Electronic",2,1)))))^(INDEX('Weibull Data'!$G$4:$I$5,1,IF($D25="Electromechanical",3,IF($D25="Analogue Electronic",2,1))))))</f>
        <v>0.99823482228859395</v>
      </c>
      <c r="AC25" s="28" cm="1">
        <f t="array" ref="AC25">1-EXP(-((($C25+(AC$6-$K$6))/(INDEX('Weibull Data'!$G$4:$I$5,2,IF($D25="Electromechanical",3,IF($D25="Analogue Electronic",2,1)))))^(INDEX('Weibull Data'!$G$4:$I$5,1,IF($D25="Electromechanical",3,IF($D25="Analogue Electronic",2,1))))))</f>
        <v>0.99890779534344099</v>
      </c>
      <c r="AD25" s="28" cm="1">
        <f t="array" ref="AD25">1-EXP(-((($C25+(AD$6-$K$6))/(INDEX('Weibull Data'!$G$4:$I$5,2,IF($D25="Electromechanical",3,IF($D25="Analogue Electronic",2,1)))))^(INDEX('Weibull Data'!$G$4:$I$5,1,IF($D25="Electromechanical",3,IF($D25="Analogue Electronic",2,1))))))</f>
        <v>0.99934328517714233</v>
      </c>
      <c r="AE25" s="28" cm="1">
        <f t="array" ref="AE25">1-EXP(-((($C25+(AE$6-$K$6))/(INDEX('Weibull Data'!$G$4:$I$5,2,IF($D25="Electromechanical",3,IF($D25="Analogue Electronic",2,1)))))^(INDEX('Weibull Data'!$G$4:$I$5,1,IF($D25="Electromechanical",3,IF($D25="Analogue Electronic",2,1))))))</f>
        <v>0.99961677133182258</v>
      </c>
      <c r="AF25" s="28" cm="1">
        <f t="array" ref="AF25">1-EXP(-((($C25+(AF$6-$K$6))/(INDEX('Weibull Data'!$G$4:$I$5,2,IF($D25="Electromechanical",3,IF($D25="Analogue Electronic",2,1)))))^(INDEX('Weibull Data'!$G$4:$I$5,1,IF($D25="Electromechanical",3,IF($D25="Analogue Electronic",2,1))))))</f>
        <v>0.99978323817471282</v>
      </c>
      <c r="AG25" s="28" cm="1">
        <f t="array" ref="AG25">1-EXP(-((($C25+(AG$6-$K$6))/(INDEX('Weibull Data'!$G$4:$I$5,2,IF($D25="Electromechanical",3,IF($D25="Analogue Electronic",2,1)))))^(INDEX('Weibull Data'!$G$4:$I$5,1,IF($D25="Electromechanical",3,IF($D25="Analogue Electronic",2,1))))))</f>
        <v>0.9998813219568552</v>
      </c>
      <c r="AH25" s="28" cm="1">
        <f t="array" ref="AH25">1-EXP(-((($C25+(AH$6-$K$6))/(INDEX('Weibull Data'!$G$4:$I$5,2,IF($D25="Electromechanical",3,IF($D25="Analogue Electronic",2,1)))))^(INDEX('Weibull Data'!$G$4:$I$5,1,IF($D25="Electromechanical",3,IF($D25="Analogue Electronic",2,1))))))</f>
        <v>0.99993719076700849</v>
      </c>
      <c r="AI25" s="28" cm="1">
        <f t="array" ref="AI25">1-EXP(-((($C25+(AI$6-$K$6))/(INDEX('Weibull Data'!$G$4:$I$5,2,IF($D25="Electromechanical",3,IF($D25="Analogue Electronic",2,1)))))^(INDEX('Weibull Data'!$G$4:$I$5,1,IF($D25="Electromechanical",3,IF($D25="Analogue Electronic",2,1))))))</f>
        <v>0.99996791305874977</v>
      </c>
      <c r="AJ25" s="34">
        <f t="shared" si="1"/>
        <v>0.18599988196160996</v>
      </c>
      <c r="AK25" s="34">
        <f t="shared" si="2"/>
        <v>0.19446203037460943</v>
      </c>
      <c r="AL25" s="34">
        <f t="shared" si="3"/>
        <v>0.2023597074793449</v>
      </c>
      <c r="AM25" s="34">
        <f t="shared" si="4"/>
        <v>0.20963242448685698</v>
      </c>
      <c r="AN25" s="34">
        <f t="shared" si="5"/>
        <v>0.21623618189855909</v>
      </c>
      <c r="AO25" s="34">
        <f t="shared" si="6"/>
        <v>0.22214482795345519</v>
      </c>
      <c r="AP25" s="34">
        <f t="shared" si="7"/>
        <v>0.2273505299594844</v>
      </c>
      <c r="AQ25" s="34">
        <f t="shared" si="8"/>
        <v>0.23186330495013402</v>
      </c>
      <c r="AR25" s="34">
        <f t="shared" si="9"/>
        <v>0.23570963113956522</v>
      </c>
      <c r="AS25" s="34">
        <f t="shared" si="10"/>
        <v>0.23893023932598131</v>
      </c>
      <c r="AT25" s="34">
        <f t="shared" si="11"/>
        <v>0.2415772546174785</v>
      </c>
      <c r="AU25" s="34">
        <f t="shared" si="12"/>
        <v>0.24371091452731711</v>
      </c>
      <c r="AV25" s="34">
        <f t="shared" si="13"/>
        <v>0.24539612198209429</v>
      </c>
      <c r="AW25" s="34">
        <f t="shared" si="14"/>
        <v>0.24669909636068749</v>
      </c>
      <c r="AX25" s="34">
        <f t="shared" si="15"/>
        <v>0.24768436148704417</v>
      </c>
      <c r="AY25" s="34">
        <f t="shared" si="16"/>
        <v>0.24841225995986543</v>
      </c>
      <c r="AZ25" s="34">
        <f t="shared" si="17"/>
        <v>0.24893711558506287</v>
      </c>
      <c r="BA25" s="34">
        <f t="shared" si="18"/>
        <v>0.24930608989359929</v>
      </c>
      <c r="BB25" s="34">
        <f t="shared" si="19"/>
        <v>0.24955870557214849</v>
      </c>
      <c r="BC25" s="34">
        <f t="shared" si="20"/>
        <v>0.24972694883586025</v>
      </c>
      <c r="BD25" s="34">
        <f t="shared" si="21"/>
        <v>0.24983582129428558</v>
      </c>
      <c r="BE25" s="34">
        <f t="shared" si="22"/>
        <v>0.24990419283295565</v>
      </c>
      <c r="BF25" s="34">
        <f t="shared" si="23"/>
        <v>0.2499458095436782</v>
      </c>
      <c r="BG25" s="34">
        <f t="shared" si="24"/>
        <v>0.2499703304892138</v>
      </c>
      <c r="BH25" s="34">
        <f t="shared" si="25"/>
        <v>0.24998429769175212</v>
      </c>
      <c r="BI25" s="34">
        <f t="shared" si="26"/>
        <v>0.24999197826468744</v>
      </c>
      <c r="BJ25" s="45"/>
    </row>
    <row r="26" spans="1:62" x14ac:dyDescent="0.3">
      <c r="A26" s="29">
        <v>20</v>
      </c>
      <c r="B26" s="29" t="s">
        <v>131</v>
      </c>
      <c r="C26" s="29">
        <v>51</v>
      </c>
      <c r="D26" s="29" t="s">
        <v>20</v>
      </c>
      <c r="E26" s="29" t="s">
        <v>29</v>
      </c>
      <c r="F26" s="46">
        <v>1</v>
      </c>
      <c r="G26" s="47">
        <f t="shared" si="0"/>
        <v>1.5</v>
      </c>
      <c r="H26" s="46">
        <v>0.25</v>
      </c>
      <c r="I26" s="46">
        <v>1</v>
      </c>
      <c r="J26" s="28" cm="1">
        <f t="array" ref="J26">1-EXP(-((($C26+(J$6-$K$6))/(INDEX('Weibull Data'!$G$4:$I$5,2,IF($D26="Electromechanical",3,IF($D26="Analogue Electronic",2,1)))))^(INDEX('Weibull Data'!$G$4:$I$5,1,IF($D26="Electromechanical",3,IF($D26="Analogue Electronic",2,1))))))</f>
        <v>0.74399952784643986</v>
      </c>
      <c r="K26" s="28" cm="1">
        <f t="array" ref="K26">1-EXP(-((($C26+(K$6-$K$6))/(INDEX('Weibull Data'!$G$4:$I$5,2,IF($D26="Electromechanical",3,IF($D26="Analogue Electronic",2,1)))))^(INDEX('Weibull Data'!$G$4:$I$5,1,IF($D26="Electromechanical",3,IF($D26="Analogue Electronic",2,1))))))</f>
        <v>0.77784812149843774</v>
      </c>
      <c r="L26" s="28" cm="1">
        <f t="array" ref="L26">1-EXP(-((($C26+(L$6-$K$6))/(INDEX('Weibull Data'!$G$4:$I$5,2,IF($D26="Electromechanical",3,IF($D26="Analogue Electronic",2,1)))))^(INDEX('Weibull Data'!$G$4:$I$5,1,IF($D26="Electromechanical",3,IF($D26="Analogue Electronic",2,1))))))</f>
        <v>0.80943882991737959</v>
      </c>
      <c r="M26" s="28" cm="1">
        <f t="array" ref="M26">1-EXP(-((($C26+(M$6-$K$6))/(INDEX('Weibull Data'!$G$4:$I$5,2,IF($D26="Electromechanical",3,IF($D26="Analogue Electronic",2,1)))))^(INDEX('Weibull Data'!$G$4:$I$5,1,IF($D26="Electromechanical",3,IF($D26="Analogue Electronic",2,1))))))</f>
        <v>0.83852969794742793</v>
      </c>
      <c r="N26" s="28" cm="1">
        <f t="array" ref="N26">1-EXP(-((($C26+(N$6-$K$6))/(INDEX('Weibull Data'!$G$4:$I$5,2,IF($D26="Electromechanical",3,IF($D26="Analogue Electronic",2,1)))))^(INDEX('Weibull Data'!$G$4:$I$5,1,IF($D26="Electromechanical",3,IF($D26="Analogue Electronic",2,1))))))</f>
        <v>0.86494472759423635</v>
      </c>
      <c r="O26" s="28" cm="1">
        <f t="array" ref="O26">1-EXP(-((($C26+(O$6-$K$6))/(INDEX('Weibull Data'!$G$4:$I$5,2,IF($D26="Electromechanical",3,IF($D26="Analogue Electronic",2,1)))))^(INDEX('Weibull Data'!$G$4:$I$5,1,IF($D26="Electromechanical",3,IF($D26="Analogue Electronic",2,1))))))</f>
        <v>0.88857931181382077</v>
      </c>
      <c r="P26" s="28" cm="1">
        <f t="array" ref="P26">1-EXP(-((($C26+(P$6-$K$6))/(INDEX('Weibull Data'!$G$4:$I$5,2,IF($D26="Electromechanical",3,IF($D26="Analogue Electronic",2,1)))))^(INDEX('Weibull Data'!$G$4:$I$5,1,IF($D26="Electromechanical",3,IF($D26="Analogue Electronic",2,1))))))</f>
        <v>0.90940211983793762</v>
      </c>
      <c r="Q26" s="28" cm="1">
        <f t="array" ref="Q26">1-EXP(-((($C26+(Q$6-$K$6))/(INDEX('Weibull Data'!$G$4:$I$5,2,IF($D26="Electromechanical",3,IF($D26="Analogue Electronic",2,1)))))^(INDEX('Weibull Data'!$G$4:$I$5,1,IF($D26="Electromechanical",3,IF($D26="Analogue Electronic",2,1))))))</f>
        <v>0.92745321980053608</v>
      </c>
      <c r="R26" s="28" cm="1">
        <f t="array" ref="R26">1-EXP(-((($C26+(R$6-$K$6))/(INDEX('Weibull Data'!$G$4:$I$5,2,IF($D26="Electromechanical",3,IF($D26="Analogue Electronic",2,1)))))^(INDEX('Weibull Data'!$G$4:$I$5,1,IF($D26="Electromechanical",3,IF($D26="Analogue Electronic",2,1))))))</f>
        <v>0.94283852455826089</v>
      </c>
      <c r="S26" s="28" cm="1">
        <f t="array" ref="S26">1-EXP(-((($C26+(S$6-$K$6))/(INDEX('Weibull Data'!$G$4:$I$5,2,IF($D26="Electromechanical",3,IF($D26="Analogue Electronic",2,1)))))^(INDEX('Weibull Data'!$G$4:$I$5,1,IF($D26="Electromechanical",3,IF($D26="Analogue Electronic",2,1))))))</f>
        <v>0.95572095730392526</v>
      </c>
      <c r="T26" s="28" cm="1">
        <f t="array" ref="T26">1-EXP(-((($C26+(T$6-$K$6))/(INDEX('Weibull Data'!$G$4:$I$5,2,IF($D26="Electromechanical",3,IF($D26="Analogue Electronic",2,1)))))^(INDEX('Weibull Data'!$G$4:$I$5,1,IF($D26="Electromechanical",3,IF($D26="Analogue Electronic",2,1))))))</f>
        <v>0.96630901846991402</v>
      </c>
      <c r="U26" s="28" cm="1">
        <f t="array" ref="U26">1-EXP(-((($C26+(U$6-$K$6))/(INDEX('Weibull Data'!$G$4:$I$5,2,IF($D26="Electromechanical",3,IF($D26="Analogue Electronic",2,1)))))^(INDEX('Weibull Data'!$G$4:$I$5,1,IF($D26="Electromechanical",3,IF($D26="Analogue Electronic",2,1))))))</f>
        <v>0.97484365810926843</v>
      </c>
      <c r="V26" s="28" cm="1">
        <f t="array" ref="V26">1-EXP(-((($C26+(V$6-$K$6))/(INDEX('Weibull Data'!$G$4:$I$5,2,IF($D26="Electromechanical",3,IF($D26="Analogue Electronic",2,1)))))^(INDEX('Weibull Data'!$G$4:$I$5,1,IF($D26="Electromechanical",3,IF($D26="Analogue Electronic",2,1))))))</f>
        <v>0.98158448792837716</v>
      </c>
      <c r="W26" s="28" cm="1">
        <f t="array" ref="W26">1-EXP(-((($C26+(W$6-$K$6))/(INDEX('Weibull Data'!$G$4:$I$5,2,IF($D26="Electromechanical",3,IF($D26="Analogue Electronic",2,1)))))^(INDEX('Weibull Data'!$G$4:$I$5,1,IF($D26="Electromechanical",3,IF($D26="Analogue Electronic",2,1))))))</f>
        <v>0.98679638544274995</v>
      </c>
      <c r="X26" s="28" cm="1">
        <f t="array" ref="X26">1-EXP(-((($C26+(X$6-$K$6))/(INDEX('Weibull Data'!$G$4:$I$5,2,IF($D26="Electromechanical",3,IF($D26="Analogue Electronic",2,1)))))^(INDEX('Weibull Data'!$G$4:$I$5,1,IF($D26="Electromechanical",3,IF($D26="Analogue Electronic",2,1))))))</f>
        <v>0.9907374459481767</v>
      </c>
      <c r="Y26" s="28" cm="1">
        <f t="array" ref="Y26">1-EXP(-((($C26+(Y$6-$K$6))/(INDEX('Weibull Data'!$G$4:$I$5,2,IF($D26="Electromechanical",3,IF($D26="Analogue Electronic",2,1)))))^(INDEX('Weibull Data'!$G$4:$I$5,1,IF($D26="Electromechanical",3,IF($D26="Analogue Electronic",2,1))))))</f>
        <v>0.99364903983946173</v>
      </c>
      <c r="Z26" s="28" cm="1">
        <f t="array" ref="Z26">1-EXP(-((($C26+(Z$6-$K$6))/(INDEX('Weibull Data'!$G$4:$I$5,2,IF($D26="Electromechanical",3,IF($D26="Analogue Electronic",2,1)))))^(INDEX('Weibull Data'!$G$4:$I$5,1,IF($D26="Electromechanical",3,IF($D26="Analogue Electronic",2,1))))))</f>
        <v>0.99574846234025149</v>
      </c>
      <c r="AA26" s="28" cm="1">
        <f t="array" ref="AA26">1-EXP(-((($C26+(AA$6-$K$6))/(INDEX('Weibull Data'!$G$4:$I$5,2,IF($D26="Electromechanical",3,IF($D26="Analogue Electronic",2,1)))))^(INDEX('Weibull Data'!$G$4:$I$5,1,IF($D26="Electromechanical",3,IF($D26="Analogue Electronic",2,1))))))</f>
        <v>0.99722435957439715</v>
      </c>
      <c r="AB26" s="28" cm="1">
        <f t="array" ref="AB26">1-EXP(-((($C26+(AB$6-$K$6))/(INDEX('Weibull Data'!$G$4:$I$5,2,IF($D26="Electromechanical",3,IF($D26="Analogue Electronic",2,1)))))^(INDEX('Weibull Data'!$G$4:$I$5,1,IF($D26="Electromechanical",3,IF($D26="Analogue Electronic",2,1))))))</f>
        <v>0.99823482228859395</v>
      </c>
      <c r="AC26" s="28" cm="1">
        <f t="array" ref="AC26">1-EXP(-((($C26+(AC$6-$K$6))/(INDEX('Weibull Data'!$G$4:$I$5,2,IF($D26="Electromechanical",3,IF($D26="Analogue Electronic",2,1)))))^(INDEX('Weibull Data'!$G$4:$I$5,1,IF($D26="Electromechanical",3,IF($D26="Analogue Electronic",2,1))))))</f>
        <v>0.99890779534344099</v>
      </c>
      <c r="AD26" s="28" cm="1">
        <f t="array" ref="AD26">1-EXP(-((($C26+(AD$6-$K$6))/(INDEX('Weibull Data'!$G$4:$I$5,2,IF($D26="Electromechanical",3,IF($D26="Analogue Electronic",2,1)))))^(INDEX('Weibull Data'!$G$4:$I$5,1,IF($D26="Electromechanical",3,IF($D26="Analogue Electronic",2,1))))))</f>
        <v>0.99934328517714233</v>
      </c>
      <c r="AE26" s="28" cm="1">
        <f t="array" ref="AE26">1-EXP(-((($C26+(AE$6-$K$6))/(INDEX('Weibull Data'!$G$4:$I$5,2,IF($D26="Electromechanical",3,IF($D26="Analogue Electronic",2,1)))))^(INDEX('Weibull Data'!$G$4:$I$5,1,IF($D26="Electromechanical",3,IF($D26="Analogue Electronic",2,1))))))</f>
        <v>0.99961677133182258</v>
      </c>
      <c r="AF26" s="28" cm="1">
        <f t="array" ref="AF26">1-EXP(-((($C26+(AF$6-$K$6))/(INDEX('Weibull Data'!$G$4:$I$5,2,IF($D26="Electromechanical",3,IF($D26="Analogue Electronic",2,1)))))^(INDEX('Weibull Data'!$G$4:$I$5,1,IF($D26="Electromechanical",3,IF($D26="Analogue Electronic",2,1))))))</f>
        <v>0.99978323817471282</v>
      </c>
      <c r="AG26" s="28" cm="1">
        <f t="array" ref="AG26">1-EXP(-((($C26+(AG$6-$K$6))/(INDEX('Weibull Data'!$G$4:$I$5,2,IF($D26="Electromechanical",3,IF($D26="Analogue Electronic",2,1)))))^(INDEX('Weibull Data'!$G$4:$I$5,1,IF($D26="Electromechanical",3,IF($D26="Analogue Electronic",2,1))))))</f>
        <v>0.9998813219568552</v>
      </c>
      <c r="AH26" s="28" cm="1">
        <f t="array" ref="AH26">1-EXP(-((($C26+(AH$6-$K$6))/(INDEX('Weibull Data'!$G$4:$I$5,2,IF($D26="Electromechanical",3,IF($D26="Analogue Electronic",2,1)))))^(INDEX('Weibull Data'!$G$4:$I$5,1,IF($D26="Electromechanical",3,IF($D26="Analogue Electronic",2,1))))))</f>
        <v>0.99993719076700849</v>
      </c>
      <c r="AI26" s="28" cm="1">
        <f t="array" ref="AI26">1-EXP(-((($C26+(AI$6-$K$6))/(INDEX('Weibull Data'!$G$4:$I$5,2,IF($D26="Electromechanical",3,IF($D26="Analogue Electronic",2,1)))))^(INDEX('Weibull Data'!$G$4:$I$5,1,IF($D26="Electromechanical",3,IF($D26="Analogue Electronic",2,1))))))</f>
        <v>0.99996791305874977</v>
      </c>
      <c r="AJ26" s="34">
        <f t="shared" si="1"/>
        <v>0.18599988196160996</v>
      </c>
      <c r="AK26" s="34">
        <f t="shared" si="2"/>
        <v>0.19446203037460943</v>
      </c>
      <c r="AL26" s="34">
        <f t="shared" si="3"/>
        <v>0.2023597074793449</v>
      </c>
      <c r="AM26" s="34">
        <f t="shared" si="4"/>
        <v>0.20963242448685698</v>
      </c>
      <c r="AN26" s="34">
        <f t="shared" si="5"/>
        <v>0.21623618189855909</v>
      </c>
      <c r="AO26" s="34">
        <f t="shared" si="6"/>
        <v>0.22214482795345519</v>
      </c>
      <c r="AP26" s="34">
        <f t="shared" si="7"/>
        <v>0.2273505299594844</v>
      </c>
      <c r="AQ26" s="34">
        <f t="shared" si="8"/>
        <v>0.23186330495013402</v>
      </c>
      <c r="AR26" s="34">
        <f t="shared" si="9"/>
        <v>0.23570963113956522</v>
      </c>
      <c r="AS26" s="34">
        <f t="shared" si="10"/>
        <v>0.23893023932598131</v>
      </c>
      <c r="AT26" s="34">
        <f t="shared" si="11"/>
        <v>0.2415772546174785</v>
      </c>
      <c r="AU26" s="34">
        <f t="shared" si="12"/>
        <v>0.24371091452731711</v>
      </c>
      <c r="AV26" s="34">
        <f t="shared" si="13"/>
        <v>0.24539612198209429</v>
      </c>
      <c r="AW26" s="34">
        <f t="shared" si="14"/>
        <v>0.24669909636068749</v>
      </c>
      <c r="AX26" s="34">
        <f t="shared" si="15"/>
        <v>0.24768436148704417</v>
      </c>
      <c r="AY26" s="34">
        <f t="shared" si="16"/>
        <v>0.24841225995986543</v>
      </c>
      <c r="AZ26" s="34">
        <f t="shared" si="17"/>
        <v>0.24893711558506287</v>
      </c>
      <c r="BA26" s="34">
        <f t="shared" si="18"/>
        <v>0.24930608989359929</v>
      </c>
      <c r="BB26" s="34">
        <f t="shared" si="19"/>
        <v>0.24955870557214849</v>
      </c>
      <c r="BC26" s="34">
        <f t="shared" si="20"/>
        <v>0.24972694883586025</v>
      </c>
      <c r="BD26" s="34">
        <f t="shared" si="21"/>
        <v>0.24983582129428558</v>
      </c>
      <c r="BE26" s="34">
        <f t="shared" si="22"/>
        <v>0.24990419283295565</v>
      </c>
      <c r="BF26" s="34">
        <f t="shared" si="23"/>
        <v>0.2499458095436782</v>
      </c>
      <c r="BG26" s="34">
        <f t="shared" si="24"/>
        <v>0.2499703304892138</v>
      </c>
      <c r="BH26" s="34">
        <f t="shared" si="25"/>
        <v>0.24998429769175212</v>
      </c>
      <c r="BI26" s="34">
        <f t="shared" si="26"/>
        <v>0.24999197826468744</v>
      </c>
      <c r="BJ26" s="45"/>
    </row>
    <row r="27" spans="1:62" x14ac:dyDescent="0.3">
      <c r="A27" s="29">
        <v>21</v>
      </c>
      <c r="B27" s="29" t="s">
        <v>132</v>
      </c>
      <c r="C27" s="29">
        <v>51</v>
      </c>
      <c r="D27" s="29" t="s">
        <v>20</v>
      </c>
      <c r="E27" s="29" t="s">
        <v>29</v>
      </c>
      <c r="F27" s="46">
        <v>1</v>
      </c>
      <c r="G27" s="47">
        <f t="shared" si="0"/>
        <v>1.5</v>
      </c>
      <c r="H27" s="46">
        <v>0.25</v>
      </c>
      <c r="I27" s="46">
        <v>1</v>
      </c>
      <c r="J27" s="28" cm="1">
        <f t="array" ref="J27">1-EXP(-((($C27+(J$6-$K$6))/(INDEX('Weibull Data'!$G$4:$I$5,2,IF($D27="Electromechanical",3,IF($D27="Analogue Electronic",2,1)))))^(INDEX('Weibull Data'!$G$4:$I$5,1,IF($D27="Electromechanical",3,IF($D27="Analogue Electronic",2,1))))))</f>
        <v>0.74399952784643986</v>
      </c>
      <c r="K27" s="28" cm="1">
        <f t="array" ref="K27">1-EXP(-((($C27+(K$6-$K$6))/(INDEX('Weibull Data'!$G$4:$I$5,2,IF($D27="Electromechanical",3,IF($D27="Analogue Electronic",2,1)))))^(INDEX('Weibull Data'!$G$4:$I$5,1,IF($D27="Electromechanical",3,IF($D27="Analogue Electronic",2,1))))))</f>
        <v>0.77784812149843774</v>
      </c>
      <c r="L27" s="28" cm="1">
        <f t="array" ref="L27">1-EXP(-((($C27+(L$6-$K$6))/(INDEX('Weibull Data'!$G$4:$I$5,2,IF($D27="Electromechanical",3,IF($D27="Analogue Electronic",2,1)))))^(INDEX('Weibull Data'!$G$4:$I$5,1,IF($D27="Electromechanical",3,IF($D27="Analogue Electronic",2,1))))))</f>
        <v>0.80943882991737959</v>
      </c>
      <c r="M27" s="28" cm="1">
        <f t="array" ref="M27">1-EXP(-((($C27+(M$6-$K$6))/(INDEX('Weibull Data'!$G$4:$I$5,2,IF($D27="Electromechanical",3,IF($D27="Analogue Electronic",2,1)))))^(INDEX('Weibull Data'!$G$4:$I$5,1,IF($D27="Electromechanical",3,IF($D27="Analogue Electronic",2,1))))))</f>
        <v>0.83852969794742793</v>
      </c>
      <c r="N27" s="28" cm="1">
        <f t="array" ref="N27">1-EXP(-((($C27+(N$6-$K$6))/(INDEX('Weibull Data'!$G$4:$I$5,2,IF($D27="Electromechanical",3,IF($D27="Analogue Electronic",2,1)))))^(INDEX('Weibull Data'!$G$4:$I$5,1,IF($D27="Electromechanical",3,IF($D27="Analogue Electronic",2,1))))))</f>
        <v>0.86494472759423635</v>
      </c>
      <c r="O27" s="28" cm="1">
        <f t="array" ref="O27">1-EXP(-((($C27+(O$6-$K$6))/(INDEX('Weibull Data'!$G$4:$I$5,2,IF($D27="Electromechanical",3,IF($D27="Analogue Electronic",2,1)))))^(INDEX('Weibull Data'!$G$4:$I$5,1,IF($D27="Electromechanical",3,IF($D27="Analogue Electronic",2,1))))))</f>
        <v>0.88857931181382077</v>
      </c>
      <c r="P27" s="28" cm="1">
        <f t="array" ref="P27">1-EXP(-((($C27+(P$6-$K$6))/(INDEX('Weibull Data'!$G$4:$I$5,2,IF($D27="Electromechanical",3,IF($D27="Analogue Electronic",2,1)))))^(INDEX('Weibull Data'!$G$4:$I$5,1,IF($D27="Electromechanical",3,IF($D27="Analogue Electronic",2,1))))))</f>
        <v>0.90940211983793762</v>
      </c>
      <c r="Q27" s="28" cm="1">
        <f t="array" ref="Q27">1-EXP(-((($C27+(Q$6-$K$6))/(INDEX('Weibull Data'!$G$4:$I$5,2,IF($D27="Electromechanical",3,IF($D27="Analogue Electronic",2,1)))))^(INDEX('Weibull Data'!$G$4:$I$5,1,IF($D27="Electromechanical",3,IF($D27="Analogue Electronic",2,1))))))</f>
        <v>0.92745321980053608</v>
      </c>
      <c r="R27" s="28" cm="1">
        <f t="array" ref="R27">1-EXP(-((($C27+(R$6-$K$6))/(INDEX('Weibull Data'!$G$4:$I$5,2,IF($D27="Electromechanical",3,IF($D27="Analogue Electronic",2,1)))))^(INDEX('Weibull Data'!$G$4:$I$5,1,IF($D27="Electromechanical",3,IF($D27="Analogue Electronic",2,1))))))</f>
        <v>0.94283852455826089</v>
      </c>
      <c r="S27" s="28" cm="1">
        <f t="array" ref="S27">1-EXP(-((($C27+(S$6-$K$6))/(INDEX('Weibull Data'!$G$4:$I$5,2,IF($D27="Electromechanical",3,IF($D27="Analogue Electronic",2,1)))))^(INDEX('Weibull Data'!$G$4:$I$5,1,IF($D27="Electromechanical",3,IF($D27="Analogue Electronic",2,1))))))</f>
        <v>0.95572095730392526</v>
      </c>
      <c r="T27" s="28" cm="1">
        <f t="array" ref="T27">1-EXP(-((($C27+(T$6-$K$6))/(INDEX('Weibull Data'!$G$4:$I$5,2,IF($D27="Electromechanical",3,IF($D27="Analogue Electronic",2,1)))))^(INDEX('Weibull Data'!$G$4:$I$5,1,IF($D27="Electromechanical",3,IF($D27="Analogue Electronic",2,1))))))</f>
        <v>0.96630901846991402</v>
      </c>
      <c r="U27" s="28" cm="1">
        <f t="array" ref="U27">1-EXP(-((($C27+(U$6-$K$6))/(INDEX('Weibull Data'!$G$4:$I$5,2,IF($D27="Electromechanical",3,IF($D27="Analogue Electronic",2,1)))))^(INDEX('Weibull Data'!$G$4:$I$5,1,IF($D27="Electromechanical",3,IF($D27="Analogue Electronic",2,1))))))</f>
        <v>0.97484365810926843</v>
      </c>
      <c r="V27" s="28" cm="1">
        <f t="array" ref="V27">1-EXP(-((($C27+(V$6-$K$6))/(INDEX('Weibull Data'!$G$4:$I$5,2,IF($D27="Electromechanical",3,IF($D27="Analogue Electronic",2,1)))))^(INDEX('Weibull Data'!$G$4:$I$5,1,IF($D27="Electromechanical",3,IF($D27="Analogue Electronic",2,1))))))</f>
        <v>0.98158448792837716</v>
      </c>
      <c r="W27" s="28" cm="1">
        <f t="array" ref="W27">1-EXP(-((($C27+(W$6-$K$6))/(INDEX('Weibull Data'!$G$4:$I$5,2,IF($D27="Electromechanical",3,IF($D27="Analogue Electronic",2,1)))))^(INDEX('Weibull Data'!$G$4:$I$5,1,IF($D27="Electromechanical",3,IF($D27="Analogue Electronic",2,1))))))</f>
        <v>0.98679638544274995</v>
      </c>
      <c r="X27" s="28" cm="1">
        <f t="array" ref="X27">1-EXP(-((($C27+(X$6-$K$6))/(INDEX('Weibull Data'!$G$4:$I$5,2,IF($D27="Electromechanical",3,IF($D27="Analogue Electronic",2,1)))))^(INDEX('Weibull Data'!$G$4:$I$5,1,IF($D27="Electromechanical",3,IF($D27="Analogue Electronic",2,1))))))</f>
        <v>0.9907374459481767</v>
      </c>
      <c r="Y27" s="28" cm="1">
        <f t="array" ref="Y27">1-EXP(-((($C27+(Y$6-$K$6))/(INDEX('Weibull Data'!$G$4:$I$5,2,IF($D27="Electromechanical",3,IF($D27="Analogue Electronic",2,1)))))^(INDEX('Weibull Data'!$G$4:$I$5,1,IF($D27="Electromechanical",3,IF($D27="Analogue Electronic",2,1))))))</f>
        <v>0.99364903983946173</v>
      </c>
      <c r="Z27" s="28" cm="1">
        <f t="array" ref="Z27">1-EXP(-((($C27+(Z$6-$K$6))/(INDEX('Weibull Data'!$G$4:$I$5,2,IF($D27="Electromechanical",3,IF($D27="Analogue Electronic",2,1)))))^(INDEX('Weibull Data'!$G$4:$I$5,1,IF($D27="Electromechanical",3,IF($D27="Analogue Electronic",2,1))))))</f>
        <v>0.99574846234025149</v>
      </c>
      <c r="AA27" s="28" cm="1">
        <f t="array" ref="AA27">1-EXP(-((($C27+(AA$6-$K$6))/(INDEX('Weibull Data'!$G$4:$I$5,2,IF($D27="Electromechanical",3,IF($D27="Analogue Electronic",2,1)))))^(INDEX('Weibull Data'!$G$4:$I$5,1,IF($D27="Electromechanical",3,IF($D27="Analogue Electronic",2,1))))))</f>
        <v>0.99722435957439715</v>
      </c>
      <c r="AB27" s="28" cm="1">
        <f t="array" ref="AB27">1-EXP(-((($C27+(AB$6-$K$6))/(INDEX('Weibull Data'!$G$4:$I$5,2,IF($D27="Electromechanical",3,IF($D27="Analogue Electronic",2,1)))))^(INDEX('Weibull Data'!$G$4:$I$5,1,IF($D27="Electromechanical",3,IF($D27="Analogue Electronic",2,1))))))</f>
        <v>0.99823482228859395</v>
      </c>
      <c r="AC27" s="28" cm="1">
        <f t="array" ref="AC27">1-EXP(-((($C27+(AC$6-$K$6))/(INDEX('Weibull Data'!$G$4:$I$5,2,IF($D27="Electromechanical",3,IF($D27="Analogue Electronic",2,1)))))^(INDEX('Weibull Data'!$G$4:$I$5,1,IF($D27="Electromechanical",3,IF($D27="Analogue Electronic",2,1))))))</f>
        <v>0.99890779534344099</v>
      </c>
      <c r="AD27" s="28" cm="1">
        <f t="array" ref="AD27">1-EXP(-((($C27+(AD$6-$K$6))/(INDEX('Weibull Data'!$G$4:$I$5,2,IF($D27="Electromechanical",3,IF($D27="Analogue Electronic",2,1)))))^(INDEX('Weibull Data'!$G$4:$I$5,1,IF($D27="Electromechanical",3,IF($D27="Analogue Electronic",2,1))))))</f>
        <v>0.99934328517714233</v>
      </c>
      <c r="AE27" s="28" cm="1">
        <f t="array" ref="AE27">1-EXP(-((($C27+(AE$6-$K$6))/(INDEX('Weibull Data'!$G$4:$I$5,2,IF($D27="Electromechanical",3,IF($D27="Analogue Electronic",2,1)))))^(INDEX('Weibull Data'!$G$4:$I$5,1,IF($D27="Electromechanical",3,IF($D27="Analogue Electronic",2,1))))))</f>
        <v>0.99961677133182258</v>
      </c>
      <c r="AF27" s="28" cm="1">
        <f t="array" ref="AF27">1-EXP(-((($C27+(AF$6-$K$6))/(INDEX('Weibull Data'!$G$4:$I$5,2,IF($D27="Electromechanical",3,IF($D27="Analogue Electronic",2,1)))))^(INDEX('Weibull Data'!$G$4:$I$5,1,IF($D27="Electromechanical",3,IF($D27="Analogue Electronic",2,1))))))</f>
        <v>0.99978323817471282</v>
      </c>
      <c r="AG27" s="28" cm="1">
        <f t="array" ref="AG27">1-EXP(-((($C27+(AG$6-$K$6))/(INDEX('Weibull Data'!$G$4:$I$5,2,IF($D27="Electromechanical",3,IF($D27="Analogue Electronic",2,1)))))^(INDEX('Weibull Data'!$G$4:$I$5,1,IF($D27="Electromechanical",3,IF($D27="Analogue Electronic",2,1))))))</f>
        <v>0.9998813219568552</v>
      </c>
      <c r="AH27" s="28" cm="1">
        <f t="array" ref="AH27">1-EXP(-((($C27+(AH$6-$K$6))/(INDEX('Weibull Data'!$G$4:$I$5,2,IF($D27="Electromechanical",3,IF($D27="Analogue Electronic",2,1)))))^(INDEX('Weibull Data'!$G$4:$I$5,1,IF($D27="Electromechanical",3,IF($D27="Analogue Electronic",2,1))))))</f>
        <v>0.99993719076700849</v>
      </c>
      <c r="AI27" s="28" cm="1">
        <f t="array" ref="AI27">1-EXP(-((($C27+(AI$6-$K$6))/(INDEX('Weibull Data'!$G$4:$I$5,2,IF($D27="Electromechanical",3,IF($D27="Analogue Electronic",2,1)))))^(INDEX('Weibull Data'!$G$4:$I$5,1,IF($D27="Electromechanical",3,IF($D27="Analogue Electronic",2,1))))))</f>
        <v>0.99996791305874977</v>
      </c>
      <c r="AJ27" s="34">
        <f t="shared" si="1"/>
        <v>0.18599988196160996</v>
      </c>
      <c r="AK27" s="34">
        <f t="shared" si="2"/>
        <v>0.19446203037460943</v>
      </c>
      <c r="AL27" s="34">
        <f t="shared" si="3"/>
        <v>0.2023597074793449</v>
      </c>
      <c r="AM27" s="34">
        <f t="shared" si="4"/>
        <v>0.20963242448685698</v>
      </c>
      <c r="AN27" s="34">
        <f t="shared" si="5"/>
        <v>0.21623618189855909</v>
      </c>
      <c r="AO27" s="34">
        <f t="shared" si="6"/>
        <v>0.22214482795345519</v>
      </c>
      <c r="AP27" s="34">
        <f t="shared" si="7"/>
        <v>0.2273505299594844</v>
      </c>
      <c r="AQ27" s="34">
        <f t="shared" si="8"/>
        <v>0.23186330495013402</v>
      </c>
      <c r="AR27" s="34">
        <f t="shared" si="9"/>
        <v>0.23570963113956522</v>
      </c>
      <c r="AS27" s="34">
        <f t="shared" si="10"/>
        <v>0.23893023932598131</v>
      </c>
      <c r="AT27" s="34">
        <f t="shared" si="11"/>
        <v>0.2415772546174785</v>
      </c>
      <c r="AU27" s="34">
        <f t="shared" si="12"/>
        <v>0.24371091452731711</v>
      </c>
      <c r="AV27" s="34">
        <f t="shared" si="13"/>
        <v>0.24539612198209429</v>
      </c>
      <c r="AW27" s="34">
        <f t="shared" si="14"/>
        <v>0.24669909636068749</v>
      </c>
      <c r="AX27" s="34">
        <f t="shared" si="15"/>
        <v>0.24768436148704417</v>
      </c>
      <c r="AY27" s="34">
        <f t="shared" si="16"/>
        <v>0.24841225995986543</v>
      </c>
      <c r="AZ27" s="34">
        <f t="shared" si="17"/>
        <v>0.24893711558506287</v>
      </c>
      <c r="BA27" s="34">
        <f t="shared" si="18"/>
        <v>0.24930608989359929</v>
      </c>
      <c r="BB27" s="34">
        <f t="shared" si="19"/>
        <v>0.24955870557214849</v>
      </c>
      <c r="BC27" s="34">
        <f t="shared" si="20"/>
        <v>0.24972694883586025</v>
      </c>
      <c r="BD27" s="34">
        <f t="shared" si="21"/>
        <v>0.24983582129428558</v>
      </c>
      <c r="BE27" s="34">
        <f t="shared" si="22"/>
        <v>0.24990419283295565</v>
      </c>
      <c r="BF27" s="34">
        <f t="shared" si="23"/>
        <v>0.2499458095436782</v>
      </c>
      <c r="BG27" s="34">
        <f t="shared" si="24"/>
        <v>0.2499703304892138</v>
      </c>
      <c r="BH27" s="34">
        <f t="shared" si="25"/>
        <v>0.24998429769175212</v>
      </c>
      <c r="BI27" s="34">
        <f t="shared" si="26"/>
        <v>0.24999197826468744</v>
      </c>
      <c r="BJ27" s="45"/>
    </row>
    <row r="28" spans="1:62" x14ac:dyDescent="0.3">
      <c r="A28" s="29">
        <v>22</v>
      </c>
      <c r="B28" s="29" t="s">
        <v>133</v>
      </c>
      <c r="C28" s="29">
        <v>51</v>
      </c>
      <c r="D28" s="29" t="s">
        <v>20</v>
      </c>
      <c r="E28" s="29" t="s">
        <v>34</v>
      </c>
      <c r="F28" s="46">
        <v>1</v>
      </c>
      <c r="G28" s="47">
        <f t="shared" si="0"/>
        <v>1.5</v>
      </c>
      <c r="H28" s="46">
        <v>0.41699999999999998</v>
      </c>
      <c r="I28" s="46">
        <v>1</v>
      </c>
      <c r="J28" s="28" cm="1">
        <f t="array" ref="J28">1-EXP(-((($C28+(J$6-$K$6))/(INDEX('Weibull Data'!$G$4:$I$5,2,IF($D28="Electromechanical",3,IF($D28="Analogue Electronic",2,1)))))^(INDEX('Weibull Data'!$G$4:$I$5,1,IF($D28="Electromechanical",3,IF($D28="Analogue Electronic",2,1))))))</f>
        <v>0.74399952784643986</v>
      </c>
      <c r="K28" s="28" cm="1">
        <f t="array" ref="K28">1-EXP(-((($C28+(K$6-$K$6))/(INDEX('Weibull Data'!$G$4:$I$5,2,IF($D28="Electromechanical",3,IF($D28="Analogue Electronic",2,1)))))^(INDEX('Weibull Data'!$G$4:$I$5,1,IF($D28="Electromechanical",3,IF($D28="Analogue Electronic",2,1))))))</f>
        <v>0.77784812149843774</v>
      </c>
      <c r="L28" s="28" cm="1">
        <f t="array" ref="L28">1-EXP(-((($C28+(L$6-$K$6))/(INDEX('Weibull Data'!$G$4:$I$5,2,IF($D28="Electromechanical",3,IF($D28="Analogue Electronic",2,1)))))^(INDEX('Weibull Data'!$G$4:$I$5,1,IF($D28="Electromechanical",3,IF($D28="Analogue Electronic",2,1))))))</f>
        <v>0.80943882991737959</v>
      </c>
      <c r="M28" s="28" cm="1">
        <f t="array" ref="M28">1-EXP(-((($C28+(M$6-$K$6))/(INDEX('Weibull Data'!$G$4:$I$5,2,IF($D28="Electromechanical",3,IF($D28="Analogue Electronic",2,1)))))^(INDEX('Weibull Data'!$G$4:$I$5,1,IF($D28="Electromechanical",3,IF($D28="Analogue Electronic",2,1))))))</f>
        <v>0.83852969794742793</v>
      </c>
      <c r="N28" s="28" cm="1">
        <f t="array" ref="N28">1-EXP(-((($C28+(N$6-$K$6))/(INDEX('Weibull Data'!$G$4:$I$5,2,IF($D28="Electromechanical",3,IF($D28="Analogue Electronic",2,1)))))^(INDEX('Weibull Data'!$G$4:$I$5,1,IF($D28="Electromechanical",3,IF($D28="Analogue Electronic",2,1))))))</f>
        <v>0.86494472759423635</v>
      </c>
      <c r="O28" s="28" cm="1">
        <f t="array" ref="O28">1-EXP(-((($C28+(O$6-$K$6))/(INDEX('Weibull Data'!$G$4:$I$5,2,IF($D28="Electromechanical",3,IF($D28="Analogue Electronic",2,1)))))^(INDEX('Weibull Data'!$G$4:$I$5,1,IF($D28="Electromechanical",3,IF($D28="Analogue Electronic",2,1))))))</f>
        <v>0.88857931181382077</v>
      </c>
      <c r="P28" s="28" cm="1">
        <f t="array" ref="P28">1-EXP(-((($C28+(P$6-$K$6))/(INDEX('Weibull Data'!$G$4:$I$5,2,IF($D28="Electromechanical",3,IF($D28="Analogue Electronic",2,1)))))^(INDEX('Weibull Data'!$G$4:$I$5,1,IF($D28="Electromechanical",3,IF($D28="Analogue Electronic",2,1))))))</f>
        <v>0.90940211983793762</v>
      </c>
      <c r="Q28" s="28" cm="1">
        <f t="array" ref="Q28">1-EXP(-((($C28+(Q$6-$K$6))/(INDEX('Weibull Data'!$G$4:$I$5,2,IF($D28="Electromechanical",3,IF($D28="Analogue Electronic",2,1)))))^(INDEX('Weibull Data'!$G$4:$I$5,1,IF($D28="Electromechanical",3,IF($D28="Analogue Electronic",2,1))))))</f>
        <v>0.92745321980053608</v>
      </c>
      <c r="R28" s="28" cm="1">
        <f t="array" ref="R28">1-EXP(-((($C28+(R$6-$K$6))/(INDEX('Weibull Data'!$G$4:$I$5,2,IF($D28="Electromechanical",3,IF($D28="Analogue Electronic",2,1)))))^(INDEX('Weibull Data'!$G$4:$I$5,1,IF($D28="Electromechanical",3,IF($D28="Analogue Electronic",2,1))))))</f>
        <v>0.94283852455826089</v>
      </c>
      <c r="S28" s="28" cm="1">
        <f t="array" ref="S28">1-EXP(-((($C28+(S$6-$K$6))/(INDEX('Weibull Data'!$G$4:$I$5,2,IF($D28="Electromechanical",3,IF($D28="Analogue Electronic",2,1)))))^(INDEX('Weibull Data'!$G$4:$I$5,1,IF($D28="Electromechanical",3,IF($D28="Analogue Electronic",2,1))))))</f>
        <v>0.95572095730392526</v>
      </c>
      <c r="T28" s="28" cm="1">
        <f t="array" ref="T28">1-EXP(-((($C28+(T$6-$K$6))/(INDEX('Weibull Data'!$G$4:$I$5,2,IF($D28="Electromechanical",3,IF($D28="Analogue Electronic",2,1)))))^(INDEX('Weibull Data'!$G$4:$I$5,1,IF($D28="Electromechanical",3,IF($D28="Analogue Electronic",2,1))))))</f>
        <v>0.96630901846991402</v>
      </c>
      <c r="U28" s="28" cm="1">
        <f t="array" ref="U28">1-EXP(-((($C28+(U$6-$K$6))/(INDEX('Weibull Data'!$G$4:$I$5,2,IF($D28="Electromechanical",3,IF($D28="Analogue Electronic",2,1)))))^(INDEX('Weibull Data'!$G$4:$I$5,1,IF($D28="Electromechanical",3,IF($D28="Analogue Electronic",2,1))))))</f>
        <v>0.97484365810926843</v>
      </c>
      <c r="V28" s="28" cm="1">
        <f t="array" ref="V28">1-EXP(-((($C28+(V$6-$K$6))/(INDEX('Weibull Data'!$G$4:$I$5,2,IF($D28="Electromechanical",3,IF($D28="Analogue Electronic",2,1)))))^(INDEX('Weibull Data'!$G$4:$I$5,1,IF($D28="Electromechanical",3,IF($D28="Analogue Electronic",2,1))))))</f>
        <v>0.98158448792837716</v>
      </c>
      <c r="W28" s="28" cm="1">
        <f t="array" ref="W28">1-EXP(-((($C28+(W$6-$K$6))/(INDEX('Weibull Data'!$G$4:$I$5,2,IF($D28="Electromechanical",3,IF($D28="Analogue Electronic",2,1)))))^(INDEX('Weibull Data'!$G$4:$I$5,1,IF($D28="Electromechanical",3,IF($D28="Analogue Electronic",2,1))))))</f>
        <v>0.98679638544274995</v>
      </c>
      <c r="X28" s="28" cm="1">
        <f t="array" ref="X28">1-EXP(-((($C28+(X$6-$K$6))/(INDEX('Weibull Data'!$G$4:$I$5,2,IF($D28="Electromechanical",3,IF($D28="Analogue Electronic",2,1)))))^(INDEX('Weibull Data'!$G$4:$I$5,1,IF($D28="Electromechanical",3,IF($D28="Analogue Electronic",2,1))))))</f>
        <v>0.9907374459481767</v>
      </c>
      <c r="Y28" s="28" cm="1">
        <f t="array" ref="Y28">1-EXP(-((($C28+(Y$6-$K$6))/(INDEX('Weibull Data'!$G$4:$I$5,2,IF($D28="Electromechanical",3,IF($D28="Analogue Electronic",2,1)))))^(INDEX('Weibull Data'!$G$4:$I$5,1,IF($D28="Electromechanical",3,IF($D28="Analogue Electronic",2,1))))))</f>
        <v>0.99364903983946173</v>
      </c>
      <c r="Z28" s="28" cm="1">
        <f t="array" ref="Z28">1-EXP(-((($C28+(Z$6-$K$6))/(INDEX('Weibull Data'!$G$4:$I$5,2,IF($D28="Electromechanical",3,IF($D28="Analogue Electronic",2,1)))))^(INDEX('Weibull Data'!$G$4:$I$5,1,IF($D28="Electromechanical",3,IF($D28="Analogue Electronic",2,1))))))</f>
        <v>0.99574846234025149</v>
      </c>
      <c r="AA28" s="28" cm="1">
        <f t="array" ref="AA28">1-EXP(-((($C28+(AA$6-$K$6))/(INDEX('Weibull Data'!$G$4:$I$5,2,IF($D28="Electromechanical",3,IF($D28="Analogue Electronic",2,1)))))^(INDEX('Weibull Data'!$G$4:$I$5,1,IF($D28="Electromechanical",3,IF($D28="Analogue Electronic",2,1))))))</f>
        <v>0.99722435957439715</v>
      </c>
      <c r="AB28" s="28" cm="1">
        <f t="array" ref="AB28">1-EXP(-((($C28+(AB$6-$K$6))/(INDEX('Weibull Data'!$G$4:$I$5,2,IF($D28="Electromechanical",3,IF($D28="Analogue Electronic",2,1)))))^(INDEX('Weibull Data'!$G$4:$I$5,1,IF($D28="Electromechanical",3,IF($D28="Analogue Electronic",2,1))))))</f>
        <v>0.99823482228859395</v>
      </c>
      <c r="AC28" s="28" cm="1">
        <f t="array" ref="AC28">1-EXP(-((($C28+(AC$6-$K$6))/(INDEX('Weibull Data'!$G$4:$I$5,2,IF($D28="Electromechanical",3,IF($D28="Analogue Electronic",2,1)))))^(INDEX('Weibull Data'!$G$4:$I$5,1,IF($D28="Electromechanical",3,IF($D28="Analogue Electronic",2,1))))))</f>
        <v>0.99890779534344099</v>
      </c>
      <c r="AD28" s="28" cm="1">
        <f t="array" ref="AD28">1-EXP(-((($C28+(AD$6-$K$6))/(INDEX('Weibull Data'!$G$4:$I$5,2,IF($D28="Electromechanical",3,IF($D28="Analogue Electronic",2,1)))))^(INDEX('Weibull Data'!$G$4:$I$5,1,IF($D28="Electromechanical",3,IF($D28="Analogue Electronic",2,1))))))</f>
        <v>0.99934328517714233</v>
      </c>
      <c r="AE28" s="28" cm="1">
        <f t="array" ref="AE28">1-EXP(-((($C28+(AE$6-$K$6))/(INDEX('Weibull Data'!$G$4:$I$5,2,IF($D28="Electromechanical",3,IF($D28="Analogue Electronic",2,1)))))^(INDEX('Weibull Data'!$G$4:$I$5,1,IF($D28="Electromechanical",3,IF($D28="Analogue Electronic",2,1))))))</f>
        <v>0.99961677133182258</v>
      </c>
      <c r="AF28" s="28" cm="1">
        <f t="array" ref="AF28">1-EXP(-((($C28+(AF$6-$K$6))/(INDEX('Weibull Data'!$G$4:$I$5,2,IF($D28="Electromechanical",3,IF($D28="Analogue Electronic",2,1)))))^(INDEX('Weibull Data'!$G$4:$I$5,1,IF($D28="Electromechanical",3,IF($D28="Analogue Electronic",2,1))))))</f>
        <v>0.99978323817471282</v>
      </c>
      <c r="AG28" s="28" cm="1">
        <f t="array" ref="AG28">1-EXP(-((($C28+(AG$6-$K$6))/(INDEX('Weibull Data'!$G$4:$I$5,2,IF($D28="Electromechanical",3,IF($D28="Analogue Electronic",2,1)))))^(INDEX('Weibull Data'!$G$4:$I$5,1,IF($D28="Electromechanical",3,IF($D28="Analogue Electronic",2,1))))))</f>
        <v>0.9998813219568552</v>
      </c>
      <c r="AH28" s="28" cm="1">
        <f t="array" ref="AH28">1-EXP(-((($C28+(AH$6-$K$6))/(INDEX('Weibull Data'!$G$4:$I$5,2,IF($D28="Electromechanical",3,IF($D28="Analogue Electronic",2,1)))))^(INDEX('Weibull Data'!$G$4:$I$5,1,IF($D28="Electromechanical",3,IF($D28="Analogue Electronic",2,1))))))</f>
        <v>0.99993719076700849</v>
      </c>
      <c r="AI28" s="28" cm="1">
        <f t="array" ref="AI28">1-EXP(-((($C28+(AI$6-$K$6))/(INDEX('Weibull Data'!$G$4:$I$5,2,IF($D28="Electromechanical",3,IF($D28="Analogue Electronic",2,1)))))^(INDEX('Weibull Data'!$G$4:$I$5,1,IF($D28="Electromechanical",3,IF($D28="Analogue Electronic",2,1))))))</f>
        <v>0.99996791305874977</v>
      </c>
      <c r="AJ28" s="34">
        <f t="shared" si="1"/>
        <v>0.31024780311196543</v>
      </c>
      <c r="AK28" s="34">
        <f t="shared" si="2"/>
        <v>0.32436266666484853</v>
      </c>
      <c r="AL28" s="34">
        <f t="shared" si="3"/>
        <v>0.3375359920755473</v>
      </c>
      <c r="AM28" s="34">
        <f t="shared" si="4"/>
        <v>0.34966688404407742</v>
      </c>
      <c r="AN28" s="34">
        <f t="shared" si="5"/>
        <v>0.36068195140679654</v>
      </c>
      <c r="AO28" s="34">
        <f t="shared" si="6"/>
        <v>0.37053757302636325</v>
      </c>
      <c r="AP28" s="34">
        <f t="shared" si="7"/>
        <v>0.37922068397241998</v>
      </c>
      <c r="AQ28" s="34">
        <f t="shared" si="8"/>
        <v>0.38674799265682352</v>
      </c>
      <c r="AR28" s="34">
        <f t="shared" si="9"/>
        <v>0.39316366474079478</v>
      </c>
      <c r="AS28" s="34">
        <f t="shared" si="10"/>
        <v>0.39853563919573681</v>
      </c>
      <c r="AT28" s="34">
        <f t="shared" si="11"/>
        <v>0.40295086070195413</v>
      </c>
      <c r="AU28" s="34">
        <f t="shared" si="12"/>
        <v>0.4065098054315649</v>
      </c>
      <c r="AV28" s="34">
        <f t="shared" si="13"/>
        <v>0.40932073146613324</v>
      </c>
      <c r="AW28" s="34">
        <f t="shared" si="14"/>
        <v>0.41149409272962673</v>
      </c>
      <c r="AX28" s="34">
        <f t="shared" si="15"/>
        <v>0.41313751496038964</v>
      </c>
      <c r="AY28" s="34">
        <f t="shared" si="16"/>
        <v>0.41435164961305554</v>
      </c>
      <c r="AZ28" s="34">
        <f t="shared" si="17"/>
        <v>0.41522710879588487</v>
      </c>
      <c r="BA28" s="34">
        <f t="shared" si="18"/>
        <v>0.41584255794252362</v>
      </c>
      <c r="BB28" s="34">
        <f t="shared" si="19"/>
        <v>0.41626392089434366</v>
      </c>
      <c r="BC28" s="34">
        <f t="shared" si="20"/>
        <v>0.41654455065821488</v>
      </c>
      <c r="BD28" s="34">
        <f t="shared" si="21"/>
        <v>0.4167261499188683</v>
      </c>
      <c r="BE28" s="34">
        <f t="shared" si="22"/>
        <v>0.41684019364537001</v>
      </c>
      <c r="BF28" s="34">
        <f t="shared" si="23"/>
        <v>0.41690961031885521</v>
      </c>
      <c r="BG28" s="34">
        <f t="shared" si="24"/>
        <v>0.41695051125600857</v>
      </c>
      <c r="BH28" s="34">
        <f t="shared" si="25"/>
        <v>0.41697380854984251</v>
      </c>
      <c r="BI28" s="34">
        <f t="shared" si="26"/>
        <v>0.41698661974549861</v>
      </c>
      <c r="BJ28" s="45"/>
    </row>
    <row r="29" spans="1:62" x14ac:dyDescent="0.3">
      <c r="A29" s="29">
        <v>23</v>
      </c>
      <c r="B29" s="29" t="s">
        <v>134</v>
      </c>
      <c r="C29" s="29">
        <v>51</v>
      </c>
      <c r="D29" s="29" t="s">
        <v>20</v>
      </c>
      <c r="E29" s="29" t="s">
        <v>34</v>
      </c>
      <c r="F29" s="46">
        <v>1</v>
      </c>
      <c r="G29" s="47">
        <f t="shared" si="0"/>
        <v>1.5</v>
      </c>
      <c r="H29" s="46">
        <v>0.41699999999999998</v>
      </c>
      <c r="I29" s="46">
        <v>1</v>
      </c>
      <c r="J29" s="28" cm="1">
        <f t="array" ref="J29">1-EXP(-((($C29+(J$6-$K$6))/(INDEX('Weibull Data'!$G$4:$I$5,2,IF($D29="Electromechanical",3,IF($D29="Analogue Electronic",2,1)))))^(INDEX('Weibull Data'!$G$4:$I$5,1,IF($D29="Electromechanical",3,IF($D29="Analogue Electronic",2,1))))))</f>
        <v>0.74399952784643986</v>
      </c>
      <c r="K29" s="28" cm="1">
        <f t="array" ref="K29">1-EXP(-((($C29+(K$6-$K$6))/(INDEX('Weibull Data'!$G$4:$I$5,2,IF($D29="Electromechanical",3,IF($D29="Analogue Electronic",2,1)))))^(INDEX('Weibull Data'!$G$4:$I$5,1,IF($D29="Electromechanical",3,IF($D29="Analogue Electronic",2,1))))))</f>
        <v>0.77784812149843774</v>
      </c>
      <c r="L29" s="28" cm="1">
        <f t="array" ref="L29">1-EXP(-((($C29+(L$6-$K$6))/(INDEX('Weibull Data'!$G$4:$I$5,2,IF($D29="Electromechanical",3,IF($D29="Analogue Electronic",2,1)))))^(INDEX('Weibull Data'!$G$4:$I$5,1,IF($D29="Electromechanical",3,IF($D29="Analogue Electronic",2,1))))))</f>
        <v>0.80943882991737959</v>
      </c>
      <c r="M29" s="28" cm="1">
        <f t="array" ref="M29">1-EXP(-((($C29+(M$6-$K$6))/(INDEX('Weibull Data'!$G$4:$I$5,2,IF($D29="Electromechanical",3,IF($D29="Analogue Electronic",2,1)))))^(INDEX('Weibull Data'!$G$4:$I$5,1,IF($D29="Electromechanical",3,IF($D29="Analogue Electronic",2,1))))))</f>
        <v>0.83852969794742793</v>
      </c>
      <c r="N29" s="28" cm="1">
        <f t="array" ref="N29">1-EXP(-((($C29+(N$6-$K$6))/(INDEX('Weibull Data'!$G$4:$I$5,2,IF($D29="Electromechanical",3,IF($D29="Analogue Electronic",2,1)))))^(INDEX('Weibull Data'!$G$4:$I$5,1,IF($D29="Electromechanical",3,IF($D29="Analogue Electronic",2,1))))))</f>
        <v>0.86494472759423635</v>
      </c>
      <c r="O29" s="28" cm="1">
        <f t="array" ref="O29">1-EXP(-((($C29+(O$6-$K$6))/(INDEX('Weibull Data'!$G$4:$I$5,2,IF($D29="Electromechanical",3,IF($D29="Analogue Electronic",2,1)))))^(INDEX('Weibull Data'!$G$4:$I$5,1,IF($D29="Electromechanical",3,IF($D29="Analogue Electronic",2,1))))))</f>
        <v>0.88857931181382077</v>
      </c>
      <c r="P29" s="28" cm="1">
        <f t="array" ref="P29">1-EXP(-((($C29+(P$6-$K$6))/(INDEX('Weibull Data'!$G$4:$I$5,2,IF($D29="Electromechanical",3,IF($D29="Analogue Electronic",2,1)))))^(INDEX('Weibull Data'!$G$4:$I$5,1,IF($D29="Electromechanical",3,IF($D29="Analogue Electronic",2,1))))))</f>
        <v>0.90940211983793762</v>
      </c>
      <c r="Q29" s="28" cm="1">
        <f t="array" ref="Q29">1-EXP(-((($C29+(Q$6-$K$6))/(INDEX('Weibull Data'!$G$4:$I$5,2,IF($D29="Electromechanical",3,IF($D29="Analogue Electronic",2,1)))))^(INDEX('Weibull Data'!$G$4:$I$5,1,IF($D29="Electromechanical",3,IF($D29="Analogue Electronic",2,1))))))</f>
        <v>0.92745321980053608</v>
      </c>
      <c r="R29" s="28" cm="1">
        <f t="array" ref="R29">1-EXP(-((($C29+(R$6-$K$6))/(INDEX('Weibull Data'!$G$4:$I$5,2,IF($D29="Electromechanical",3,IF($D29="Analogue Electronic",2,1)))))^(INDEX('Weibull Data'!$G$4:$I$5,1,IF($D29="Electromechanical",3,IF($D29="Analogue Electronic",2,1))))))</f>
        <v>0.94283852455826089</v>
      </c>
      <c r="S29" s="28" cm="1">
        <f t="array" ref="S29">1-EXP(-((($C29+(S$6-$K$6))/(INDEX('Weibull Data'!$G$4:$I$5,2,IF($D29="Electromechanical",3,IF($D29="Analogue Electronic",2,1)))))^(INDEX('Weibull Data'!$G$4:$I$5,1,IF($D29="Electromechanical",3,IF($D29="Analogue Electronic",2,1))))))</f>
        <v>0.95572095730392526</v>
      </c>
      <c r="T29" s="28" cm="1">
        <f t="array" ref="T29">1-EXP(-((($C29+(T$6-$K$6))/(INDEX('Weibull Data'!$G$4:$I$5,2,IF($D29="Electromechanical",3,IF($D29="Analogue Electronic",2,1)))))^(INDEX('Weibull Data'!$G$4:$I$5,1,IF($D29="Electromechanical",3,IF($D29="Analogue Electronic",2,1))))))</f>
        <v>0.96630901846991402</v>
      </c>
      <c r="U29" s="28" cm="1">
        <f t="array" ref="U29">1-EXP(-((($C29+(U$6-$K$6))/(INDEX('Weibull Data'!$G$4:$I$5,2,IF($D29="Electromechanical",3,IF($D29="Analogue Electronic",2,1)))))^(INDEX('Weibull Data'!$G$4:$I$5,1,IF($D29="Electromechanical",3,IF($D29="Analogue Electronic",2,1))))))</f>
        <v>0.97484365810926843</v>
      </c>
      <c r="V29" s="28" cm="1">
        <f t="array" ref="V29">1-EXP(-((($C29+(V$6-$K$6))/(INDEX('Weibull Data'!$G$4:$I$5,2,IF($D29="Electromechanical",3,IF($D29="Analogue Electronic",2,1)))))^(INDEX('Weibull Data'!$G$4:$I$5,1,IF($D29="Electromechanical",3,IF($D29="Analogue Electronic",2,1))))))</f>
        <v>0.98158448792837716</v>
      </c>
      <c r="W29" s="28" cm="1">
        <f t="array" ref="W29">1-EXP(-((($C29+(W$6-$K$6))/(INDEX('Weibull Data'!$G$4:$I$5,2,IF($D29="Electromechanical",3,IF($D29="Analogue Electronic",2,1)))))^(INDEX('Weibull Data'!$G$4:$I$5,1,IF($D29="Electromechanical",3,IF($D29="Analogue Electronic",2,1))))))</f>
        <v>0.98679638544274995</v>
      </c>
      <c r="X29" s="28" cm="1">
        <f t="array" ref="X29">1-EXP(-((($C29+(X$6-$K$6))/(INDEX('Weibull Data'!$G$4:$I$5,2,IF($D29="Electromechanical",3,IF($D29="Analogue Electronic",2,1)))))^(INDEX('Weibull Data'!$G$4:$I$5,1,IF($D29="Electromechanical",3,IF($D29="Analogue Electronic",2,1))))))</f>
        <v>0.9907374459481767</v>
      </c>
      <c r="Y29" s="28" cm="1">
        <f t="array" ref="Y29">1-EXP(-((($C29+(Y$6-$K$6))/(INDEX('Weibull Data'!$G$4:$I$5,2,IF($D29="Electromechanical",3,IF($D29="Analogue Electronic",2,1)))))^(INDEX('Weibull Data'!$G$4:$I$5,1,IF($D29="Electromechanical",3,IF($D29="Analogue Electronic",2,1))))))</f>
        <v>0.99364903983946173</v>
      </c>
      <c r="Z29" s="28" cm="1">
        <f t="array" ref="Z29">1-EXP(-((($C29+(Z$6-$K$6))/(INDEX('Weibull Data'!$G$4:$I$5,2,IF($D29="Electromechanical",3,IF($D29="Analogue Electronic",2,1)))))^(INDEX('Weibull Data'!$G$4:$I$5,1,IF($D29="Electromechanical",3,IF($D29="Analogue Electronic",2,1))))))</f>
        <v>0.99574846234025149</v>
      </c>
      <c r="AA29" s="28" cm="1">
        <f t="array" ref="AA29">1-EXP(-((($C29+(AA$6-$K$6))/(INDEX('Weibull Data'!$G$4:$I$5,2,IF($D29="Electromechanical",3,IF($D29="Analogue Electronic",2,1)))))^(INDEX('Weibull Data'!$G$4:$I$5,1,IF($D29="Electromechanical",3,IF($D29="Analogue Electronic",2,1))))))</f>
        <v>0.99722435957439715</v>
      </c>
      <c r="AB29" s="28" cm="1">
        <f t="array" ref="AB29">1-EXP(-((($C29+(AB$6-$K$6))/(INDEX('Weibull Data'!$G$4:$I$5,2,IF($D29="Electromechanical",3,IF($D29="Analogue Electronic",2,1)))))^(INDEX('Weibull Data'!$G$4:$I$5,1,IF($D29="Electromechanical",3,IF($D29="Analogue Electronic",2,1))))))</f>
        <v>0.99823482228859395</v>
      </c>
      <c r="AC29" s="28" cm="1">
        <f t="array" ref="AC29">1-EXP(-((($C29+(AC$6-$K$6))/(INDEX('Weibull Data'!$G$4:$I$5,2,IF($D29="Electromechanical",3,IF($D29="Analogue Electronic",2,1)))))^(INDEX('Weibull Data'!$G$4:$I$5,1,IF($D29="Electromechanical",3,IF($D29="Analogue Electronic",2,1))))))</f>
        <v>0.99890779534344099</v>
      </c>
      <c r="AD29" s="28" cm="1">
        <f t="array" ref="AD29">1-EXP(-((($C29+(AD$6-$K$6))/(INDEX('Weibull Data'!$G$4:$I$5,2,IF($D29="Electromechanical",3,IF($D29="Analogue Electronic",2,1)))))^(INDEX('Weibull Data'!$G$4:$I$5,1,IF($D29="Electromechanical",3,IF($D29="Analogue Electronic",2,1))))))</f>
        <v>0.99934328517714233</v>
      </c>
      <c r="AE29" s="28" cm="1">
        <f t="array" ref="AE29">1-EXP(-((($C29+(AE$6-$K$6))/(INDEX('Weibull Data'!$G$4:$I$5,2,IF($D29="Electromechanical",3,IF($D29="Analogue Electronic",2,1)))))^(INDEX('Weibull Data'!$G$4:$I$5,1,IF($D29="Electromechanical",3,IF($D29="Analogue Electronic",2,1))))))</f>
        <v>0.99961677133182258</v>
      </c>
      <c r="AF29" s="28" cm="1">
        <f t="array" ref="AF29">1-EXP(-((($C29+(AF$6-$K$6))/(INDEX('Weibull Data'!$G$4:$I$5,2,IF($D29="Electromechanical",3,IF($D29="Analogue Electronic",2,1)))))^(INDEX('Weibull Data'!$G$4:$I$5,1,IF($D29="Electromechanical",3,IF($D29="Analogue Electronic",2,1))))))</f>
        <v>0.99978323817471282</v>
      </c>
      <c r="AG29" s="28" cm="1">
        <f t="array" ref="AG29">1-EXP(-((($C29+(AG$6-$K$6))/(INDEX('Weibull Data'!$G$4:$I$5,2,IF($D29="Electromechanical",3,IF($D29="Analogue Electronic",2,1)))))^(INDEX('Weibull Data'!$G$4:$I$5,1,IF($D29="Electromechanical",3,IF($D29="Analogue Electronic",2,1))))))</f>
        <v>0.9998813219568552</v>
      </c>
      <c r="AH29" s="28" cm="1">
        <f t="array" ref="AH29">1-EXP(-((($C29+(AH$6-$K$6))/(INDEX('Weibull Data'!$G$4:$I$5,2,IF($D29="Electromechanical",3,IF($D29="Analogue Electronic",2,1)))))^(INDEX('Weibull Data'!$G$4:$I$5,1,IF($D29="Electromechanical",3,IF($D29="Analogue Electronic",2,1))))))</f>
        <v>0.99993719076700849</v>
      </c>
      <c r="AI29" s="28" cm="1">
        <f t="array" ref="AI29">1-EXP(-((($C29+(AI$6-$K$6))/(INDEX('Weibull Data'!$G$4:$I$5,2,IF($D29="Electromechanical",3,IF($D29="Analogue Electronic",2,1)))))^(INDEX('Weibull Data'!$G$4:$I$5,1,IF($D29="Electromechanical",3,IF($D29="Analogue Electronic",2,1))))))</f>
        <v>0.99996791305874977</v>
      </c>
      <c r="AJ29" s="34">
        <f t="shared" si="1"/>
        <v>0.31024780311196543</v>
      </c>
      <c r="AK29" s="34">
        <f t="shared" si="2"/>
        <v>0.32436266666484853</v>
      </c>
      <c r="AL29" s="34">
        <f t="shared" si="3"/>
        <v>0.3375359920755473</v>
      </c>
      <c r="AM29" s="34">
        <f t="shared" si="4"/>
        <v>0.34966688404407742</v>
      </c>
      <c r="AN29" s="34">
        <f t="shared" si="5"/>
        <v>0.36068195140679654</v>
      </c>
      <c r="AO29" s="34">
        <f t="shared" si="6"/>
        <v>0.37053757302636325</v>
      </c>
      <c r="AP29" s="34">
        <f t="shared" si="7"/>
        <v>0.37922068397241998</v>
      </c>
      <c r="AQ29" s="34">
        <f t="shared" si="8"/>
        <v>0.38674799265682352</v>
      </c>
      <c r="AR29" s="34">
        <f t="shared" si="9"/>
        <v>0.39316366474079478</v>
      </c>
      <c r="AS29" s="34">
        <f t="shared" si="10"/>
        <v>0.39853563919573681</v>
      </c>
      <c r="AT29" s="34">
        <f t="shared" si="11"/>
        <v>0.40295086070195413</v>
      </c>
      <c r="AU29" s="34">
        <f t="shared" si="12"/>
        <v>0.4065098054315649</v>
      </c>
      <c r="AV29" s="34">
        <f t="shared" si="13"/>
        <v>0.40932073146613324</v>
      </c>
      <c r="AW29" s="34">
        <f t="shared" si="14"/>
        <v>0.41149409272962673</v>
      </c>
      <c r="AX29" s="34">
        <f t="shared" si="15"/>
        <v>0.41313751496038964</v>
      </c>
      <c r="AY29" s="34">
        <f t="shared" si="16"/>
        <v>0.41435164961305554</v>
      </c>
      <c r="AZ29" s="34">
        <f t="shared" si="17"/>
        <v>0.41522710879588487</v>
      </c>
      <c r="BA29" s="34">
        <f t="shared" si="18"/>
        <v>0.41584255794252362</v>
      </c>
      <c r="BB29" s="34">
        <f t="shared" si="19"/>
        <v>0.41626392089434366</v>
      </c>
      <c r="BC29" s="34">
        <f t="shared" si="20"/>
        <v>0.41654455065821488</v>
      </c>
      <c r="BD29" s="34">
        <f t="shared" si="21"/>
        <v>0.4167261499188683</v>
      </c>
      <c r="BE29" s="34">
        <f t="shared" si="22"/>
        <v>0.41684019364537001</v>
      </c>
      <c r="BF29" s="34">
        <f t="shared" si="23"/>
        <v>0.41690961031885521</v>
      </c>
      <c r="BG29" s="34">
        <f t="shared" si="24"/>
        <v>0.41695051125600857</v>
      </c>
      <c r="BH29" s="34">
        <f t="shared" si="25"/>
        <v>0.41697380854984251</v>
      </c>
      <c r="BI29" s="34">
        <f t="shared" si="26"/>
        <v>0.41698661974549861</v>
      </c>
      <c r="BJ29" s="45"/>
    </row>
    <row r="30" spans="1:62" x14ac:dyDescent="0.3">
      <c r="A30" s="29">
        <v>24</v>
      </c>
      <c r="B30" s="29" t="s">
        <v>135</v>
      </c>
      <c r="C30" s="29">
        <v>51</v>
      </c>
      <c r="D30" s="29" t="s">
        <v>20</v>
      </c>
      <c r="E30" s="29" t="s">
        <v>34</v>
      </c>
      <c r="F30" s="46">
        <v>1</v>
      </c>
      <c r="G30" s="47">
        <f t="shared" si="0"/>
        <v>1.5</v>
      </c>
      <c r="H30" s="46">
        <v>0.41699999999999998</v>
      </c>
      <c r="I30" s="46">
        <v>1</v>
      </c>
      <c r="J30" s="28" cm="1">
        <f t="array" ref="J30">1-EXP(-((($C30+(J$6-$K$6))/(INDEX('Weibull Data'!$G$4:$I$5,2,IF($D30="Electromechanical",3,IF($D30="Analogue Electronic",2,1)))))^(INDEX('Weibull Data'!$G$4:$I$5,1,IF($D30="Electromechanical",3,IF($D30="Analogue Electronic",2,1))))))</f>
        <v>0.74399952784643986</v>
      </c>
      <c r="K30" s="28" cm="1">
        <f t="array" ref="K30">1-EXP(-((($C30+(K$6-$K$6))/(INDEX('Weibull Data'!$G$4:$I$5,2,IF($D30="Electromechanical",3,IF($D30="Analogue Electronic",2,1)))))^(INDEX('Weibull Data'!$G$4:$I$5,1,IF($D30="Electromechanical",3,IF($D30="Analogue Electronic",2,1))))))</f>
        <v>0.77784812149843774</v>
      </c>
      <c r="L30" s="28" cm="1">
        <f t="array" ref="L30">1-EXP(-((($C30+(L$6-$K$6))/(INDEX('Weibull Data'!$G$4:$I$5,2,IF($D30="Electromechanical",3,IF($D30="Analogue Electronic",2,1)))))^(INDEX('Weibull Data'!$G$4:$I$5,1,IF($D30="Electromechanical",3,IF($D30="Analogue Electronic",2,1))))))</f>
        <v>0.80943882991737959</v>
      </c>
      <c r="M30" s="28" cm="1">
        <f t="array" ref="M30">1-EXP(-((($C30+(M$6-$K$6))/(INDEX('Weibull Data'!$G$4:$I$5,2,IF($D30="Electromechanical",3,IF($D30="Analogue Electronic",2,1)))))^(INDEX('Weibull Data'!$G$4:$I$5,1,IF($D30="Electromechanical",3,IF($D30="Analogue Electronic",2,1))))))</f>
        <v>0.83852969794742793</v>
      </c>
      <c r="N30" s="28" cm="1">
        <f t="array" ref="N30">1-EXP(-((($C30+(N$6-$K$6))/(INDEX('Weibull Data'!$G$4:$I$5,2,IF($D30="Electromechanical",3,IF($D30="Analogue Electronic",2,1)))))^(INDEX('Weibull Data'!$G$4:$I$5,1,IF($D30="Electromechanical",3,IF($D30="Analogue Electronic",2,1))))))</f>
        <v>0.86494472759423635</v>
      </c>
      <c r="O30" s="28" cm="1">
        <f t="array" ref="O30">1-EXP(-((($C30+(O$6-$K$6))/(INDEX('Weibull Data'!$G$4:$I$5,2,IF($D30="Electromechanical",3,IF($D30="Analogue Electronic",2,1)))))^(INDEX('Weibull Data'!$G$4:$I$5,1,IF($D30="Electromechanical",3,IF($D30="Analogue Electronic",2,1))))))</f>
        <v>0.88857931181382077</v>
      </c>
      <c r="P30" s="28" cm="1">
        <f t="array" ref="P30">1-EXP(-((($C30+(P$6-$K$6))/(INDEX('Weibull Data'!$G$4:$I$5,2,IF($D30="Electromechanical",3,IF($D30="Analogue Electronic",2,1)))))^(INDEX('Weibull Data'!$G$4:$I$5,1,IF($D30="Electromechanical",3,IF($D30="Analogue Electronic",2,1))))))</f>
        <v>0.90940211983793762</v>
      </c>
      <c r="Q30" s="28" cm="1">
        <f t="array" ref="Q30">1-EXP(-((($C30+(Q$6-$K$6))/(INDEX('Weibull Data'!$G$4:$I$5,2,IF($D30="Electromechanical",3,IF($D30="Analogue Electronic",2,1)))))^(INDEX('Weibull Data'!$G$4:$I$5,1,IF($D30="Electromechanical",3,IF($D30="Analogue Electronic",2,1))))))</f>
        <v>0.92745321980053608</v>
      </c>
      <c r="R30" s="28" cm="1">
        <f t="array" ref="R30">1-EXP(-((($C30+(R$6-$K$6))/(INDEX('Weibull Data'!$G$4:$I$5,2,IF($D30="Electromechanical",3,IF($D30="Analogue Electronic",2,1)))))^(INDEX('Weibull Data'!$G$4:$I$5,1,IF($D30="Electromechanical",3,IF($D30="Analogue Electronic",2,1))))))</f>
        <v>0.94283852455826089</v>
      </c>
      <c r="S30" s="28" cm="1">
        <f t="array" ref="S30">1-EXP(-((($C30+(S$6-$K$6))/(INDEX('Weibull Data'!$G$4:$I$5,2,IF($D30="Electromechanical",3,IF($D30="Analogue Electronic",2,1)))))^(INDEX('Weibull Data'!$G$4:$I$5,1,IF($D30="Electromechanical",3,IF($D30="Analogue Electronic",2,1))))))</f>
        <v>0.95572095730392526</v>
      </c>
      <c r="T30" s="28" cm="1">
        <f t="array" ref="T30">1-EXP(-((($C30+(T$6-$K$6))/(INDEX('Weibull Data'!$G$4:$I$5,2,IF($D30="Electromechanical",3,IF($D30="Analogue Electronic",2,1)))))^(INDEX('Weibull Data'!$G$4:$I$5,1,IF($D30="Electromechanical",3,IF($D30="Analogue Electronic",2,1))))))</f>
        <v>0.96630901846991402</v>
      </c>
      <c r="U30" s="28" cm="1">
        <f t="array" ref="U30">1-EXP(-((($C30+(U$6-$K$6))/(INDEX('Weibull Data'!$G$4:$I$5,2,IF($D30="Electromechanical",3,IF($D30="Analogue Electronic",2,1)))))^(INDEX('Weibull Data'!$G$4:$I$5,1,IF($D30="Electromechanical",3,IF($D30="Analogue Electronic",2,1))))))</f>
        <v>0.97484365810926843</v>
      </c>
      <c r="V30" s="28" cm="1">
        <f t="array" ref="V30">1-EXP(-((($C30+(V$6-$K$6))/(INDEX('Weibull Data'!$G$4:$I$5,2,IF($D30="Electromechanical",3,IF($D30="Analogue Electronic",2,1)))))^(INDEX('Weibull Data'!$G$4:$I$5,1,IF($D30="Electromechanical",3,IF($D30="Analogue Electronic",2,1))))))</f>
        <v>0.98158448792837716</v>
      </c>
      <c r="W30" s="28" cm="1">
        <f t="array" ref="W30">1-EXP(-((($C30+(W$6-$K$6))/(INDEX('Weibull Data'!$G$4:$I$5,2,IF($D30="Electromechanical",3,IF($D30="Analogue Electronic",2,1)))))^(INDEX('Weibull Data'!$G$4:$I$5,1,IF($D30="Electromechanical",3,IF($D30="Analogue Electronic",2,1))))))</f>
        <v>0.98679638544274995</v>
      </c>
      <c r="X30" s="28" cm="1">
        <f t="array" ref="X30">1-EXP(-((($C30+(X$6-$K$6))/(INDEX('Weibull Data'!$G$4:$I$5,2,IF($D30="Electromechanical",3,IF($D30="Analogue Electronic",2,1)))))^(INDEX('Weibull Data'!$G$4:$I$5,1,IF($D30="Electromechanical",3,IF($D30="Analogue Electronic",2,1))))))</f>
        <v>0.9907374459481767</v>
      </c>
      <c r="Y30" s="28" cm="1">
        <f t="array" ref="Y30">1-EXP(-((($C30+(Y$6-$K$6))/(INDEX('Weibull Data'!$G$4:$I$5,2,IF($D30="Electromechanical",3,IF($D30="Analogue Electronic",2,1)))))^(INDEX('Weibull Data'!$G$4:$I$5,1,IF($D30="Electromechanical",3,IF($D30="Analogue Electronic",2,1))))))</f>
        <v>0.99364903983946173</v>
      </c>
      <c r="Z30" s="28" cm="1">
        <f t="array" ref="Z30">1-EXP(-((($C30+(Z$6-$K$6))/(INDEX('Weibull Data'!$G$4:$I$5,2,IF($D30="Electromechanical",3,IF($D30="Analogue Electronic",2,1)))))^(INDEX('Weibull Data'!$G$4:$I$5,1,IF($D30="Electromechanical",3,IF($D30="Analogue Electronic",2,1))))))</f>
        <v>0.99574846234025149</v>
      </c>
      <c r="AA30" s="28" cm="1">
        <f t="array" ref="AA30">1-EXP(-((($C30+(AA$6-$K$6))/(INDEX('Weibull Data'!$G$4:$I$5,2,IF($D30="Electromechanical",3,IF($D30="Analogue Electronic",2,1)))))^(INDEX('Weibull Data'!$G$4:$I$5,1,IF($D30="Electromechanical",3,IF($D30="Analogue Electronic",2,1))))))</f>
        <v>0.99722435957439715</v>
      </c>
      <c r="AB30" s="28" cm="1">
        <f t="array" ref="AB30">1-EXP(-((($C30+(AB$6-$K$6))/(INDEX('Weibull Data'!$G$4:$I$5,2,IF($D30="Electromechanical",3,IF($D30="Analogue Electronic",2,1)))))^(INDEX('Weibull Data'!$G$4:$I$5,1,IF($D30="Electromechanical",3,IF($D30="Analogue Electronic",2,1))))))</f>
        <v>0.99823482228859395</v>
      </c>
      <c r="AC30" s="28" cm="1">
        <f t="array" ref="AC30">1-EXP(-((($C30+(AC$6-$K$6))/(INDEX('Weibull Data'!$G$4:$I$5,2,IF($D30="Electromechanical",3,IF($D30="Analogue Electronic",2,1)))))^(INDEX('Weibull Data'!$G$4:$I$5,1,IF($D30="Electromechanical",3,IF($D30="Analogue Electronic",2,1))))))</f>
        <v>0.99890779534344099</v>
      </c>
      <c r="AD30" s="28" cm="1">
        <f t="array" ref="AD30">1-EXP(-((($C30+(AD$6-$K$6))/(INDEX('Weibull Data'!$G$4:$I$5,2,IF($D30="Electromechanical",3,IF($D30="Analogue Electronic",2,1)))))^(INDEX('Weibull Data'!$G$4:$I$5,1,IF($D30="Electromechanical",3,IF($D30="Analogue Electronic",2,1))))))</f>
        <v>0.99934328517714233</v>
      </c>
      <c r="AE30" s="28" cm="1">
        <f t="array" ref="AE30">1-EXP(-((($C30+(AE$6-$K$6))/(INDEX('Weibull Data'!$G$4:$I$5,2,IF($D30="Electromechanical",3,IF($D30="Analogue Electronic",2,1)))))^(INDEX('Weibull Data'!$G$4:$I$5,1,IF($D30="Electromechanical",3,IF($D30="Analogue Electronic",2,1))))))</f>
        <v>0.99961677133182258</v>
      </c>
      <c r="AF30" s="28" cm="1">
        <f t="array" ref="AF30">1-EXP(-((($C30+(AF$6-$K$6))/(INDEX('Weibull Data'!$G$4:$I$5,2,IF($D30="Electromechanical",3,IF($D30="Analogue Electronic",2,1)))))^(INDEX('Weibull Data'!$G$4:$I$5,1,IF($D30="Electromechanical",3,IF($D30="Analogue Electronic",2,1))))))</f>
        <v>0.99978323817471282</v>
      </c>
      <c r="AG30" s="28" cm="1">
        <f t="array" ref="AG30">1-EXP(-((($C30+(AG$6-$K$6))/(INDEX('Weibull Data'!$G$4:$I$5,2,IF($D30="Electromechanical",3,IF($D30="Analogue Electronic",2,1)))))^(INDEX('Weibull Data'!$G$4:$I$5,1,IF($D30="Electromechanical",3,IF($D30="Analogue Electronic",2,1))))))</f>
        <v>0.9998813219568552</v>
      </c>
      <c r="AH30" s="28" cm="1">
        <f t="array" ref="AH30">1-EXP(-((($C30+(AH$6-$K$6))/(INDEX('Weibull Data'!$G$4:$I$5,2,IF($D30="Electromechanical",3,IF($D30="Analogue Electronic",2,1)))))^(INDEX('Weibull Data'!$G$4:$I$5,1,IF($D30="Electromechanical",3,IF($D30="Analogue Electronic",2,1))))))</f>
        <v>0.99993719076700849</v>
      </c>
      <c r="AI30" s="28" cm="1">
        <f t="array" ref="AI30">1-EXP(-((($C30+(AI$6-$K$6))/(INDEX('Weibull Data'!$G$4:$I$5,2,IF($D30="Electromechanical",3,IF($D30="Analogue Electronic",2,1)))))^(INDEX('Weibull Data'!$G$4:$I$5,1,IF($D30="Electromechanical",3,IF($D30="Analogue Electronic",2,1))))))</f>
        <v>0.99996791305874977</v>
      </c>
      <c r="AJ30" s="34">
        <f t="shared" si="1"/>
        <v>0.31024780311196543</v>
      </c>
      <c r="AK30" s="34">
        <f t="shared" si="2"/>
        <v>0.32436266666484853</v>
      </c>
      <c r="AL30" s="34">
        <f t="shared" si="3"/>
        <v>0.3375359920755473</v>
      </c>
      <c r="AM30" s="34">
        <f t="shared" si="4"/>
        <v>0.34966688404407742</v>
      </c>
      <c r="AN30" s="34">
        <f t="shared" si="5"/>
        <v>0.36068195140679654</v>
      </c>
      <c r="AO30" s="34">
        <f t="shared" si="6"/>
        <v>0.37053757302636325</v>
      </c>
      <c r="AP30" s="34">
        <f t="shared" si="7"/>
        <v>0.37922068397241998</v>
      </c>
      <c r="AQ30" s="34">
        <f t="shared" si="8"/>
        <v>0.38674799265682352</v>
      </c>
      <c r="AR30" s="34">
        <f t="shared" si="9"/>
        <v>0.39316366474079478</v>
      </c>
      <c r="AS30" s="34">
        <f t="shared" si="10"/>
        <v>0.39853563919573681</v>
      </c>
      <c r="AT30" s="34">
        <f t="shared" si="11"/>
        <v>0.40295086070195413</v>
      </c>
      <c r="AU30" s="34">
        <f t="shared" si="12"/>
        <v>0.4065098054315649</v>
      </c>
      <c r="AV30" s="34">
        <f t="shared" si="13"/>
        <v>0.40932073146613324</v>
      </c>
      <c r="AW30" s="34">
        <f t="shared" si="14"/>
        <v>0.41149409272962673</v>
      </c>
      <c r="AX30" s="34">
        <f t="shared" si="15"/>
        <v>0.41313751496038964</v>
      </c>
      <c r="AY30" s="34">
        <f t="shared" si="16"/>
        <v>0.41435164961305554</v>
      </c>
      <c r="AZ30" s="34">
        <f t="shared" si="17"/>
        <v>0.41522710879588487</v>
      </c>
      <c r="BA30" s="34">
        <f t="shared" si="18"/>
        <v>0.41584255794252362</v>
      </c>
      <c r="BB30" s="34">
        <f t="shared" si="19"/>
        <v>0.41626392089434366</v>
      </c>
      <c r="BC30" s="34">
        <f t="shared" si="20"/>
        <v>0.41654455065821488</v>
      </c>
      <c r="BD30" s="34">
        <f t="shared" si="21"/>
        <v>0.4167261499188683</v>
      </c>
      <c r="BE30" s="34">
        <f t="shared" si="22"/>
        <v>0.41684019364537001</v>
      </c>
      <c r="BF30" s="34">
        <f t="shared" si="23"/>
        <v>0.41690961031885521</v>
      </c>
      <c r="BG30" s="34">
        <f t="shared" si="24"/>
        <v>0.41695051125600857</v>
      </c>
      <c r="BH30" s="34">
        <f t="shared" si="25"/>
        <v>0.41697380854984251</v>
      </c>
      <c r="BI30" s="34">
        <f t="shared" si="26"/>
        <v>0.41698661974549861</v>
      </c>
      <c r="BJ30" s="45"/>
    </row>
    <row r="31" spans="1:62" x14ac:dyDescent="0.3">
      <c r="A31" s="29">
        <v>25</v>
      </c>
      <c r="B31" s="29" t="s">
        <v>136</v>
      </c>
      <c r="C31" s="29">
        <v>32</v>
      </c>
      <c r="D31" s="29" t="s">
        <v>4</v>
      </c>
      <c r="E31" s="29" t="s">
        <v>24</v>
      </c>
      <c r="F31" s="46">
        <v>1</v>
      </c>
      <c r="G31" s="47">
        <f t="shared" si="0"/>
        <v>1.5</v>
      </c>
      <c r="H31" s="46">
        <v>0.25</v>
      </c>
      <c r="I31" s="46">
        <v>1</v>
      </c>
      <c r="J31" s="28" cm="1">
        <f t="array" ref="J31">1-EXP(-((($C31+(J$6-$K$6))/(INDEX('Weibull Data'!$G$4:$I$5,2,IF($D31="Electromechanical",3,IF($D31="Analogue Electronic",2,1)))))^(INDEX('Weibull Data'!$G$4:$I$5,1,IF($D31="Electromechanical",3,IF($D31="Analogue Electronic",2,1))))))</f>
        <v>0.98920196745051259</v>
      </c>
      <c r="K31" s="28" cm="1">
        <f t="array" ref="K31">1-EXP(-((($C31+(K$6-$K$6))/(INDEX('Weibull Data'!$G$4:$I$5,2,IF($D31="Electromechanical",3,IF($D31="Analogue Electronic",2,1)))))^(INDEX('Weibull Data'!$G$4:$I$5,1,IF($D31="Electromechanical",3,IF($D31="Analogue Electronic",2,1))))))</f>
        <v>0.9918518347997064</v>
      </c>
      <c r="L31" s="28" cm="1">
        <f t="array" ref="L31">1-EXP(-((($C31+(L$6-$K$6))/(INDEX('Weibull Data'!$G$4:$I$5,2,IF($D31="Electromechanical",3,IF($D31="Analogue Electronic",2,1)))))^(INDEX('Weibull Data'!$G$4:$I$5,1,IF($D31="Electromechanical",3,IF($D31="Analogue Electronic",2,1))))))</f>
        <v>0.99390060694833393</v>
      </c>
      <c r="M31" s="28" cm="1">
        <f t="array" ref="M31">1-EXP(-((($C31+(M$6-$K$6))/(INDEX('Weibull Data'!$G$4:$I$5,2,IF($D31="Electromechanical",3,IF($D31="Analogue Electronic",2,1)))))^(INDEX('Weibull Data'!$G$4:$I$5,1,IF($D31="Electromechanical",3,IF($D31="Analogue Electronic",2,1))))))</f>
        <v>0.99547065150310166</v>
      </c>
      <c r="N31" s="28" cm="1">
        <f t="array" ref="N31">1-EXP(-((($C31+(N$6-$K$6))/(INDEX('Weibull Data'!$G$4:$I$5,2,IF($D31="Electromechanical",3,IF($D31="Analogue Electronic",2,1)))))^(INDEX('Weibull Data'!$G$4:$I$5,1,IF($D31="Electromechanical",3,IF($D31="Analogue Electronic",2,1))))))</f>
        <v>0.99666329706072876</v>
      </c>
      <c r="O31" s="28" cm="1">
        <f t="array" ref="O31">1-EXP(-((($C31+(O$6-$K$6))/(INDEX('Weibull Data'!$G$4:$I$5,2,IF($D31="Electromechanical",3,IF($D31="Analogue Electronic",2,1)))))^(INDEX('Weibull Data'!$G$4:$I$5,1,IF($D31="Electromechanical",3,IF($D31="Analogue Electronic",2,1))))))</f>
        <v>0.99756139152953172</v>
      </c>
      <c r="P31" s="28" cm="1">
        <f t="array" ref="P31">1-EXP(-((($C31+(P$6-$K$6))/(INDEX('Weibull Data'!$G$4:$I$5,2,IF($D31="Electromechanical",3,IF($D31="Analogue Electronic",2,1)))))^(INDEX('Weibull Data'!$G$4:$I$5,1,IF($D31="Electromechanical",3,IF($D31="Analogue Electronic",2,1))))))</f>
        <v>0.99823185015702132</v>
      </c>
      <c r="Q31" s="28" cm="1">
        <f t="array" ref="Q31">1-EXP(-((($C31+(Q$6-$K$6))/(INDEX('Weibull Data'!$G$4:$I$5,2,IF($D31="Electromechanical",3,IF($D31="Analogue Electronic",2,1)))))^(INDEX('Weibull Data'!$G$4:$I$5,1,IF($D31="Electromechanical",3,IF($D31="Analogue Electronic",2,1))))))</f>
        <v>0.99872808542304536</v>
      </c>
      <c r="R31" s="28" cm="1">
        <f t="array" ref="R31">1-EXP(-((($C31+(R$6-$K$6))/(INDEX('Weibull Data'!$G$4:$I$5,2,IF($D31="Electromechanical",3,IF($D31="Analogue Electronic",2,1)))))^(INDEX('Weibull Data'!$G$4:$I$5,1,IF($D31="Electromechanical",3,IF($D31="Analogue Electronic",2,1))))))</f>
        <v>0.99909224663115492</v>
      </c>
      <c r="S31" s="28" cm="1">
        <f t="array" ref="S31">1-EXP(-((($C31+(S$6-$K$6))/(INDEX('Weibull Data'!$G$4:$I$5,2,IF($D31="Electromechanical",3,IF($D31="Analogue Electronic",2,1)))))^(INDEX('Weibull Data'!$G$4:$I$5,1,IF($D31="Electromechanical",3,IF($D31="Analogue Electronic",2,1))))))</f>
        <v>0.99935722683486494</v>
      </c>
      <c r="T31" s="28" cm="1">
        <f t="array" ref="T31">1-EXP(-((($C31+(T$6-$K$6))/(INDEX('Weibull Data'!$G$4:$I$5,2,IF($D31="Electromechanical",3,IF($D31="Analogue Electronic",2,1)))))^(INDEX('Weibull Data'!$G$4:$I$5,1,IF($D31="Electromechanical",3,IF($D31="Analogue Electronic",2,1))))))</f>
        <v>0.99954841844219522</v>
      </c>
      <c r="U31" s="28" cm="1">
        <f t="array" ref="U31">1-EXP(-((($C31+(U$6-$K$6))/(INDEX('Weibull Data'!$G$4:$I$5,2,IF($D31="Electromechanical",3,IF($D31="Analogue Electronic",2,1)))))^(INDEX('Weibull Data'!$G$4:$I$5,1,IF($D31="Electromechanical",3,IF($D31="Analogue Electronic",2,1))))))</f>
        <v>0.99968521671453781</v>
      </c>
      <c r="V31" s="28" cm="1">
        <f t="array" ref="V31">1-EXP(-((($C31+(V$6-$K$6))/(INDEX('Weibull Data'!$G$4:$I$5,2,IF($D31="Electromechanical",3,IF($D31="Analogue Electronic",2,1)))))^(INDEX('Weibull Data'!$G$4:$I$5,1,IF($D31="Electromechanical",3,IF($D31="Analogue Electronic",2,1))))))</f>
        <v>0.99978228300665373</v>
      </c>
      <c r="W31" s="28" cm="1">
        <f t="array" ref="W31">1-EXP(-((($C31+(W$6-$K$6))/(INDEX('Weibull Data'!$G$4:$I$5,2,IF($D31="Electromechanical",3,IF($D31="Analogue Electronic",2,1)))))^(INDEX('Weibull Data'!$G$4:$I$5,1,IF($D31="Electromechanical",3,IF($D31="Analogue Electronic",2,1))))))</f>
        <v>0.99985058776245339</v>
      </c>
      <c r="X31" s="28" cm="1">
        <f t="array" ref="X31">1-EXP(-((($C31+(X$6-$K$6))/(INDEX('Weibull Data'!$G$4:$I$5,2,IF($D31="Electromechanical",3,IF($D31="Analogue Electronic",2,1)))))^(INDEX('Weibull Data'!$G$4:$I$5,1,IF($D31="Electromechanical",3,IF($D31="Analogue Electronic",2,1))))))</f>
        <v>0.99989825783697761</v>
      </c>
      <c r="Y31" s="28" cm="1">
        <f t="array" ref="Y31">1-EXP(-((($C31+(Y$6-$K$6))/(INDEX('Weibull Data'!$G$4:$I$5,2,IF($D31="Electromechanical",3,IF($D31="Analogue Electronic",2,1)))))^(INDEX('Weibull Data'!$G$4:$I$5,1,IF($D31="Electromechanical",3,IF($D31="Analogue Electronic",2,1))))))</f>
        <v>0.99993125449536324</v>
      </c>
      <c r="Z31" s="28" cm="1">
        <f t="array" ref="Z31">1-EXP(-((($C31+(Z$6-$K$6))/(INDEX('Weibull Data'!$G$4:$I$5,2,IF($D31="Electromechanical",3,IF($D31="Analogue Electronic",2,1)))))^(INDEX('Weibull Data'!$G$4:$I$5,1,IF($D31="Electromechanical",3,IF($D31="Analogue Electronic",2,1))))))</f>
        <v>0.9999539082087886</v>
      </c>
      <c r="AA31" s="28" cm="1">
        <f t="array" ref="AA31">1-EXP(-((($C31+(AA$6-$K$6))/(INDEX('Weibull Data'!$G$4:$I$5,2,IF($D31="Electromechanical",3,IF($D31="Analogue Electronic",2,1)))))^(INDEX('Weibull Data'!$G$4:$I$5,1,IF($D31="Electromechanical",3,IF($D31="Analogue Electronic",2,1))))))</f>
        <v>0.9999693347832378</v>
      </c>
      <c r="AB31" s="28" cm="1">
        <f t="array" ref="AB31">1-EXP(-((($C31+(AB$6-$K$6))/(INDEX('Weibull Data'!$G$4:$I$5,2,IF($D31="Electromechanical",3,IF($D31="Analogue Electronic",2,1)))))^(INDEX('Weibull Data'!$G$4:$I$5,1,IF($D31="Electromechanical",3,IF($D31="Analogue Electronic",2,1))))))</f>
        <v>0.99997975495606095</v>
      </c>
      <c r="AC31" s="28" cm="1">
        <f t="array" ref="AC31">1-EXP(-((($C31+(AC$6-$K$6))/(INDEX('Weibull Data'!$G$4:$I$5,2,IF($D31="Electromechanical",3,IF($D31="Analogue Electronic",2,1)))))^(INDEX('Weibull Data'!$G$4:$I$5,1,IF($D31="Electromechanical",3,IF($D31="Analogue Electronic",2,1))))))</f>
        <v>0.99998673679321748</v>
      </c>
      <c r="AD31" s="28" cm="1">
        <f t="array" ref="AD31">1-EXP(-((($C31+(AD$6-$K$6))/(INDEX('Weibull Data'!$G$4:$I$5,2,IF($D31="Electromechanical",3,IF($D31="Analogue Electronic",2,1)))))^(INDEX('Weibull Data'!$G$4:$I$5,1,IF($D31="Electromechanical",3,IF($D31="Analogue Electronic",2,1))))))</f>
        <v>0.99999137732063859</v>
      </c>
      <c r="AE31" s="28" cm="1">
        <f t="array" ref="AE31">1-EXP(-((($C31+(AE$6-$K$6))/(INDEX('Weibull Data'!$G$4:$I$5,2,IF($D31="Electromechanical",3,IF($D31="Analogue Electronic",2,1)))))^(INDEX('Weibull Data'!$G$4:$I$5,1,IF($D31="Electromechanical",3,IF($D31="Analogue Electronic",2,1))))))</f>
        <v>0.99999443703390578</v>
      </c>
      <c r="AF31" s="28" cm="1">
        <f t="array" ref="AF31">1-EXP(-((($C31+(AF$6-$K$6))/(INDEX('Weibull Data'!$G$4:$I$5,2,IF($D31="Electromechanical",3,IF($D31="Analogue Electronic",2,1)))))^(INDEX('Weibull Data'!$G$4:$I$5,1,IF($D31="Electromechanical",3,IF($D31="Analogue Electronic",2,1))))))</f>
        <v>0.99999643838043684</v>
      </c>
      <c r="AG31" s="28" cm="1">
        <f t="array" ref="AG31">1-EXP(-((($C31+(AG$6-$K$6))/(INDEX('Weibull Data'!$G$4:$I$5,2,IF($D31="Electromechanical",3,IF($D31="Analogue Electronic",2,1)))))^(INDEX('Weibull Data'!$G$4:$I$5,1,IF($D31="Electromechanical",3,IF($D31="Analogue Electronic",2,1))))))</f>
        <v>0.99999773706590067</v>
      </c>
      <c r="AH31" s="28" cm="1">
        <f t="array" ref="AH31">1-EXP(-((($C31+(AH$6-$K$6))/(INDEX('Weibull Data'!$G$4:$I$5,2,IF($D31="Electromechanical",3,IF($D31="Analogue Electronic",2,1)))))^(INDEX('Weibull Data'!$G$4:$I$5,1,IF($D31="Electromechanical",3,IF($D31="Analogue Electronic",2,1))))))</f>
        <v>0.99999857312561069</v>
      </c>
      <c r="AI31" s="28" cm="1">
        <f t="array" ref="AI31">1-EXP(-((($C31+(AI$6-$K$6))/(INDEX('Weibull Data'!$G$4:$I$5,2,IF($D31="Electromechanical",3,IF($D31="Analogue Electronic",2,1)))))^(INDEX('Weibull Data'!$G$4:$I$5,1,IF($D31="Electromechanical",3,IF($D31="Analogue Electronic",2,1))))))</f>
        <v>0.99999910711586515</v>
      </c>
      <c r="AJ31" s="34">
        <f t="shared" si="1"/>
        <v>0.24730049186262815</v>
      </c>
      <c r="AK31" s="34">
        <f t="shared" si="2"/>
        <v>0.2479629586999266</v>
      </c>
      <c r="AL31" s="34">
        <f t="shared" si="3"/>
        <v>0.24847515173708348</v>
      </c>
      <c r="AM31" s="34">
        <f t="shared" si="4"/>
        <v>0.24886766287577541</v>
      </c>
      <c r="AN31" s="34">
        <f t="shared" si="5"/>
        <v>0.24916582426518219</v>
      </c>
      <c r="AO31" s="34">
        <f t="shared" si="6"/>
        <v>0.24939034788238293</v>
      </c>
      <c r="AP31" s="34">
        <f t="shared" si="7"/>
        <v>0.24955796253925533</v>
      </c>
      <c r="AQ31" s="34">
        <f t="shared" si="8"/>
        <v>0.24968202135576134</v>
      </c>
      <c r="AR31" s="34">
        <f t="shared" si="9"/>
        <v>0.24977306165778873</v>
      </c>
      <c r="AS31" s="34">
        <f t="shared" si="10"/>
        <v>0.24983930670871624</v>
      </c>
      <c r="AT31" s="34">
        <f t="shared" si="11"/>
        <v>0.2498871046105488</v>
      </c>
      <c r="AU31" s="34">
        <f t="shared" si="12"/>
        <v>0.24992130417863445</v>
      </c>
      <c r="AV31" s="34">
        <f t="shared" si="13"/>
        <v>0.24994557075166343</v>
      </c>
      <c r="AW31" s="34">
        <f t="shared" si="14"/>
        <v>0.24996264694061335</v>
      </c>
      <c r="AX31" s="34">
        <f t="shared" si="15"/>
        <v>0.2499745644592444</v>
      </c>
      <c r="AY31" s="34">
        <f t="shared" si="16"/>
        <v>0.24998281362384081</v>
      </c>
      <c r="AZ31" s="34">
        <f t="shared" si="17"/>
        <v>0.24998847705219715</v>
      </c>
      <c r="BA31" s="34">
        <f t="shared" si="18"/>
        <v>0.24999233369580945</v>
      </c>
      <c r="BB31" s="34">
        <f t="shared" si="19"/>
        <v>0.24999493873901524</v>
      </c>
      <c r="BC31" s="34">
        <f t="shared" si="20"/>
        <v>0.24999668419830437</v>
      </c>
      <c r="BD31" s="34">
        <f t="shared" si="21"/>
        <v>0.24999784433015965</v>
      </c>
      <c r="BE31" s="34">
        <f t="shared" si="22"/>
        <v>0.24999860925847645</v>
      </c>
      <c r="BF31" s="34">
        <f t="shared" si="23"/>
        <v>0.24999910959510921</v>
      </c>
      <c r="BG31" s="34">
        <f t="shared" si="24"/>
        <v>0.24999943426647517</v>
      </c>
      <c r="BH31" s="34">
        <f t="shared" si="25"/>
        <v>0.24999964328140267</v>
      </c>
      <c r="BI31" s="34">
        <f t="shared" si="26"/>
        <v>0.24999977677896629</v>
      </c>
      <c r="BJ31" s="45"/>
    </row>
    <row r="32" spans="1:62" x14ac:dyDescent="0.3">
      <c r="A32" s="29">
        <v>26</v>
      </c>
      <c r="B32" s="29" t="s">
        <v>137</v>
      </c>
      <c r="C32" s="29">
        <v>32</v>
      </c>
      <c r="D32" s="29" t="s">
        <v>4</v>
      </c>
      <c r="E32" s="29" t="s">
        <v>24</v>
      </c>
      <c r="F32" s="46">
        <v>1</v>
      </c>
      <c r="G32" s="47">
        <f t="shared" si="0"/>
        <v>1.5</v>
      </c>
      <c r="H32" s="46">
        <v>0.25</v>
      </c>
      <c r="I32" s="46">
        <v>1</v>
      </c>
      <c r="J32" s="28" cm="1">
        <f t="array" ref="J32">1-EXP(-((($C32+(J$6-$K$6))/(INDEX('Weibull Data'!$G$4:$I$5,2,IF($D32="Electromechanical",3,IF($D32="Analogue Electronic",2,1)))))^(INDEX('Weibull Data'!$G$4:$I$5,1,IF($D32="Electromechanical",3,IF($D32="Analogue Electronic",2,1))))))</f>
        <v>0.98920196745051259</v>
      </c>
      <c r="K32" s="28" cm="1">
        <f t="array" ref="K32">1-EXP(-((($C32+(K$6-$K$6))/(INDEX('Weibull Data'!$G$4:$I$5,2,IF($D32="Electromechanical",3,IF($D32="Analogue Electronic",2,1)))))^(INDEX('Weibull Data'!$G$4:$I$5,1,IF($D32="Electromechanical",3,IF($D32="Analogue Electronic",2,1))))))</f>
        <v>0.9918518347997064</v>
      </c>
      <c r="L32" s="28" cm="1">
        <f t="array" ref="L32">1-EXP(-((($C32+(L$6-$K$6))/(INDEX('Weibull Data'!$G$4:$I$5,2,IF($D32="Electromechanical",3,IF($D32="Analogue Electronic",2,1)))))^(INDEX('Weibull Data'!$G$4:$I$5,1,IF($D32="Electromechanical",3,IF($D32="Analogue Electronic",2,1))))))</f>
        <v>0.99390060694833393</v>
      </c>
      <c r="M32" s="28" cm="1">
        <f t="array" ref="M32">1-EXP(-((($C32+(M$6-$K$6))/(INDEX('Weibull Data'!$G$4:$I$5,2,IF($D32="Electromechanical",3,IF($D32="Analogue Electronic",2,1)))))^(INDEX('Weibull Data'!$G$4:$I$5,1,IF($D32="Electromechanical",3,IF($D32="Analogue Electronic",2,1))))))</f>
        <v>0.99547065150310166</v>
      </c>
      <c r="N32" s="28" cm="1">
        <f t="array" ref="N32">1-EXP(-((($C32+(N$6-$K$6))/(INDEX('Weibull Data'!$G$4:$I$5,2,IF($D32="Electromechanical",3,IF($D32="Analogue Electronic",2,1)))))^(INDEX('Weibull Data'!$G$4:$I$5,1,IF($D32="Electromechanical",3,IF($D32="Analogue Electronic",2,1))))))</f>
        <v>0.99666329706072876</v>
      </c>
      <c r="O32" s="28" cm="1">
        <f t="array" ref="O32">1-EXP(-((($C32+(O$6-$K$6))/(INDEX('Weibull Data'!$G$4:$I$5,2,IF($D32="Electromechanical",3,IF($D32="Analogue Electronic",2,1)))))^(INDEX('Weibull Data'!$G$4:$I$5,1,IF($D32="Electromechanical",3,IF($D32="Analogue Electronic",2,1))))))</f>
        <v>0.99756139152953172</v>
      </c>
      <c r="P32" s="28" cm="1">
        <f t="array" ref="P32">1-EXP(-((($C32+(P$6-$K$6))/(INDEX('Weibull Data'!$G$4:$I$5,2,IF($D32="Electromechanical",3,IF($D32="Analogue Electronic",2,1)))))^(INDEX('Weibull Data'!$G$4:$I$5,1,IF($D32="Electromechanical",3,IF($D32="Analogue Electronic",2,1))))))</f>
        <v>0.99823185015702132</v>
      </c>
      <c r="Q32" s="28" cm="1">
        <f t="array" ref="Q32">1-EXP(-((($C32+(Q$6-$K$6))/(INDEX('Weibull Data'!$G$4:$I$5,2,IF($D32="Electromechanical",3,IF($D32="Analogue Electronic",2,1)))))^(INDEX('Weibull Data'!$G$4:$I$5,1,IF($D32="Electromechanical",3,IF($D32="Analogue Electronic",2,1))))))</f>
        <v>0.99872808542304536</v>
      </c>
      <c r="R32" s="28" cm="1">
        <f t="array" ref="R32">1-EXP(-((($C32+(R$6-$K$6))/(INDEX('Weibull Data'!$G$4:$I$5,2,IF($D32="Electromechanical",3,IF($D32="Analogue Electronic",2,1)))))^(INDEX('Weibull Data'!$G$4:$I$5,1,IF($D32="Electromechanical",3,IF($D32="Analogue Electronic",2,1))))))</f>
        <v>0.99909224663115492</v>
      </c>
      <c r="S32" s="28" cm="1">
        <f t="array" ref="S32">1-EXP(-((($C32+(S$6-$K$6))/(INDEX('Weibull Data'!$G$4:$I$5,2,IF($D32="Electromechanical",3,IF($D32="Analogue Electronic",2,1)))))^(INDEX('Weibull Data'!$G$4:$I$5,1,IF($D32="Electromechanical",3,IF($D32="Analogue Electronic",2,1))))))</f>
        <v>0.99935722683486494</v>
      </c>
      <c r="T32" s="28" cm="1">
        <f t="array" ref="T32">1-EXP(-((($C32+(T$6-$K$6))/(INDEX('Weibull Data'!$G$4:$I$5,2,IF($D32="Electromechanical",3,IF($D32="Analogue Electronic",2,1)))))^(INDEX('Weibull Data'!$G$4:$I$5,1,IF($D32="Electromechanical",3,IF($D32="Analogue Electronic",2,1))))))</f>
        <v>0.99954841844219522</v>
      </c>
      <c r="U32" s="28" cm="1">
        <f t="array" ref="U32">1-EXP(-((($C32+(U$6-$K$6))/(INDEX('Weibull Data'!$G$4:$I$5,2,IF($D32="Electromechanical",3,IF($D32="Analogue Electronic",2,1)))))^(INDEX('Weibull Data'!$G$4:$I$5,1,IF($D32="Electromechanical",3,IF($D32="Analogue Electronic",2,1))))))</f>
        <v>0.99968521671453781</v>
      </c>
      <c r="V32" s="28" cm="1">
        <f t="array" ref="V32">1-EXP(-((($C32+(V$6-$K$6))/(INDEX('Weibull Data'!$G$4:$I$5,2,IF($D32="Electromechanical",3,IF($D32="Analogue Electronic",2,1)))))^(INDEX('Weibull Data'!$G$4:$I$5,1,IF($D32="Electromechanical",3,IF($D32="Analogue Electronic",2,1))))))</f>
        <v>0.99978228300665373</v>
      </c>
      <c r="W32" s="28" cm="1">
        <f t="array" ref="W32">1-EXP(-((($C32+(W$6-$K$6))/(INDEX('Weibull Data'!$G$4:$I$5,2,IF($D32="Electromechanical",3,IF($D32="Analogue Electronic",2,1)))))^(INDEX('Weibull Data'!$G$4:$I$5,1,IF($D32="Electromechanical",3,IF($D32="Analogue Electronic",2,1))))))</f>
        <v>0.99985058776245339</v>
      </c>
      <c r="X32" s="28" cm="1">
        <f t="array" ref="X32">1-EXP(-((($C32+(X$6-$K$6))/(INDEX('Weibull Data'!$G$4:$I$5,2,IF($D32="Electromechanical",3,IF($D32="Analogue Electronic",2,1)))))^(INDEX('Weibull Data'!$G$4:$I$5,1,IF($D32="Electromechanical",3,IF($D32="Analogue Electronic",2,1))))))</f>
        <v>0.99989825783697761</v>
      </c>
      <c r="Y32" s="28" cm="1">
        <f t="array" ref="Y32">1-EXP(-((($C32+(Y$6-$K$6))/(INDEX('Weibull Data'!$G$4:$I$5,2,IF($D32="Electromechanical",3,IF($D32="Analogue Electronic",2,1)))))^(INDEX('Weibull Data'!$G$4:$I$5,1,IF($D32="Electromechanical",3,IF($D32="Analogue Electronic",2,1))))))</f>
        <v>0.99993125449536324</v>
      </c>
      <c r="Z32" s="28" cm="1">
        <f t="array" ref="Z32">1-EXP(-((($C32+(Z$6-$K$6))/(INDEX('Weibull Data'!$G$4:$I$5,2,IF($D32="Electromechanical",3,IF($D32="Analogue Electronic",2,1)))))^(INDEX('Weibull Data'!$G$4:$I$5,1,IF($D32="Electromechanical",3,IF($D32="Analogue Electronic",2,1))))))</f>
        <v>0.9999539082087886</v>
      </c>
      <c r="AA32" s="28" cm="1">
        <f t="array" ref="AA32">1-EXP(-((($C32+(AA$6-$K$6))/(INDEX('Weibull Data'!$G$4:$I$5,2,IF($D32="Electromechanical",3,IF($D32="Analogue Electronic",2,1)))))^(INDEX('Weibull Data'!$G$4:$I$5,1,IF($D32="Electromechanical",3,IF($D32="Analogue Electronic",2,1))))))</f>
        <v>0.9999693347832378</v>
      </c>
      <c r="AB32" s="28" cm="1">
        <f t="array" ref="AB32">1-EXP(-((($C32+(AB$6-$K$6))/(INDEX('Weibull Data'!$G$4:$I$5,2,IF($D32="Electromechanical",3,IF($D32="Analogue Electronic",2,1)))))^(INDEX('Weibull Data'!$G$4:$I$5,1,IF($D32="Electromechanical",3,IF($D32="Analogue Electronic",2,1))))))</f>
        <v>0.99997975495606095</v>
      </c>
      <c r="AC32" s="28" cm="1">
        <f t="array" ref="AC32">1-EXP(-((($C32+(AC$6-$K$6))/(INDEX('Weibull Data'!$G$4:$I$5,2,IF($D32="Electromechanical",3,IF($D32="Analogue Electronic",2,1)))))^(INDEX('Weibull Data'!$G$4:$I$5,1,IF($D32="Electromechanical",3,IF($D32="Analogue Electronic",2,1))))))</f>
        <v>0.99998673679321748</v>
      </c>
      <c r="AD32" s="28" cm="1">
        <f t="array" ref="AD32">1-EXP(-((($C32+(AD$6-$K$6))/(INDEX('Weibull Data'!$G$4:$I$5,2,IF($D32="Electromechanical",3,IF($D32="Analogue Electronic",2,1)))))^(INDEX('Weibull Data'!$G$4:$I$5,1,IF($D32="Electromechanical",3,IF($D32="Analogue Electronic",2,1))))))</f>
        <v>0.99999137732063859</v>
      </c>
      <c r="AE32" s="28" cm="1">
        <f t="array" ref="AE32">1-EXP(-((($C32+(AE$6-$K$6))/(INDEX('Weibull Data'!$G$4:$I$5,2,IF($D32="Electromechanical",3,IF($D32="Analogue Electronic",2,1)))))^(INDEX('Weibull Data'!$G$4:$I$5,1,IF($D32="Electromechanical",3,IF($D32="Analogue Electronic",2,1))))))</f>
        <v>0.99999443703390578</v>
      </c>
      <c r="AF32" s="28" cm="1">
        <f t="array" ref="AF32">1-EXP(-((($C32+(AF$6-$K$6))/(INDEX('Weibull Data'!$G$4:$I$5,2,IF($D32="Electromechanical",3,IF($D32="Analogue Electronic",2,1)))))^(INDEX('Weibull Data'!$G$4:$I$5,1,IF($D32="Electromechanical",3,IF($D32="Analogue Electronic",2,1))))))</f>
        <v>0.99999643838043684</v>
      </c>
      <c r="AG32" s="28" cm="1">
        <f t="array" ref="AG32">1-EXP(-((($C32+(AG$6-$K$6))/(INDEX('Weibull Data'!$G$4:$I$5,2,IF($D32="Electromechanical",3,IF($D32="Analogue Electronic",2,1)))))^(INDEX('Weibull Data'!$G$4:$I$5,1,IF($D32="Electromechanical",3,IF($D32="Analogue Electronic",2,1))))))</f>
        <v>0.99999773706590067</v>
      </c>
      <c r="AH32" s="28" cm="1">
        <f t="array" ref="AH32">1-EXP(-((($C32+(AH$6-$K$6))/(INDEX('Weibull Data'!$G$4:$I$5,2,IF($D32="Electromechanical",3,IF($D32="Analogue Electronic",2,1)))))^(INDEX('Weibull Data'!$G$4:$I$5,1,IF($D32="Electromechanical",3,IF($D32="Analogue Electronic",2,1))))))</f>
        <v>0.99999857312561069</v>
      </c>
      <c r="AI32" s="28" cm="1">
        <f t="array" ref="AI32">1-EXP(-((($C32+(AI$6-$K$6))/(INDEX('Weibull Data'!$G$4:$I$5,2,IF($D32="Electromechanical",3,IF($D32="Analogue Electronic",2,1)))))^(INDEX('Weibull Data'!$G$4:$I$5,1,IF($D32="Electromechanical",3,IF($D32="Analogue Electronic",2,1))))))</f>
        <v>0.99999910711586515</v>
      </c>
      <c r="AJ32" s="34">
        <f t="shared" si="1"/>
        <v>0.24730049186262815</v>
      </c>
      <c r="AK32" s="34">
        <f t="shared" si="2"/>
        <v>0.2479629586999266</v>
      </c>
      <c r="AL32" s="34">
        <f t="shared" si="3"/>
        <v>0.24847515173708348</v>
      </c>
      <c r="AM32" s="34">
        <f t="shared" si="4"/>
        <v>0.24886766287577541</v>
      </c>
      <c r="AN32" s="34">
        <f t="shared" si="5"/>
        <v>0.24916582426518219</v>
      </c>
      <c r="AO32" s="34">
        <f t="shared" si="6"/>
        <v>0.24939034788238293</v>
      </c>
      <c r="AP32" s="34">
        <f t="shared" si="7"/>
        <v>0.24955796253925533</v>
      </c>
      <c r="AQ32" s="34">
        <f t="shared" si="8"/>
        <v>0.24968202135576134</v>
      </c>
      <c r="AR32" s="34">
        <f t="shared" si="9"/>
        <v>0.24977306165778873</v>
      </c>
      <c r="AS32" s="34">
        <f t="shared" si="10"/>
        <v>0.24983930670871624</v>
      </c>
      <c r="AT32" s="34">
        <f t="shared" si="11"/>
        <v>0.2498871046105488</v>
      </c>
      <c r="AU32" s="34">
        <f t="shared" si="12"/>
        <v>0.24992130417863445</v>
      </c>
      <c r="AV32" s="34">
        <f t="shared" si="13"/>
        <v>0.24994557075166343</v>
      </c>
      <c r="AW32" s="34">
        <f t="shared" si="14"/>
        <v>0.24996264694061335</v>
      </c>
      <c r="AX32" s="34">
        <f t="shared" si="15"/>
        <v>0.2499745644592444</v>
      </c>
      <c r="AY32" s="34">
        <f t="shared" si="16"/>
        <v>0.24998281362384081</v>
      </c>
      <c r="AZ32" s="34">
        <f t="shared" si="17"/>
        <v>0.24998847705219715</v>
      </c>
      <c r="BA32" s="34">
        <f t="shared" si="18"/>
        <v>0.24999233369580945</v>
      </c>
      <c r="BB32" s="34">
        <f t="shared" si="19"/>
        <v>0.24999493873901524</v>
      </c>
      <c r="BC32" s="34">
        <f t="shared" si="20"/>
        <v>0.24999668419830437</v>
      </c>
      <c r="BD32" s="34">
        <f t="shared" si="21"/>
        <v>0.24999784433015965</v>
      </c>
      <c r="BE32" s="34">
        <f t="shared" si="22"/>
        <v>0.24999860925847645</v>
      </c>
      <c r="BF32" s="34">
        <f t="shared" si="23"/>
        <v>0.24999910959510921</v>
      </c>
      <c r="BG32" s="34">
        <f t="shared" si="24"/>
        <v>0.24999943426647517</v>
      </c>
      <c r="BH32" s="34">
        <f t="shared" si="25"/>
        <v>0.24999964328140267</v>
      </c>
      <c r="BI32" s="34">
        <f t="shared" si="26"/>
        <v>0.24999977677896629</v>
      </c>
      <c r="BJ32" s="45"/>
    </row>
    <row r="33" spans="1:62" x14ac:dyDescent="0.3">
      <c r="A33" s="29">
        <v>27</v>
      </c>
      <c r="B33" s="29" t="s">
        <v>138</v>
      </c>
      <c r="C33" s="29">
        <v>32</v>
      </c>
      <c r="D33" s="29" t="s">
        <v>4</v>
      </c>
      <c r="E33" s="29" t="s">
        <v>24</v>
      </c>
      <c r="F33" s="46">
        <v>1</v>
      </c>
      <c r="G33" s="47">
        <f t="shared" si="0"/>
        <v>1.5</v>
      </c>
      <c r="H33" s="46">
        <v>0.25</v>
      </c>
      <c r="I33" s="46">
        <v>1</v>
      </c>
      <c r="J33" s="28" cm="1">
        <f t="array" ref="J33">1-EXP(-((($C33+(J$6-$K$6))/(INDEX('Weibull Data'!$G$4:$I$5,2,IF($D33="Electromechanical",3,IF($D33="Analogue Electronic",2,1)))))^(INDEX('Weibull Data'!$G$4:$I$5,1,IF($D33="Electromechanical",3,IF($D33="Analogue Electronic",2,1))))))</f>
        <v>0.98920196745051259</v>
      </c>
      <c r="K33" s="28" cm="1">
        <f t="array" ref="K33">1-EXP(-((($C33+(K$6-$K$6))/(INDEX('Weibull Data'!$G$4:$I$5,2,IF($D33="Electromechanical",3,IF($D33="Analogue Electronic",2,1)))))^(INDEX('Weibull Data'!$G$4:$I$5,1,IF($D33="Electromechanical",3,IF($D33="Analogue Electronic",2,1))))))</f>
        <v>0.9918518347997064</v>
      </c>
      <c r="L33" s="28" cm="1">
        <f t="array" ref="L33">1-EXP(-((($C33+(L$6-$K$6))/(INDEX('Weibull Data'!$G$4:$I$5,2,IF($D33="Electromechanical",3,IF($D33="Analogue Electronic",2,1)))))^(INDEX('Weibull Data'!$G$4:$I$5,1,IF($D33="Electromechanical",3,IF($D33="Analogue Electronic",2,1))))))</f>
        <v>0.99390060694833393</v>
      </c>
      <c r="M33" s="28" cm="1">
        <f t="array" ref="M33">1-EXP(-((($C33+(M$6-$K$6))/(INDEX('Weibull Data'!$G$4:$I$5,2,IF($D33="Electromechanical",3,IF($D33="Analogue Electronic",2,1)))))^(INDEX('Weibull Data'!$G$4:$I$5,1,IF($D33="Electromechanical",3,IF($D33="Analogue Electronic",2,1))))))</f>
        <v>0.99547065150310166</v>
      </c>
      <c r="N33" s="28" cm="1">
        <f t="array" ref="N33">1-EXP(-((($C33+(N$6-$K$6))/(INDEX('Weibull Data'!$G$4:$I$5,2,IF($D33="Electromechanical",3,IF($D33="Analogue Electronic",2,1)))))^(INDEX('Weibull Data'!$G$4:$I$5,1,IF($D33="Electromechanical",3,IF($D33="Analogue Electronic",2,1))))))</f>
        <v>0.99666329706072876</v>
      </c>
      <c r="O33" s="28" cm="1">
        <f t="array" ref="O33">1-EXP(-((($C33+(O$6-$K$6))/(INDEX('Weibull Data'!$G$4:$I$5,2,IF($D33="Electromechanical",3,IF($D33="Analogue Electronic",2,1)))))^(INDEX('Weibull Data'!$G$4:$I$5,1,IF($D33="Electromechanical",3,IF($D33="Analogue Electronic",2,1))))))</f>
        <v>0.99756139152953172</v>
      </c>
      <c r="P33" s="28" cm="1">
        <f t="array" ref="P33">1-EXP(-((($C33+(P$6-$K$6))/(INDEX('Weibull Data'!$G$4:$I$5,2,IF($D33="Electromechanical",3,IF($D33="Analogue Electronic",2,1)))))^(INDEX('Weibull Data'!$G$4:$I$5,1,IF($D33="Electromechanical",3,IF($D33="Analogue Electronic",2,1))))))</f>
        <v>0.99823185015702132</v>
      </c>
      <c r="Q33" s="28" cm="1">
        <f t="array" ref="Q33">1-EXP(-((($C33+(Q$6-$K$6))/(INDEX('Weibull Data'!$G$4:$I$5,2,IF($D33="Electromechanical",3,IF($D33="Analogue Electronic",2,1)))))^(INDEX('Weibull Data'!$G$4:$I$5,1,IF($D33="Electromechanical",3,IF($D33="Analogue Electronic",2,1))))))</f>
        <v>0.99872808542304536</v>
      </c>
      <c r="R33" s="28" cm="1">
        <f t="array" ref="R33">1-EXP(-((($C33+(R$6-$K$6))/(INDEX('Weibull Data'!$G$4:$I$5,2,IF($D33="Electromechanical",3,IF($D33="Analogue Electronic",2,1)))))^(INDEX('Weibull Data'!$G$4:$I$5,1,IF($D33="Electromechanical",3,IF($D33="Analogue Electronic",2,1))))))</f>
        <v>0.99909224663115492</v>
      </c>
      <c r="S33" s="28" cm="1">
        <f t="array" ref="S33">1-EXP(-((($C33+(S$6-$K$6))/(INDEX('Weibull Data'!$G$4:$I$5,2,IF($D33="Electromechanical",3,IF($D33="Analogue Electronic",2,1)))))^(INDEX('Weibull Data'!$G$4:$I$5,1,IF($D33="Electromechanical",3,IF($D33="Analogue Electronic",2,1))))))</f>
        <v>0.99935722683486494</v>
      </c>
      <c r="T33" s="28" cm="1">
        <f t="array" ref="T33">1-EXP(-((($C33+(T$6-$K$6))/(INDEX('Weibull Data'!$G$4:$I$5,2,IF($D33="Electromechanical",3,IF($D33="Analogue Electronic",2,1)))))^(INDEX('Weibull Data'!$G$4:$I$5,1,IF($D33="Electromechanical",3,IF($D33="Analogue Electronic",2,1))))))</f>
        <v>0.99954841844219522</v>
      </c>
      <c r="U33" s="28" cm="1">
        <f t="array" ref="U33">1-EXP(-((($C33+(U$6-$K$6))/(INDEX('Weibull Data'!$G$4:$I$5,2,IF($D33="Electromechanical",3,IF($D33="Analogue Electronic",2,1)))))^(INDEX('Weibull Data'!$G$4:$I$5,1,IF($D33="Electromechanical",3,IF($D33="Analogue Electronic",2,1))))))</f>
        <v>0.99968521671453781</v>
      </c>
      <c r="V33" s="28" cm="1">
        <f t="array" ref="V33">1-EXP(-((($C33+(V$6-$K$6))/(INDEX('Weibull Data'!$G$4:$I$5,2,IF($D33="Electromechanical",3,IF($D33="Analogue Electronic",2,1)))))^(INDEX('Weibull Data'!$G$4:$I$5,1,IF($D33="Electromechanical",3,IF($D33="Analogue Electronic",2,1))))))</f>
        <v>0.99978228300665373</v>
      </c>
      <c r="W33" s="28" cm="1">
        <f t="array" ref="W33">1-EXP(-((($C33+(W$6-$K$6))/(INDEX('Weibull Data'!$G$4:$I$5,2,IF($D33="Electromechanical",3,IF($D33="Analogue Electronic",2,1)))))^(INDEX('Weibull Data'!$G$4:$I$5,1,IF($D33="Electromechanical",3,IF($D33="Analogue Electronic",2,1))))))</f>
        <v>0.99985058776245339</v>
      </c>
      <c r="X33" s="28" cm="1">
        <f t="array" ref="X33">1-EXP(-((($C33+(X$6-$K$6))/(INDEX('Weibull Data'!$G$4:$I$5,2,IF($D33="Electromechanical",3,IF($D33="Analogue Electronic",2,1)))))^(INDEX('Weibull Data'!$G$4:$I$5,1,IF($D33="Electromechanical",3,IF($D33="Analogue Electronic",2,1))))))</f>
        <v>0.99989825783697761</v>
      </c>
      <c r="Y33" s="28" cm="1">
        <f t="array" ref="Y33">1-EXP(-((($C33+(Y$6-$K$6))/(INDEX('Weibull Data'!$G$4:$I$5,2,IF($D33="Electromechanical",3,IF($D33="Analogue Electronic",2,1)))))^(INDEX('Weibull Data'!$G$4:$I$5,1,IF($D33="Electromechanical",3,IF($D33="Analogue Electronic",2,1))))))</f>
        <v>0.99993125449536324</v>
      </c>
      <c r="Z33" s="28" cm="1">
        <f t="array" ref="Z33">1-EXP(-((($C33+(Z$6-$K$6))/(INDEX('Weibull Data'!$G$4:$I$5,2,IF($D33="Electromechanical",3,IF($D33="Analogue Electronic",2,1)))))^(INDEX('Weibull Data'!$G$4:$I$5,1,IF($D33="Electromechanical",3,IF($D33="Analogue Electronic",2,1))))))</f>
        <v>0.9999539082087886</v>
      </c>
      <c r="AA33" s="28" cm="1">
        <f t="array" ref="AA33">1-EXP(-((($C33+(AA$6-$K$6))/(INDEX('Weibull Data'!$G$4:$I$5,2,IF($D33="Electromechanical",3,IF($D33="Analogue Electronic",2,1)))))^(INDEX('Weibull Data'!$G$4:$I$5,1,IF($D33="Electromechanical",3,IF($D33="Analogue Electronic",2,1))))))</f>
        <v>0.9999693347832378</v>
      </c>
      <c r="AB33" s="28" cm="1">
        <f t="array" ref="AB33">1-EXP(-((($C33+(AB$6-$K$6))/(INDEX('Weibull Data'!$G$4:$I$5,2,IF($D33="Electromechanical",3,IF($D33="Analogue Electronic",2,1)))))^(INDEX('Weibull Data'!$G$4:$I$5,1,IF($D33="Electromechanical",3,IF($D33="Analogue Electronic",2,1))))))</f>
        <v>0.99997975495606095</v>
      </c>
      <c r="AC33" s="28" cm="1">
        <f t="array" ref="AC33">1-EXP(-((($C33+(AC$6-$K$6))/(INDEX('Weibull Data'!$G$4:$I$5,2,IF($D33="Electromechanical",3,IF($D33="Analogue Electronic",2,1)))))^(INDEX('Weibull Data'!$G$4:$I$5,1,IF($D33="Electromechanical",3,IF($D33="Analogue Electronic",2,1))))))</f>
        <v>0.99998673679321748</v>
      </c>
      <c r="AD33" s="28" cm="1">
        <f t="array" ref="AD33">1-EXP(-((($C33+(AD$6-$K$6))/(INDEX('Weibull Data'!$G$4:$I$5,2,IF($D33="Electromechanical",3,IF($D33="Analogue Electronic",2,1)))))^(INDEX('Weibull Data'!$G$4:$I$5,1,IF($D33="Electromechanical",3,IF($D33="Analogue Electronic",2,1))))))</f>
        <v>0.99999137732063859</v>
      </c>
      <c r="AE33" s="28" cm="1">
        <f t="array" ref="AE33">1-EXP(-((($C33+(AE$6-$K$6))/(INDEX('Weibull Data'!$G$4:$I$5,2,IF($D33="Electromechanical",3,IF($D33="Analogue Electronic",2,1)))))^(INDEX('Weibull Data'!$G$4:$I$5,1,IF($D33="Electromechanical",3,IF($D33="Analogue Electronic",2,1))))))</f>
        <v>0.99999443703390578</v>
      </c>
      <c r="AF33" s="28" cm="1">
        <f t="array" ref="AF33">1-EXP(-((($C33+(AF$6-$K$6))/(INDEX('Weibull Data'!$G$4:$I$5,2,IF($D33="Electromechanical",3,IF($D33="Analogue Electronic",2,1)))))^(INDEX('Weibull Data'!$G$4:$I$5,1,IF($D33="Electromechanical",3,IF($D33="Analogue Electronic",2,1))))))</f>
        <v>0.99999643838043684</v>
      </c>
      <c r="AG33" s="28" cm="1">
        <f t="array" ref="AG33">1-EXP(-((($C33+(AG$6-$K$6))/(INDEX('Weibull Data'!$G$4:$I$5,2,IF($D33="Electromechanical",3,IF($D33="Analogue Electronic",2,1)))))^(INDEX('Weibull Data'!$G$4:$I$5,1,IF($D33="Electromechanical",3,IF($D33="Analogue Electronic",2,1))))))</f>
        <v>0.99999773706590067</v>
      </c>
      <c r="AH33" s="28" cm="1">
        <f t="array" ref="AH33">1-EXP(-((($C33+(AH$6-$K$6))/(INDEX('Weibull Data'!$G$4:$I$5,2,IF($D33="Electromechanical",3,IF($D33="Analogue Electronic",2,1)))))^(INDEX('Weibull Data'!$G$4:$I$5,1,IF($D33="Electromechanical",3,IF($D33="Analogue Electronic",2,1))))))</f>
        <v>0.99999857312561069</v>
      </c>
      <c r="AI33" s="28" cm="1">
        <f t="array" ref="AI33">1-EXP(-((($C33+(AI$6-$K$6))/(INDEX('Weibull Data'!$G$4:$I$5,2,IF($D33="Electromechanical",3,IF($D33="Analogue Electronic",2,1)))))^(INDEX('Weibull Data'!$G$4:$I$5,1,IF($D33="Electromechanical",3,IF($D33="Analogue Electronic",2,1))))))</f>
        <v>0.99999910711586515</v>
      </c>
      <c r="AJ33" s="34">
        <f t="shared" si="1"/>
        <v>0.24730049186262815</v>
      </c>
      <c r="AK33" s="34">
        <f t="shared" si="2"/>
        <v>0.2479629586999266</v>
      </c>
      <c r="AL33" s="34">
        <f t="shared" si="3"/>
        <v>0.24847515173708348</v>
      </c>
      <c r="AM33" s="34">
        <f t="shared" si="4"/>
        <v>0.24886766287577541</v>
      </c>
      <c r="AN33" s="34">
        <f t="shared" si="5"/>
        <v>0.24916582426518219</v>
      </c>
      <c r="AO33" s="34">
        <f t="shared" si="6"/>
        <v>0.24939034788238293</v>
      </c>
      <c r="AP33" s="34">
        <f t="shared" si="7"/>
        <v>0.24955796253925533</v>
      </c>
      <c r="AQ33" s="34">
        <f t="shared" si="8"/>
        <v>0.24968202135576134</v>
      </c>
      <c r="AR33" s="34">
        <f t="shared" si="9"/>
        <v>0.24977306165778873</v>
      </c>
      <c r="AS33" s="34">
        <f t="shared" si="10"/>
        <v>0.24983930670871624</v>
      </c>
      <c r="AT33" s="34">
        <f t="shared" si="11"/>
        <v>0.2498871046105488</v>
      </c>
      <c r="AU33" s="34">
        <f t="shared" si="12"/>
        <v>0.24992130417863445</v>
      </c>
      <c r="AV33" s="34">
        <f t="shared" si="13"/>
        <v>0.24994557075166343</v>
      </c>
      <c r="AW33" s="34">
        <f t="shared" si="14"/>
        <v>0.24996264694061335</v>
      </c>
      <c r="AX33" s="34">
        <f t="shared" si="15"/>
        <v>0.2499745644592444</v>
      </c>
      <c r="AY33" s="34">
        <f t="shared" si="16"/>
        <v>0.24998281362384081</v>
      </c>
      <c r="AZ33" s="34">
        <f t="shared" si="17"/>
        <v>0.24998847705219715</v>
      </c>
      <c r="BA33" s="34">
        <f t="shared" si="18"/>
        <v>0.24999233369580945</v>
      </c>
      <c r="BB33" s="34">
        <f t="shared" si="19"/>
        <v>0.24999493873901524</v>
      </c>
      <c r="BC33" s="34">
        <f t="shared" si="20"/>
        <v>0.24999668419830437</v>
      </c>
      <c r="BD33" s="34">
        <f t="shared" si="21"/>
        <v>0.24999784433015965</v>
      </c>
      <c r="BE33" s="34">
        <f t="shared" si="22"/>
        <v>0.24999860925847645</v>
      </c>
      <c r="BF33" s="34">
        <f t="shared" si="23"/>
        <v>0.24999910959510921</v>
      </c>
      <c r="BG33" s="34">
        <f t="shared" si="24"/>
        <v>0.24999943426647517</v>
      </c>
      <c r="BH33" s="34">
        <f t="shared" si="25"/>
        <v>0.24999964328140267</v>
      </c>
      <c r="BI33" s="34">
        <f t="shared" si="26"/>
        <v>0.24999977677896629</v>
      </c>
      <c r="BJ33" s="45"/>
    </row>
    <row r="34" spans="1:62" x14ac:dyDescent="0.3">
      <c r="A34" s="29">
        <v>28</v>
      </c>
      <c r="B34" s="29" t="s">
        <v>139</v>
      </c>
      <c r="C34" s="29">
        <v>32</v>
      </c>
      <c r="D34" s="29" t="s">
        <v>4</v>
      </c>
      <c r="E34" s="29" t="s">
        <v>24</v>
      </c>
      <c r="F34" s="46">
        <v>1</v>
      </c>
      <c r="G34" s="47">
        <f t="shared" si="0"/>
        <v>1.5</v>
      </c>
      <c r="H34" s="46">
        <v>0.25</v>
      </c>
      <c r="I34" s="46">
        <v>1</v>
      </c>
      <c r="J34" s="28" cm="1">
        <f t="array" ref="J34">1-EXP(-((($C34+(J$6-$K$6))/(INDEX('Weibull Data'!$G$4:$I$5,2,IF($D34="Electromechanical",3,IF($D34="Analogue Electronic",2,1)))))^(INDEX('Weibull Data'!$G$4:$I$5,1,IF($D34="Electromechanical",3,IF($D34="Analogue Electronic",2,1))))))</f>
        <v>0.98920196745051259</v>
      </c>
      <c r="K34" s="28" cm="1">
        <f t="array" ref="K34">1-EXP(-((($C34+(K$6-$K$6))/(INDEX('Weibull Data'!$G$4:$I$5,2,IF($D34="Electromechanical",3,IF($D34="Analogue Electronic",2,1)))))^(INDEX('Weibull Data'!$G$4:$I$5,1,IF($D34="Electromechanical",3,IF($D34="Analogue Electronic",2,1))))))</f>
        <v>0.9918518347997064</v>
      </c>
      <c r="L34" s="28" cm="1">
        <f t="array" ref="L34">1-EXP(-((($C34+(L$6-$K$6))/(INDEX('Weibull Data'!$G$4:$I$5,2,IF($D34="Electromechanical",3,IF($D34="Analogue Electronic",2,1)))))^(INDEX('Weibull Data'!$G$4:$I$5,1,IF($D34="Electromechanical",3,IF($D34="Analogue Electronic",2,1))))))</f>
        <v>0.99390060694833393</v>
      </c>
      <c r="M34" s="28" cm="1">
        <f t="array" ref="M34">1-EXP(-((($C34+(M$6-$K$6))/(INDEX('Weibull Data'!$G$4:$I$5,2,IF($D34="Electromechanical",3,IF($D34="Analogue Electronic",2,1)))))^(INDEX('Weibull Data'!$G$4:$I$5,1,IF($D34="Electromechanical",3,IF($D34="Analogue Electronic",2,1))))))</f>
        <v>0.99547065150310166</v>
      </c>
      <c r="N34" s="28" cm="1">
        <f t="array" ref="N34">1-EXP(-((($C34+(N$6-$K$6))/(INDEX('Weibull Data'!$G$4:$I$5,2,IF($D34="Electromechanical",3,IF($D34="Analogue Electronic",2,1)))))^(INDEX('Weibull Data'!$G$4:$I$5,1,IF($D34="Electromechanical",3,IF($D34="Analogue Electronic",2,1))))))</f>
        <v>0.99666329706072876</v>
      </c>
      <c r="O34" s="28" cm="1">
        <f t="array" ref="O34">1-EXP(-((($C34+(O$6-$K$6))/(INDEX('Weibull Data'!$G$4:$I$5,2,IF($D34="Electromechanical",3,IF($D34="Analogue Electronic",2,1)))))^(INDEX('Weibull Data'!$G$4:$I$5,1,IF($D34="Electromechanical",3,IF($D34="Analogue Electronic",2,1))))))</f>
        <v>0.99756139152953172</v>
      </c>
      <c r="P34" s="28" cm="1">
        <f t="array" ref="P34">1-EXP(-((($C34+(P$6-$K$6))/(INDEX('Weibull Data'!$G$4:$I$5,2,IF($D34="Electromechanical",3,IF($D34="Analogue Electronic",2,1)))))^(INDEX('Weibull Data'!$G$4:$I$5,1,IF($D34="Electromechanical",3,IF($D34="Analogue Electronic",2,1))))))</f>
        <v>0.99823185015702132</v>
      </c>
      <c r="Q34" s="28" cm="1">
        <f t="array" ref="Q34">1-EXP(-((($C34+(Q$6-$K$6))/(INDEX('Weibull Data'!$G$4:$I$5,2,IF($D34="Electromechanical",3,IF($D34="Analogue Electronic",2,1)))))^(INDEX('Weibull Data'!$G$4:$I$5,1,IF($D34="Electromechanical",3,IF($D34="Analogue Electronic",2,1))))))</f>
        <v>0.99872808542304536</v>
      </c>
      <c r="R34" s="28" cm="1">
        <f t="array" ref="R34">1-EXP(-((($C34+(R$6-$K$6))/(INDEX('Weibull Data'!$G$4:$I$5,2,IF($D34="Electromechanical",3,IF($D34="Analogue Electronic",2,1)))))^(INDEX('Weibull Data'!$G$4:$I$5,1,IF($D34="Electromechanical",3,IF($D34="Analogue Electronic",2,1))))))</f>
        <v>0.99909224663115492</v>
      </c>
      <c r="S34" s="28" cm="1">
        <f t="array" ref="S34">1-EXP(-((($C34+(S$6-$K$6))/(INDEX('Weibull Data'!$G$4:$I$5,2,IF($D34="Electromechanical",3,IF($D34="Analogue Electronic",2,1)))))^(INDEX('Weibull Data'!$G$4:$I$5,1,IF($D34="Electromechanical",3,IF($D34="Analogue Electronic",2,1))))))</f>
        <v>0.99935722683486494</v>
      </c>
      <c r="T34" s="28" cm="1">
        <f t="array" ref="T34">1-EXP(-((($C34+(T$6-$K$6))/(INDEX('Weibull Data'!$G$4:$I$5,2,IF($D34="Electromechanical",3,IF($D34="Analogue Electronic",2,1)))))^(INDEX('Weibull Data'!$G$4:$I$5,1,IF($D34="Electromechanical",3,IF($D34="Analogue Electronic",2,1))))))</f>
        <v>0.99954841844219522</v>
      </c>
      <c r="U34" s="28" cm="1">
        <f t="array" ref="U34">1-EXP(-((($C34+(U$6-$K$6))/(INDEX('Weibull Data'!$G$4:$I$5,2,IF($D34="Electromechanical",3,IF($D34="Analogue Electronic",2,1)))))^(INDEX('Weibull Data'!$G$4:$I$5,1,IF($D34="Electromechanical",3,IF($D34="Analogue Electronic",2,1))))))</f>
        <v>0.99968521671453781</v>
      </c>
      <c r="V34" s="28" cm="1">
        <f t="array" ref="V34">1-EXP(-((($C34+(V$6-$K$6))/(INDEX('Weibull Data'!$G$4:$I$5,2,IF($D34="Electromechanical",3,IF($D34="Analogue Electronic",2,1)))))^(INDEX('Weibull Data'!$G$4:$I$5,1,IF($D34="Electromechanical",3,IF($D34="Analogue Electronic",2,1))))))</f>
        <v>0.99978228300665373</v>
      </c>
      <c r="W34" s="28" cm="1">
        <f t="array" ref="W34">1-EXP(-((($C34+(W$6-$K$6))/(INDEX('Weibull Data'!$G$4:$I$5,2,IF($D34="Electromechanical",3,IF($D34="Analogue Electronic",2,1)))))^(INDEX('Weibull Data'!$G$4:$I$5,1,IF($D34="Electromechanical",3,IF($D34="Analogue Electronic",2,1))))))</f>
        <v>0.99985058776245339</v>
      </c>
      <c r="X34" s="28" cm="1">
        <f t="array" ref="X34">1-EXP(-((($C34+(X$6-$K$6))/(INDEX('Weibull Data'!$G$4:$I$5,2,IF($D34="Electromechanical",3,IF($D34="Analogue Electronic",2,1)))))^(INDEX('Weibull Data'!$G$4:$I$5,1,IF($D34="Electromechanical",3,IF($D34="Analogue Electronic",2,1))))))</f>
        <v>0.99989825783697761</v>
      </c>
      <c r="Y34" s="28" cm="1">
        <f t="array" ref="Y34">1-EXP(-((($C34+(Y$6-$K$6))/(INDEX('Weibull Data'!$G$4:$I$5,2,IF($D34="Electromechanical",3,IF($D34="Analogue Electronic",2,1)))))^(INDEX('Weibull Data'!$G$4:$I$5,1,IF($D34="Electromechanical",3,IF($D34="Analogue Electronic",2,1))))))</f>
        <v>0.99993125449536324</v>
      </c>
      <c r="Z34" s="28" cm="1">
        <f t="array" ref="Z34">1-EXP(-((($C34+(Z$6-$K$6))/(INDEX('Weibull Data'!$G$4:$I$5,2,IF($D34="Electromechanical",3,IF($D34="Analogue Electronic",2,1)))))^(INDEX('Weibull Data'!$G$4:$I$5,1,IF($D34="Electromechanical",3,IF($D34="Analogue Electronic",2,1))))))</f>
        <v>0.9999539082087886</v>
      </c>
      <c r="AA34" s="28" cm="1">
        <f t="array" ref="AA34">1-EXP(-((($C34+(AA$6-$K$6))/(INDEX('Weibull Data'!$G$4:$I$5,2,IF($D34="Electromechanical",3,IF($D34="Analogue Electronic",2,1)))))^(INDEX('Weibull Data'!$G$4:$I$5,1,IF($D34="Electromechanical",3,IF($D34="Analogue Electronic",2,1))))))</f>
        <v>0.9999693347832378</v>
      </c>
      <c r="AB34" s="28" cm="1">
        <f t="array" ref="AB34">1-EXP(-((($C34+(AB$6-$K$6))/(INDEX('Weibull Data'!$G$4:$I$5,2,IF($D34="Electromechanical",3,IF($D34="Analogue Electronic",2,1)))))^(INDEX('Weibull Data'!$G$4:$I$5,1,IF($D34="Electromechanical",3,IF($D34="Analogue Electronic",2,1))))))</f>
        <v>0.99997975495606095</v>
      </c>
      <c r="AC34" s="28" cm="1">
        <f t="array" ref="AC34">1-EXP(-((($C34+(AC$6-$K$6))/(INDEX('Weibull Data'!$G$4:$I$5,2,IF($D34="Electromechanical",3,IF($D34="Analogue Electronic",2,1)))))^(INDEX('Weibull Data'!$G$4:$I$5,1,IF($D34="Electromechanical",3,IF($D34="Analogue Electronic",2,1))))))</f>
        <v>0.99998673679321748</v>
      </c>
      <c r="AD34" s="28" cm="1">
        <f t="array" ref="AD34">1-EXP(-((($C34+(AD$6-$K$6))/(INDEX('Weibull Data'!$G$4:$I$5,2,IF($D34="Electromechanical",3,IF($D34="Analogue Electronic",2,1)))))^(INDEX('Weibull Data'!$G$4:$I$5,1,IF($D34="Electromechanical",3,IF($D34="Analogue Electronic",2,1))))))</f>
        <v>0.99999137732063859</v>
      </c>
      <c r="AE34" s="28" cm="1">
        <f t="array" ref="AE34">1-EXP(-((($C34+(AE$6-$K$6))/(INDEX('Weibull Data'!$G$4:$I$5,2,IF($D34="Electromechanical",3,IF($D34="Analogue Electronic",2,1)))))^(INDEX('Weibull Data'!$G$4:$I$5,1,IF($D34="Electromechanical",3,IF($D34="Analogue Electronic",2,1))))))</f>
        <v>0.99999443703390578</v>
      </c>
      <c r="AF34" s="28" cm="1">
        <f t="array" ref="AF34">1-EXP(-((($C34+(AF$6-$K$6))/(INDEX('Weibull Data'!$G$4:$I$5,2,IF($D34="Electromechanical",3,IF($D34="Analogue Electronic",2,1)))))^(INDEX('Weibull Data'!$G$4:$I$5,1,IF($D34="Electromechanical",3,IF($D34="Analogue Electronic",2,1))))))</f>
        <v>0.99999643838043684</v>
      </c>
      <c r="AG34" s="28" cm="1">
        <f t="array" ref="AG34">1-EXP(-((($C34+(AG$6-$K$6))/(INDEX('Weibull Data'!$G$4:$I$5,2,IF($D34="Electromechanical",3,IF($D34="Analogue Electronic",2,1)))))^(INDEX('Weibull Data'!$G$4:$I$5,1,IF($D34="Electromechanical",3,IF($D34="Analogue Electronic",2,1))))))</f>
        <v>0.99999773706590067</v>
      </c>
      <c r="AH34" s="28" cm="1">
        <f t="array" ref="AH34">1-EXP(-((($C34+(AH$6-$K$6))/(INDEX('Weibull Data'!$G$4:$I$5,2,IF($D34="Electromechanical",3,IF($D34="Analogue Electronic",2,1)))))^(INDEX('Weibull Data'!$G$4:$I$5,1,IF($D34="Electromechanical",3,IF($D34="Analogue Electronic",2,1))))))</f>
        <v>0.99999857312561069</v>
      </c>
      <c r="AI34" s="28" cm="1">
        <f t="array" ref="AI34">1-EXP(-((($C34+(AI$6-$K$6))/(INDEX('Weibull Data'!$G$4:$I$5,2,IF($D34="Electromechanical",3,IF($D34="Analogue Electronic",2,1)))))^(INDEX('Weibull Data'!$G$4:$I$5,1,IF($D34="Electromechanical",3,IF($D34="Analogue Electronic",2,1))))))</f>
        <v>0.99999910711586515</v>
      </c>
      <c r="AJ34" s="34">
        <f t="shared" si="1"/>
        <v>0.24730049186262815</v>
      </c>
      <c r="AK34" s="34">
        <f t="shared" si="2"/>
        <v>0.2479629586999266</v>
      </c>
      <c r="AL34" s="34">
        <f t="shared" si="3"/>
        <v>0.24847515173708348</v>
      </c>
      <c r="AM34" s="34">
        <f t="shared" si="4"/>
        <v>0.24886766287577541</v>
      </c>
      <c r="AN34" s="34">
        <f t="shared" si="5"/>
        <v>0.24916582426518219</v>
      </c>
      <c r="AO34" s="34">
        <f t="shared" si="6"/>
        <v>0.24939034788238293</v>
      </c>
      <c r="AP34" s="34">
        <f t="shared" si="7"/>
        <v>0.24955796253925533</v>
      </c>
      <c r="AQ34" s="34">
        <f t="shared" si="8"/>
        <v>0.24968202135576134</v>
      </c>
      <c r="AR34" s="34">
        <f t="shared" si="9"/>
        <v>0.24977306165778873</v>
      </c>
      <c r="AS34" s="34">
        <f t="shared" si="10"/>
        <v>0.24983930670871624</v>
      </c>
      <c r="AT34" s="34">
        <f t="shared" si="11"/>
        <v>0.2498871046105488</v>
      </c>
      <c r="AU34" s="34">
        <f t="shared" si="12"/>
        <v>0.24992130417863445</v>
      </c>
      <c r="AV34" s="34">
        <f t="shared" si="13"/>
        <v>0.24994557075166343</v>
      </c>
      <c r="AW34" s="34">
        <f t="shared" si="14"/>
        <v>0.24996264694061335</v>
      </c>
      <c r="AX34" s="34">
        <f t="shared" si="15"/>
        <v>0.2499745644592444</v>
      </c>
      <c r="AY34" s="34">
        <f t="shared" si="16"/>
        <v>0.24998281362384081</v>
      </c>
      <c r="AZ34" s="34">
        <f t="shared" si="17"/>
        <v>0.24998847705219715</v>
      </c>
      <c r="BA34" s="34">
        <f t="shared" si="18"/>
        <v>0.24999233369580945</v>
      </c>
      <c r="BB34" s="34">
        <f t="shared" si="19"/>
        <v>0.24999493873901524</v>
      </c>
      <c r="BC34" s="34">
        <f t="shared" si="20"/>
        <v>0.24999668419830437</v>
      </c>
      <c r="BD34" s="34">
        <f t="shared" si="21"/>
        <v>0.24999784433015965</v>
      </c>
      <c r="BE34" s="34">
        <f t="shared" si="22"/>
        <v>0.24999860925847645</v>
      </c>
      <c r="BF34" s="34">
        <f t="shared" si="23"/>
        <v>0.24999910959510921</v>
      </c>
      <c r="BG34" s="34">
        <f t="shared" si="24"/>
        <v>0.24999943426647517</v>
      </c>
      <c r="BH34" s="34">
        <f t="shared" si="25"/>
        <v>0.24999964328140267</v>
      </c>
      <c r="BI34" s="34">
        <f t="shared" si="26"/>
        <v>0.24999977677896629</v>
      </c>
      <c r="BJ34" s="45"/>
    </row>
    <row r="35" spans="1:62" x14ac:dyDescent="0.3">
      <c r="A35" s="29">
        <v>29</v>
      </c>
      <c r="B35" s="29" t="s">
        <v>140</v>
      </c>
      <c r="C35" s="29">
        <v>32</v>
      </c>
      <c r="D35" s="29" t="s">
        <v>4</v>
      </c>
      <c r="E35" s="29" t="s">
        <v>29</v>
      </c>
      <c r="F35" s="46">
        <v>1</v>
      </c>
      <c r="G35" s="47">
        <f t="shared" si="0"/>
        <v>1.5</v>
      </c>
      <c r="H35" s="46">
        <v>0.25</v>
      </c>
      <c r="I35" s="46">
        <v>1</v>
      </c>
      <c r="J35" s="28" cm="1">
        <f t="array" ref="J35">1-EXP(-((($C35+(J$6-$K$6))/(INDEX('Weibull Data'!$G$4:$I$5,2,IF($D35="Electromechanical",3,IF($D35="Analogue Electronic",2,1)))))^(INDEX('Weibull Data'!$G$4:$I$5,1,IF($D35="Electromechanical",3,IF($D35="Analogue Electronic",2,1))))))</f>
        <v>0.98920196745051259</v>
      </c>
      <c r="K35" s="28" cm="1">
        <f t="array" ref="K35">1-EXP(-((($C35+(K$6-$K$6))/(INDEX('Weibull Data'!$G$4:$I$5,2,IF($D35="Electromechanical",3,IF($D35="Analogue Electronic",2,1)))))^(INDEX('Weibull Data'!$G$4:$I$5,1,IF($D35="Electromechanical",3,IF($D35="Analogue Electronic",2,1))))))</f>
        <v>0.9918518347997064</v>
      </c>
      <c r="L35" s="28" cm="1">
        <f t="array" ref="L35">1-EXP(-((($C35+(L$6-$K$6))/(INDEX('Weibull Data'!$G$4:$I$5,2,IF($D35="Electromechanical",3,IF($D35="Analogue Electronic",2,1)))))^(INDEX('Weibull Data'!$G$4:$I$5,1,IF($D35="Electromechanical",3,IF($D35="Analogue Electronic",2,1))))))</f>
        <v>0.99390060694833393</v>
      </c>
      <c r="M35" s="28" cm="1">
        <f t="array" ref="M35">1-EXP(-((($C35+(M$6-$K$6))/(INDEX('Weibull Data'!$G$4:$I$5,2,IF($D35="Electromechanical",3,IF($D35="Analogue Electronic",2,1)))))^(INDEX('Weibull Data'!$G$4:$I$5,1,IF($D35="Electromechanical",3,IF($D35="Analogue Electronic",2,1))))))</f>
        <v>0.99547065150310166</v>
      </c>
      <c r="N35" s="28" cm="1">
        <f t="array" ref="N35">1-EXP(-((($C35+(N$6-$K$6))/(INDEX('Weibull Data'!$G$4:$I$5,2,IF($D35="Electromechanical",3,IF($D35="Analogue Electronic",2,1)))))^(INDEX('Weibull Data'!$G$4:$I$5,1,IF($D35="Electromechanical",3,IF($D35="Analogue Electronic",2,1))))))</f>
        <v>0.99666329706072876</v>
      </c>
      <c r="O35" s="28" cm="1">
        <f t="array" ref="O35">1-EXP(-((($C35+(O$6-$K$6))/(INDEX('Weibull Data'!$G$4:$I$5,2,IF($D35="Electromechanical",3,IF($D35="Analogue Electronic",2,1)))))^(INDEX('Weibull Data'!$G$4:$I$5,1,IF($D35="Electromechanical",3,IF($D35="Analogue Electronic",2,1))))))</f>
        <v>0.99756139152953172</v>
      </c>
      <c r="P35" s="28" cm="1">
        <f t="array" ref="P35">1-EXP(-((($C35+(P$6-$K$6))/(INDEX('Weibull Data'!$G$4:$I$5,2,IF($D35="Electromechanical",3,IF($D35="Analogue Electronic",2,1)))))^(INDEX('Weibull Data'!$G$4:$I$5,1,IF($D35="Electromechanical",3,IF($D35="Analogue Electronic",2,1))))))</f>
        <v>0.99823185015702132</v>
      </c>
      <c r="Q35" s="28" cm="1">
        <f t="array" ref="Q35">1-EXP(-((($C35+(Q$6-$K$6))/(INDEX('Weibull Data'!$G$4:$I$5,2,IF($D35="Electromechanical",3,IF($D35="Analogue Electronic",2,1)))))^(INDEX('Weibull Data'!$G$4:$I$5,1,IF($D35="Electromechanical",3,IF($D35="Analogue Electronic",2,1))))))</f>
        <v>0.99872808542304536</v>
      </c>
      <c r="R35" s="28" cm="1">
        <f t="array" ref="R35">1-EXP(-((($C35+(R$6-$K$6))/(INDEX('Weibull Data'!$G$4:$I$5,2,IF($D35="Electromechanical",3,IF($D35="Analogue Electronic",2,1)))))^(INDEX('Weibull Data'!$G$4:$I$5,1,IF($D35="Electromechanical",3,IF($D35="Analogue Electronic",2,1))))))</f>
        <v>0.99909224663115492</v>
      </c>
      <c r="S35" s="28" cm="1">
        <f t="array" ref="S35">1-EXP(-((($C35+(S$6-$K$6))/(INDEX('Weibull Data'!$G$4:$I$5,2,IF($D35="Electromechanical",3,IF($D35="Analogue Electronic",2,1)))))^(INDEX('Weibull Data'!$G$4:$I$5,1,IF($D35="Electromechanical",3,IF($D35="Analogue Electronic",2,1))))))</f>
        <v>0.99935722683486494</v>
      </c>
      <c r="T35" s="28" cm="1">
        <f t="array" ref="T35">1-EXP(-((($C35+(T$6-$K$6))/(INDEX('Weibull Data'!$G$4:$I$5,2,IF($D35="Electromechanical",3,IF($D35="Analogue Electronic",2,1)))))^(INDEX('Weibull Data'!$G$4:$I$5,1,IF($D35="Electromechanical",3,IF($D35="Analogue Electronic",2,1))))))</f>
        <v>0.99954841844219522</v>
      </c>
      <c r="U35" s="28" cm="1">
        <f t="array" ref="U35">1-EXP(-((($C35+(U$6-$K$6))/(INDEX('Weibull Data'!$G$4:$I$5,2,IF($D35="Electromechanical",3,IF($D35="Analogue Electronic",2,1)))))^(INDEX('Weibull Data'!$G$4:$I$5,1,IF($D35="Electromechanical",3,IF($D35="Analogue Electronic",2,1))))))</f>
        <v>0.99968521671453781</v>
      </c>
      <c r="V35" s="28" cm="1">
        <f t="array" ref="V35">1-EXP(-((($C35+(V$6-$K$6))/(INDEX('Weibull Data'!$G$4:$I$5,2,IF($D35="Electromechanical",3,IF($D35="Analogue Electronic",2,1)))))^(INDEX('Weibull Data'!$G$4:$I$5,1,IF($D35="Electromechanical",3,IF($D35="Analogue Electronic",2,1))))))</f>
        <v>0.99978228300665373</v>
      </c>
      <c r="W35" s="28" cm="1">
        <f t="array" ref="W35">1-EXP(-((($C35+(W$6-$K$6))/(INDEX('Weibull Data'!$G$4:$I$5,2,IF($D35="Electromechanical",3,IF($D35="Analogue Electronic",2,1)))))^(INDEX('Weibull Data'!$G$4:$I$5,1,IF($D35="Electromechanical",3,IF($D35="Analogue Electronic",2,1))))))</f>
        <v>0.99985058776245339</v>
      </c>
      <c r="X35" s="28" cm="1">
        <f t="array" ref="X35">1-EXP(-((($C35+(X$6-$K$6))/(INDEX('Weibull Data'!$G$4:$I$5,2,IF($D35="Electromechanical",3,IF($D35="Analogue Electronic",2,1)))))^(INDEX('Weibull Data'!$G$4:$I$5,1,IF($D35="Electromechanical",3,IF($D35="Analogue Electronic",2,1))))))</f>
        <v>0.99989825783697761</v>
      </c>
      <c r="Y35" s="28" cm="1">
        <f t="array" ref="Y35">1-EXP(-((($C35+(Y$6-$K$6))/(INDEX('Weibull Data'!$G$4:$I$5,2,IF($D35="Electromechanical",3,IF($D35="Analogue Electronic",2,1)))))^(INDEX('Weibull Data'!$G$4:$I$5,1,IF($D35="Electromechanical",3,IF($D35="Analogue Electronic",2,1))))))</f>
        <v>0.99993125449536324</v>
      </c>
      <c r="Z35" s="28" cm="1">
        <f t="array" ref="Z35">1-EXP(-((($C35+(Z$6-$K$6))/(INDEX('Weibull Data'!$G$4:$I$5,2,IF($D35="Electromechanical",3,IF($D35="Analogue Electronic",2,1)))))^(INDEX('Weibull Data'!$G$4:$I$5,1,IF($D35="Electromechanical",3,IF($D35="Analogue Electronic",2,1))))))</f>
        <v>0.9999539082087886</v>
      </c>
      <c r="AA35" s="28" cm="1">
        <f t="array" ref="AA35">1-EXP(-((($C35+(AA$6-$K$6))/(INDEX('Weibull Data'!$G$4:$I$5,2,IF($D35="Electromechanical",3,IF($D35="Analogue Electronic",2,1)))))^(INDEX('Weibull Data'!$G$4:$I$5,1,IF($D35="Electromechanical",3,IF($D35="Analogue Electronic",2,1))))))</f>
        <v>0.9999693347832378</v>
      </c>
      <c r="AB35" s="28" cm="1">
        <f t="array" ref="AB35">1-EXP(-((($C35+(AB$6-$K$6))/(INDEX('Weibull Data'!$G$4:$I$5,2,IF($D35="Electromechanical",3,IF($D35="Analogue Electronic",2,1)))))^(INDEX('Weibull Data'!$G$4:$I$5,1,IF($D35="Electromechanical",3,IF($D35="Analogue Electronic",2,1))))))</f>
        <v>0.99997975495606095</v>
      </c>
      <c r="AC35" s="28" cm="1">
        <f t="array" ref="AC35">1-EXP(-((($C35+(AC$6-$K$6))/(INDEX('Weibull Data'!$G$4:$I$5,2,IF($D35="Electromechanical",3,IF($D35="Analogue Electronic",2,1)))))^(INDEX('Weibull Data'!$G$4:$I$5,1,IF($D35="Electromechanical",3,IF($D35="Analogue Electronic",2,1))))))</f>
        <v>0.99998673679321748</v>
      </c>
      <c r="AD35" s="28" cm="1">
        <f t="array" ref="AD35">1-EXP(-((($C35+(AD$6-$K$6))/(INDEX('Weibull Data'!$G$4:$I$5,2,IF($D35="Electromechanical",3,IF($D35="Analogue Electronic",2,1)))))^(INDEX('Weibull Data'!$G$4:$I$5,1,IF($D35="Electromechanical",3,IF($D35="Analogue Electronic",2,1))))))</f>
        <v>0.99999137732063859</v>
      </c>
      <c r="AE35" s="28" cm="1">
        <f t="array" ref="AE35">1-EXP(-((($C35+(AE$6-$K$6))/(INDEX('Weibull Data'!$G$4:$I$5,2,IF($D35="Electromechanical",3,IF($D35="Analogue Electronic",2,1)))))^(INDEX('Weibull Data'!$G$4:$I$5,1,IF($D35="Electromechanical",3,IF($D35="Analogue Electronic",2,1))))))</f>
        <v>0.99999443703390578</v>
      </c>
      <c r="AF35" s="28" cm="1">
        <f t="array" ref="AF35">1-EXP(-((($C35+(AF$6-$K$6))/(INDEX('Weibull Data'!$G$4:$I$5,2,IF($D35="Electromechanical",3,IF($D35="Analogue Electronic",2,1)))))^(INDEX('Weibull Data'!$G$4:$I$5,1,IF($D35="Electromechanical",3,IF($D35="Analogue Electronic",2,1))))))</f>
        <v>0.99999643838043684</v>
      </c>
      <c r="AG35" s="28" cm="1">
        <f t="array" ref="AG35">1-EXP(-((($C35+(AG$6-$K$6))/(INDEX('Weibull Data'!$G$4:$I$5,2,IF($D35="Electromechanical",3,IF($D35="Analogue Electronic",2,1)))))^(INDEX('Weibull Data'!$G$4:$I$5,1,IF($D35="Electromechanical",3,IF($D35="Analogue Electronic",2,1))))))</f>
        <v>0.99999773706590067</v>
      </c>
      <c r="AH35" s="28" cm="1">
        <f t="array" ref="AH35">1-EXP(-((($C35+(AH$6-$K$6))/(INDEX('Weibull Data'!$G$4:$I$5,2,IF($D35="Electromechanical",3,IF($D35="Analogue Electronic",2,1)))))^(INDEX('Weibull Data'!$G$4:$I$5,1,IF($D35="Electromechanical",3,IF($D35="Analogue Electronic",2,1))))))</f>
        <v>0.99999857312561069</v>
      </c>
      <c r="AI35" s="28" cm="1">
        <f t="array" ref="AI35">1-EXP(-((($C35+(AI$6-$K$6))/(INDEX('Weibull Data'!$G$4:$I$5,2,IF($D35="Electromechanical",3,IF($D35="Analogue Electronic",2,1)))))^(INDEX('Weibull Data'!$G$4:$I$5,1,IF($D35="Electromechanical",3,IF($D35="Analogue Electronic",2,1))))))</f>
        <v>0.99999910711586515</v>
      </c>
      <c r="AJ35" s="34">
        <f t="shared" si="1"/>
        <v>0.24730049186262815</v>
      </c>
      <c r="AK35" s="34">
        <f t="shared" si="2"/>
        <v>0.2479629586999266</v>
      </c>
      <c r="AL35" s="34">
        <f t="shared" si="3"/>
        <v>0.24847515173708348</v>
      </c>
      <c r="AM35" s="34">
        <f t="shared" si="4"/>
        <v>0.24886766287577541</v>
      </c>
      <c r="AN35" s="34">
        <f t="shared" si="5"/>
        <v>0.24916582426518219</v>
      </c>
      <c r="AO35" s="34">
        <f t="shared" si="6"/>
        <v>0.24939034788238293</v>
      </c>
      <c r="AP35" s="34">
        <f t="shared" si="7"/>
        <v>0.24955796253925533</v>
      </c>
      <c r="AQ35" s="34">
        <f t="shared" si="8"/>
        <v>0.24968202135576134</v>
      </c>
      <c r="AR35" s="34">
        <f t="shared" si="9"/>
        <v>0.24977306165778873</v>
      </c>
      <c r="AS35" s="34">
        <f t="shared" si="10"/>
        <v>0.24983930670871624</v>
      </c>
      <c r="AT35" s="34">
        <f t="shared" si="11"/>
        <v>0.2498871046105488</v>
      </c>
      <c r="AU35" s="34">
        <f t="shared" si="12"/>
        <v>0.24992130417863445</v>
      </c>
      <c r="AV35" s="34">
        <f t="shared" si="13"/>
        <v>0.24994557075166343</v>
      </c>
      <c r="AW35" s="34">
        <f t="shared" si="14"/>
        <v>0.24996264694061335</v>
      </c>
      <c r="AX35" s="34">
        <f t="shared" si="15"/>
        <v>0.2499745644592444</v>
      </c>
      <c r="AY35" s="34">
        <f t="shared" si="16"/>
        <v>0.24998281362384081</v>
      </c>
      <c r="AZ35" s="34">
        <f t="shared" si="17"/>
        <v>0.24998847705219715</v>
      </c>
      <c r="BA35" s="34">
        <f t="shared" si="18"/>
        <v>0.24999233369580945</v>
      </c>
      <c r="BB35" s="34">
        <f t="shared" si="19"/>
        <v>0.24999493873901524</v>
      </c>
      <c r="BC35" s="34">
        <f t="shared" si="20"/>
        <v>0.24999668419830437</v>
      </c>
      <c r="BD35" s="34">
        <f t="shared" si="21"/>
        <v>0.24999784433015965</v>
      </c>
      <c r="BE35" s="34">
        <f t="shared" si="22"/>
        <v>0.24999860925847645</v>
      </c>
      <c r="BF35" s="34">
        <f t="shared" si="23"/>
        <v>0.24999910959510921</v>
      </c>
      <c r="BG35" s="34">
        <f t="shared" si="24"/>
        <v>0.24999943426647517</v>
      </c>
      <c r="BH35" s="34">
        <f t="shared" si="25"/>
        <v>0.24999964328140267</v>
      </c>
      <c r="BI35" s="34">
        <f t="shared" si="26"/>
        <v>0.24999977677896629</v>
      </c>
      <c r="BJ35" s="45"/>
    </row>
    <row r="36" spans="1:62" x14ac:dyDescent="0.3">
      <c r="A36" s="29">
        <v>30</v>
      </c>
      <c r="B36" s="29" t="s">
        <v>141</v>
      </c>
      <c r="C36" s="29">
        <v>32</v>
      </c>
      <c r="D36" s="29" t="s">
        <v>4</v>
      </c>
      <c r="E36" s="29" t="s">
        <v>29</v>
      </c>
      <c r="F36" s="46">
        <v>1</v>
      </c>
      <c r="G36" s="47">
        <f t="shared" si="0"/>
        <v>1.5</v>
      </c>
      <c r="H36" s="46">
        <v>0.25</v>
      </c>
      <c r="I36" s="46">
        <v>1</v>
      </c>
      <c r="J36" s="28" cm="1">
        <f t="array" ref="J36">1-EXP(-((($C36+(J$6-$K$6))/(INDEX('Weibull Data'!$G$4:$I$5,2,IF($D36="Electromechanical",3,IF($D36="Analogue Electronic",2,1)))))^(INDEX('Weibull Data'!$G$4:$I$5,1,IF($D36="Electromechanical",3,IF($D36="Analogue Electronic",2,1))))))</f>
        <v>0.98920196745051259</v>
      </c>
      <c r="K36" s="28" cm="1">
        <f t="array" ref="K36">1-EXP(-((($C36+(K$6-$K$6))/(INDEX('Weibull Data'!$G$4:$I$5,2,IF($D36="Electromechanical",3,IF($D36="Analogue Electronic",2,1)))))^(INDEX('Weibull Data'!$G$4:$I$5,1,IF($D36="Electromechanical",3,IF($D36="Analogue Electronic",2,1))))))</f>
        <v>0.9918518347997064</v>
      </c>
      <c r="L36" s="28" cm="1">
        <f t="array" ref="L36">1-EXP(-((($C36+(L$6-$K$6))/(INDEX('Weibull Data'!$G$4:$I$5,2,IF($D36="Electromechanical",3,IF($D36="Analogue Electronic",2,1)))))^(INDEX('Weibull Data'!$G$4:$I$5,1,IF($D36="Electromechanical",3,IF($D36="Analogue Electronic",2,1))))))</f>
        <v>0.99390060694833393</v>
      </c>
      <c r="M36" s="28" cm="1">
        <f t="array" ref="M36">1-EXP(-((($C36+(M$6-$K$6))/(INDEX('Weibull Data'!$G$4:$I$5,2,IF($D36="Electromechanical",3,IF($D36="Analogue Electronic",2,1)))))^(INDEX('Weibull Data'!$G$4:$I$5,1,IF($D36="Electromechanical",3,IF($D36="Analogue Electronic",2,1))))))</f>
        <v>0.99547065150310166</v>
      </c>
      <c r="N36" s="28" cm="1">
        <f t="array" ref="N36">1-EXP(-((($C36+(N$6-$K$6))/(INDEX('Weibull Data'!$G$4:$I$5,2,IF($D36="Electromechanical",3,IF($D36="Analogue Electronic",2,1)))))^(INDEX('Weibull Data'!$G$4:$I$5,1,IF($D36="Electromechanical",3,IF($D36="Analogue Electronic",2,1))))))</f>
        <v>0.99666329706072876</v>
      </c>
      <c r="O36" s="28" cm="1">
        <f t="array" ref="O36">1-EXP(-((($C36+(O$6-$K$6))/(INDEX('Weibull Data'!$G$4:$I$5,2,IF($D36="Electromechanical",3,IF($D36="Analogue Electronic",2,1)))))^(INDEX('Weibull Data'!$G$4:$I$5,1,IF($D36="Electromechanical",3,IF($D36="Analogue Electronic",2,1))))))</f>
        <v>0.99756139152953172</v>
      </c>
      <c r="P36" s="28" cm="1">
        <f t="array" ref="P36">1-EXP(-((($C36+(P$6-$K$6))/(INDEX('Weibull Data'!$G$4:$I$5,2,IF($D36="Electromechanical",3,IF($D36="Analogue Electronic",2,1)))))^(INDEX('Weibull Data'!$G$4:$I$5,1,IF($D36="Electromechanical",3,IF($D36="Analogue Electronic",2,1))))))</f>
        <v>0.99823185015702132</v>
      </c>
      <c r="Q36" s="28" cm="1">
        <f t="array" ref="Q36">1-EXP(-((($C36+(Q$6-$K$6))/(INDEX('Weibull Data'!$G$4:$I$5,2,IF($D36="Electromechanical",3,IF($D36="Analogue Electronic",2,1)))))^(INDEX('Weibull Data'!$G$4:$I$5,1,IF($D36="Electromechanical",3,IF($D36="Analogue Electronic",2,1))))))</f>
        <v>0.99872808542304536</v>
      </c>
      <c r="R36" s="28" cm="1">
        <f t="array" ref="R36">1-EXP(-((($C36+(R$6-$K$6))/(INDEX('Weibull Data'!$G$4:$I$5,2,IF($D36="Electromechanical",3,IF($D36="Analogue Electronic",2,1)))))^(INDEX('Weibull Data'!$G$4:$I$5,1,IF($D36="Electromechanical",3,IF($D36="Analogue Electronic",2,1))))))</f>
        <v>0.99909224663115492</v>
      </c>
      <c r="S36" s="28" cm="1">
        <f t="array" ref="S36">1-EXP(-((($C36+(S$6-$K$6))/(INDEX('Weibull Data'!$G$4:$I$5,2,IF($D36="Electromechanical",3,IF($D36="Analogue Electronic",2,1)))))^(INDEX('Weibull Data'!$G$4:$I$5,1,IF($D36="Electromechanical",3,IF($D36="Analogue Electronic",2,1))))))</f>
        <v>0.99935722683486494</v>
      </c>
      <c r="T36" s="28" cm="1">
        <f t="array" ref="T36">1-EXP(-((($C36+(T$6-$K$6))/(INDEX('Weibull Data'!$G$4:$I$5,2,IF($D36="Electromechanical",3,IF($D36="Analogue Electronic",2,1)))))^(INDEX('Weibull Data'!$G$4:$I$5,1,IF($D36="Electromechanical",3,IF($D36="Analogue Electronic",2,1))))))</f>
        <v>0.99954841844219522</v>
      </c>
      <c r="U36" s="28" cm="1">
        <f t="array" ref="U36">1-EXP(-((($C36+(U$6-$K$6))/(INDEX('Weibull Data'!$G$4:$I$5,2,IF($D36="Electromechanical",3,IF($D36="Analogue Electronic",2,1)))))^(INDEX('Weibull Data'!$G$4:$I$5,1,IF($D36="Electromechanical",3,IF($D36="Analogue Electronic",2,1))))))</f>
        <v>0.99968521671453781</v>
      </c>
      <c r="V36" s="28" cm="1">
        <f t="array" ref="V36">1-EXP(-((($C36+(V$6-$K$6))/(INDEX('Weibull Data'!$G$4:$I$5,2,IF($D36="Electromechanical",3,IF($D36="Analogue Electronic",2,1)))))^(INDEX('Weibull Data'!$G$4:$I$5,1,IF($D36="Electromechanical",3,IF($D36="Analogue Electronic",2,1))))))</f>
        <v>0.99978228300665373</v>
      </c>
      <c r="W36" s="28" cm="1">
        <f t="array" ref="W36">1-EXP(-((($C36+(W$6-$K$6))/(INDEX('Weibull Data'!$G$4:$I$5,2,IF($D36="Electromechanical",3,IF($D36="Analogue Electronic",2,1)))))^(INDEX('Weibull Data'!$G$4:$I$5,1,IF($D36="Electromechanical",3,IF($D36="Analogue Electronic",2,1))))))</f>
        <v>0.99985058776245339</v>
      </c>
      <c r="X36" s="28" cm="1">
        <f t="array" ref="X36">1-EXP(-((($C36+(X$6-$K$6))/(INDEX('Weibull Data'!$G$4:$I$5,2,IF($D36="Electromechanical",3,IF($D36="Analogue Electronic",2,1)))))^(INDEX('Weibull Data'!$G$4:$I$5,1,IF($D36="Electromechanical",3,IF($D36="Analogue Electronic",2,1))))))</f>
        <v>0.99989825783697761</v>
      </c>
      <c r="Y36" s="28" cm="1">
        <f t="array" ref="Y36">1-EXP(-((($C36+(Y$6-$K$6))/(INDEX('Weibull Data'!$G$4:$I$5,2,IF($D36="Electromechanical",3,IF($D36="Analogue Electronic",2,1)))))^(INDEX('Weibull Data'!$G$4:$I$5,1,IF($D36="Electromechanical",3,IF($D36="Analogue Electronic",2,1))))))</f>
        <v>0.99993125449536324</v>
      </c>
      <c r="Z36" s="28" cm="1">
        <f t="array" ref="Z36">1-EXP(-((($C36+(Z$6-$K$6))/(INDEX('Weibull Data'!$G$4:$I$5,2,IF($D36="Electromechanical",3,IF($D36="Analogue Electronic",2,1)))))^(INDEX('Weibull Data'!$G$4:$I$5,1,IF($D36="Electromechanical",3,IF($D36="Analogue Electronic",2,1))))))</f>
        <v>0.9999539082087886</v>
      </c>
      <c r="AA36" s="28" cm="1">
        <f t="array" ref="AA36">1-EXP(-((($C36+(AA$6-$K$6))/(INDEX('Weibull Data'!$G$4:$I$5,2,IF($D36="Electromechanical",3,IF($D36="Analogue Electronic",2,1)))))^(INDEX('Weibull Data'!$G$4:$I$5,1,IF($D36="Electromechanical",3,IF($D36="Analogue Electronic",2,1))))))</f>
        <v>0.9999693347832378</v>
      </c>
      <c r="AB36" s="28" cm="1">
        <f t="array" ref="AB36">1-EXP(-((($C36+(AB$6-$K$6))/(INDEX('Weibull Data'!$G$4:$I$5,2,IF($D36="Electromechanical",3,IF($D36="Analogue Electronic",2,1)))))^(INDEX('Weibull Data'!$G$4:$I$5,1,IF($D36="Electromechanical",3,IF($D36="Analogue Electronic",2,1))))))</f>
        <v>0.99997975495606095</v>
      </c>
      <c r="AC36" s="28" cm="1">
        <f t="array" ref="AC36">1-EXP(-((($C36+(AC$6-$K$6))/(INDEX('Weibull Data'!$G$4:$I$5,2,IF($D36="Electromechanical",3,IF($D36="Analogue Electronic",2,1)))))^(INDEX('Weibull Data'!$G$4:$I$5,1,IF($D36="Electromechanical",3,IF($D36="Analogue Electronic",2,1))))))</f>
        <v>0.99998673679321748</v>
      </c>
      <c r="AD36" s="28" cm="1">
        <f t="array" ref="AD36">1-EXP(-((($C36+(AD$6-$K$6))/(INDEX('Weibull Data'!$G$4:$I$5,2,IF($D36="Electromechanical",3,IF($D36="Analogue Electronic",2,1)))))^(INDEX('Weibull Data'!$G$4:$I$5,1,IF($D36="Electromechanical",3,IF($D36="Analogue Electronic",2,1))))))</f>
        <v>0.99999137732063859</v>
      </c>
      <c r="AE36" s="28" cm="1">
        <f t="array" ref="AE36">1-EXP(-((($C36+(AE$6-$K$6))/(INDEX('Weibull Data'!$G$4:$I$5,2,IF($D36="Electromechanical",3,IF($D36="Analogue Electronic",2,1)))))^(INDEX('Weibull Data'!$G$4:$I$5,1,IF($D36="Electromechanical",3,IF($D36="Analogue Electronic",2,1))))))</f>
        <v>0.99999443703390578</v>
      </c>
      <c r="AF36" s="28" cm="1">
        <f t="array" ref="AF36">1-EXP(-((($C36+(AF$6-$K$6))/(INDEX('Weibull Data'!$G$4:$I$5,2,IF($D36="Electromechanical",3,IF($D36="Analogue Electronic",2,1)))))^(INDEX('Weibull Data'!$G$4:$I$5,1,IF($D36="Electromechanical",3,IF($D36="Analogue Electronic",2,1))))))</f>
        <v>0.99999643838043684</v>
      </c>
      <c r="AG36" s="28" cm="1">
        <f t="array" ref="AG36">1-EXP(-((($C36+(AG$6-$K$6))/(INDEX('Weibull Data'!$G$4:$I$5,2,IF($D36="Electromechanical",3,IF($D36="Analogue Electronic",2,1)))))^(INDEX('Weibull Data'!$G$4:$I$5,1,IF($D36="Electromechanical",3,IF($D36="Analogue Electronic",2,1))))))</f>
        <v>0.99999773706590067</v>
      </c>
      <c r="AH36" s="28" cm="1">
        <f t="array" ref="AH36">1-EXP(-((($C36+(AH$6-$K$6))/(INDEX('Weibull Data'!$G$4:$I$5,2,IF($D36="Electromechanical",3,IF($D36="Analogue Electronic",2,1)))))^(INDEX('Weibull Data'!$G$4:$I$5,1,IF($D36="Electromechanical",3,IF($D36="Analogue Electronic",2,1))))))</f>
        <v>0.99999857312561069</v>
      </c>
      <c r="AI36" s="28" cm="1">
        <f t="array" ref="AI36">1-EXP(-((($C36+(AI$6-$K$6))/(INDEX('Weibull Data'!$G$4:$I$5,2,IF($D36="Electromechanical",3,IF($D36="Analogue Electronic",2,1)))))^(INDEX('Weibull Data'!$G$4:$I$5,1,IF($D36="Electromechanical",3,IF($D36="Analogue Electronic",2,1))))))</f>
        <v>0.99999910711586515</v>
      </c>
      <c r="AJ36" s="34">
        <f t="shared" si="1"/>
        <v>0.24730049186262815</v>
      </c>
      <c r="AK36" s="34">
        <f t="shared" si="2"/>
        <v>0.2479629586999266</v>
      </c>
      <c r="AL36" s="34">
        <f t="shared" si="3"/>
        <v>0.24847515173708348</v>
      </c>
      <c r="AM36" s="34">
        <f t="shared" si="4"/>
        <v>0.24886766287577541</v>
      </c>
      <c r="AN36" s="34">
        <f t="shared" si="5"/>
        <v>0.24916582426518219</v>
      </c>
      <c r="AO36" s="34">
        <f t="shared" si="6"/>
        <v>0.24939034788238293</v>
      </c>
      <c r="AP36" s="34">
        <f t="shared" si="7"/>
        <v>0.24955796253925533</v>
      </c>
      <c r="AQ36" s="34">
        <f t="shared" si="8"/>
        <v>0.24968202135576134</v>
      </c>
      <c r="AR36" s="34">
        <f t="shared" si="9"/>
        <v>0.24977306165778873</v>
      </c>
      <c r="AS36" s="34">
        <f t="shared" si="10"/>
        <v>0.24983930670871624</v>
      </c>
      <c r="AT36" s="34">
        <f t="shared" si="11"/>
        <v>0.2498871046105488</v>
      </c>
      <c r="AU36" s="34">
        <f t="shared" si="12"/>
        <v>0.24992130417863445</v>
      </c>
      <c r="AV36" s="34">
        <f t="shared" si="13"/>
        <v>0.24994557075166343</v>
      </c>
      <c r="AW36" s="34">
        <f t="shared" si="14"/>
        <v>0.24996264694061335</v>
      </c>
      <c r="AX36" s="34">
        <f t="shared" si="15"/>
        <v>0.2499745644592444</v>
      </c>
      <c r="AY36" s="34">
        <f t="shared" si="16"/>
        <v>0.24998281362384081</v>
      </c>
      <c r="AZ36" s="34">
        <f t="shared" si="17"/>
        <v>0.24998847705219715</v>
      </c>
      <c r="BA36" s="34">
        <f t="shared" si="18"/>
        <v>0.24999233369580945</v>
      </c>
      <c r="BB36" s="34">
        <f t="shared" si="19"/>
        <v>0.24999493873901524</v>
      </c>
      <c r="BC36" s="34">
        <f t="shared" si="20"/>
        <v>0.24999668419830437</v>
      </c>
      <c r="BD36" s="34">
        <f t="shared" si="21"/>
        <v>0.24999784433015965</v>
      </c>
      <c r="BE36" s="34">
        <f t="shared" si="22"/>
        <v>0.24999860925847645</v>
      </c>
      <c r="BF36" s="34">
        <f t="shared" si="23"/>
        <v>0.24999910959510921</v>
      </c>
      <c r="BG36" s="34">
        <f t="shared" si="24"/>
        <v>0.24999943426647517</v>
      </c>
      <c r="BH36" s="34">
        <f t="shared" si="25"/>
        <v>0.24999964328140267</v>
      </c>
      <c r="BI36" s="34">
        <f t="shared" si="26"/>
        <v>0.24999977677896629</v>
      </c>
      <c r="BJ36" s="45"/>
    </row>
    <row r="37" spans="1:62" x14ac:dyDescent="0.3">
      <c r="A37" s="29">
        <v>31</v>
      </c>
      <c r="B37" s="29" t="s">
        <v>142</v>
      </c>
      <c r="C37" s="29">
        <v>32</v>
      </c>
      <c r="D37" s="29" t="s">
        <v>4</v>
      </c>
      <c r="E37" s="29" t="s">
        <v>29</v>
      </c>
      <c r="F37" s="46">
        <v>1</v>
      </c>
      <c r="G37" s="47">
        <f t="shared" si="0"/>
        <v>1.5</v>
      </c>
      <c r="H37" s="46">
        <v>0.25</v>
      </c>
      <c r="I37" s="46">
        <v>1</v>
      </c>
      <c r="J37" s="28" cm="1">
        <f t="array" ref="J37">1-EXP(-((($C37+(J$6-$K$6))/(INDEX('Weibull Data'!$G$4:$I$5,2,IF($D37="Electromechanical",3,IF($D37="Analogue Electronic",2,1)))))^(INDEX('Weibull Data'!$G$4:$I$5,1,IF($D37="Electromechanical",3,IF($D37="Analogue Electronic",2,1))))))</f>
        <v>0.98920196745051259</v>
      </c>
      <c r="K37" s="28" cm="1">
        <f t="array" ref="K37">1-EXP(-((($C37+(K$6-$K$6))/(INDEX('Weibull Data'!$G$4:$I$5,2,IF($D37="Electromechanical",3,IF($D37="Analogue Electronic",2,1)))))^(INDEX('Weibull Data'!$G$4:$I$5,1,IF($D37="Electromechanical",3,IF($D37="Analogue Electronic",2,1))))))</f>
        <v>0.9918518347997064</v>
      </c>
      <c r="L37" s="28" cm="1">
        <f t="array" ref="L37">1-EXP(-((($C37+(L$6-$K$6))/(INDEX('Weibull Data'!$G$4:$I$5,2,IF($D37="Electromechanical",3,IF($D37="Analogue Electronic",2,1)))))^(INDEX('Weibull Data'!$G$4:$I$5,1,IF($D37="Electromechanical",3,IF($D37="Analogue Electronic",2,1))))))</f>
        <v>0.99390060694833393</v>
      </c>
      <c r="M37" s="28" cm="1">
        <f t="array" ref="M37">1-EXP(-((($C37+(M$6-$K$6))/(INDEX('Weibull Data'!$G$4:$I$5,2,IF($D37="Electromechanical",3,IF($D37="Analogue Electronic",2,1)))))^(INDEX('Weibull Data'!$G$4:$I$5,1,IF($D37="Electromechanical",3,IF($D37="Analogue Electronic",2,1))))))</f>
        <v>0.99547065150310166</v>
      </c>
      <c r="N37" s="28" cm="1">
        <f t="array" ref="N37">1-EXP(-((($C37+(N$6-$K$6))/(INDEX('Weibull Data'!$G$4:$I$5,2,IF($D37="Electromechanical",3,IF($D37="Analogue Electronic",2,1)))))^(INDEX('Weibull Data'!$G$4:$I$5,1,IF($D37="Electromechanical",3,IF($D37="Analogue Electronic",2,1))))))</f>
        <v>0.99666329706072876</v>
      </c>
      <c r="O37" s="28" cm="1">
        <f t="array" ref="O37">1-EXP(-((($C37+(O$6-$K$6))/(INDEX('Weibull Data'!$G$4:$I$5,2,IF($D37="Electromechanical",3,IF($D37="Analogue Electronic",2,1)))))^(INDEX('Weibull Data'!$G$4:$I$5,1,IF($D37="Electromechanical",3,IF($D37="Analogue Electronic",2,1))))))</f>
        <v>0.99756139152953172</v>
      </c>
      <c r="P37" s="28" cm="1">
        <f t="array" ref="P37">1-EXP(-((($C37+(P$6-$K$6))/(INDEX('Weibull Data'!$G$4:$I$5,2,IF($D37="Electromechanical",3,IF($D37="Analogue Electronic",2,1)))))^(INDEX('Weibull Data'!$G$4:$I$5,1,IF($D37="Electromechanical",3,IF($D37="Analogue Electronic",2,1))))))</f>
        <v>0.99823185015702132</v>
      </c>
      <c r="Q37" s="28" cm="1">
        <f t="array" ref="Q37">1-EXP(-((($C37+(Q$6-$K$6))/(INDEX('Weibull Data'!$G$4:$I$5,2,IF($D37="Electromechanical",3,IF($D37="Analogue Electronic",2,1)))))^(INDEX('Weibull Data'!$G$4:$I$5,1,IF($D37="Electromechanical",3,IF($D37="Analogue Electronic",2,1))))))</f>
        <v>0.99872808542304536</v>
      </c>
      <c r="R37" s="28" cm="1">
        <f t="array" ref="R37">1-EXP(-((($C37+(R$6-$K$6))/(INDEX('Weibull Data'!$G$4:$I$5,2,IF($D37="Electromechanical",3,IF($D37="Analogue Electronic",2,1)))))^(INDEX('Weibull Data'!$G$4:$I$5,1,IF($D37="Electromechanical",3,IF($D37="Analogue Electronic",2,1))))))</f>
        <v>0.99909224663115492</v>
      </c>
      <c r="S37" s="28" cm="1">
        <f t="array" ref="S37">1-EXP(-((($C37+(S$6-$K$6))/(INDEX('Weibull Data'!$G$4:$I$5,2,IF($D37="Electromechanical",3,IF($D37="Analogue Electronic",2,1)))))^(INDEX('Weibull Data'!$G$4:$I$5,1,IF($D37="Electromechanical",3,IF($D37="Analogue Electronic",2,1))))))</f>
        <v>0.99935722683486494</v>
      </c>
      <c r="T37" s="28" cm="1">
        <f t="array" ref="T37">1-EXP(-((($C37+(T$6-$K$6))/(INDEX('Weibull Data'!$G$4:$I$5,2,IF($D37="Electromechanical",3,IF($D37="Analogue Electronic",2,1)))))^(INDEX('Weibull Data'!$G$4:$I$5,1,IF($D37="Electromechanical",3,IF($D37="Analogue Electronic",2,1))))))</f>
        <v>0.99954841844219522</v>
      </c>
      <c r="U37" s="28" cm="1">
        <f t="array" ref="U37">1-EXP(-((($C37+(U$6-$K$6))/(INDEX('Weibull Data'!$G$4:$I$5,2,IF($D37="Electromechanical",3,IF($D37="Analogue Electronic",2,1)))))^(INDEX('Weibull Data'!$G$4:$I$5,1,IF($D37="Electromechanical",3,IF($D37="Analogue Electronic",2,1))))))</f>
        <v>0.99968521671453781</v>
      </c>
      <c r="V37" s="28" cm="1">
        <f t="array" ref="V37">1-EXP(-((($C37+(V$6-$K$6))/(INDEX('Weibull Data'!$G$4:$I$5,2,IF($D37="Electromechanical",3,IF($D37="Analogue Electronic",2,1)))))^(INDEX('Weibull Data'!$G$4:$I$5,1,IF($D37="Electromechanical",3,IF($D37="Analogue Electronic",2,1))))))</f>
        <v>0.99978228300665373</v>
      </c>
      <c r="W37" s="28" cm="1">
        <f t="array" ref="W37">1-EXP(-((($C37+(W$6-$K$6))/(INDEX('Weibull Data'!$G$4:$I$5,2,IF($D37="Electromechanical",3,IF($D37="Analogue Electronic",2,1)))))^(INDEX('Weibull Data'!$G$4:$I$5,1,IF($D37="Electromechanical",3,IF($D37="Analogue Electronic",2,1))))))</f>
        <v>0.99985058776245339</v>
      </c>
      <c r="X37" s="28" cm="1">
        <f t="array" ref="X37">1-EXP(-((($C37+(X$6-$K$6))/(INDEX('Weibull Data'!$G$4:$I$5,2,IF($D37="Electromechanical",3,IF($D37="Analogue Electronic",2,1)))))^(INDEX('Weibull Data'!$G$4:$I$5,1,IF($D37="Electromechanical",3,IF($D37="Analogue Electronic",2,1))))))</f>
        <v>0.99989825783697761</v>
      </c>
      <c r="Y37" s="28" cm="1">
        <f t="array" ref="Y37">1-EXP(-((($C37+(Y$6-$K$6))/(INDEX('Weibull Data'!$G$4:$I$5,2,IF($D37="Electromechanical",3,IF($D37="Analogue Electronic",2,1)))))^(INDEX('Weibull Data'!$G$4:$I$5,1,IF($D37="Electromechanical",3,IF($D37="Analogue Electronic",2,1))))))</f>
        <v>0.99993125449536324</v>
      </c>
      <c r="Z37" s="28" cm="1">
        <f t="array" ref="Z37">1-EXP(-((($C37+(Z$6-$K$6))/(INDEX('Weibull Data'!$G$4:$I$5,2,IF($D37="Electromechanical",3,IF($D37="Analogue Electronic",2,1)))))^(INDEX('Weibull Data'!$G$4:$I$5,1,IF($D37="Electromechanical",3,IF($D37="Analogue Electronic",2,1))))))</f>
        <v>0.9999539082087886</v>
      </c>
      <c r="AA37" s="28" cm="1">
        <f t="array" ref="AA37">1-EXP(-((($C37+(AA$6-$K$6))/(INDEX('Weibull Data'!$G$4:$I$5,2,IF($D37="Electromechanical",3,IF($D37="Analogue Electronic",2,1)))))^(INDEX('Weibull Data'!$G$4:$I$5,1,IF($D37="Electromechanical",3,IF($D37="Analogue Electronic",2,1))))))</f>
        <v>0.9999693347832378</v>
      </c>
      <c r="AB37" s="28" cm="1">
        <f t="array" ref="AB37">1-EXP(-((($C37+(AB$6-$K$6))/(INDEX('Weibull Data'!$G$4:$I$5,2,IF($D37="Electromechanical",3,IF($D37="Analogue Electronic",2,1)))))^(INDEX('Weibull Data'!$G$4:$I$5,1,IF($D37="Electromechanical",3,IF($D37="Analogue Electronic",2,1))))))</f>
        <v>0.99997975495606095</v>
      </c>
      <c r="AC37" s="28" cm="1">
        <f t="array" ref="AC37">1-EXP(-((($C37+(AC$6-$K$6))/(INDEX('Weibull Data'!$G$4:$I$5,2,IF($D37="Electromechanical",3,IF($D37="Analogue Electronic",2,1)))))^(INDEX('Weibull Data'!$G$4:$I$5,1,IF($D37="Electromechanical",3,IF($D37="Analogue Electronic",2,1))))))</f>
        <v>0.99998673679321748</v>
      </c>
      <c r="AD37" s="28" cm="1">
        <f t="array" ref="AD37">1-EXP(-((($C37+(AD$6-$K$6))/(INDEX('Weibull Data'!$G$4:$I$5,2,IF($D37="Electromechanical",3,IF($D37="Analogue Electronic",2,1)))))^(INDEX('Weibull Data'!$G$4:$I$5,1,IF($D37="Electromechanical",3,IF($D37="Analogue Electronic",2,1))))))</f>
        <v>0.99999137732063859</v>
      </c>
      <c r="AE37" s="28" cm="1">
        <f t="array" ref="AE37">1-EXP(-((($C37+(AE$6-$K$6))/(INDEX('Weibull Data'!$G$4:$I$5,2,IF($D37="Electromechanical",3,IF($D37="Analogue Electronic",2,1)))))^(INDEX('Weibull Data'!$G$4:$I$5,1,IF($D37="Electromechanical",3,IF($D37="Analogue Electronic",2,1))))))</f>
        <v>0.99999443703390578</v>
      </c>
      <c r="AF37" s="28" cm="1">
        <f t="array" ref="AF37">1-EXP(-((($C37+(AF$6-$K$6))/(INDEX('Weibull Data'!$G$4:$I$5,2,IF($D37="Electromechanical",3,IF($D37="Analogue Electronic",2,1)))))^(INDEX('Weibull Data'!$G$4:$I$5,1,IF($D37="Electromechanical",3,IF($D37="Analogue Electronic",2,1))))))</f>
        <v>0.99999643838043684</v>
      </c>
      <c r="AG37" s="28" cm="1">
        <f t="array" ref="AG37">1-EXP(-((($C37+(AG$6-$K$6))/(INDEX('Weibull Data'!$G$4:$I$5,2,IF($D37="Electromechanical",3,IF($D37="Analogue Electronic",2,1)))))^(INDEX('Weibull Data'!$G$4:$I$5,1,IF($D37="Electromechanical",3,IF($D37="Analogue Electronic",2,1))))))</f>
        <v>0.99999773706590067</v>
      </c>
      <c r="AH37" s="28" cm="1">
        <f t="array" ref="AH37">1-EXP(-((($C37+(AH$6-$K$6))/(INDEX('Weibull Data'!$G$4:$I$5,2,IF($D37="Electromechanical",3,IF($D37="Analogue Electronic",2,1)))))^(INDEX('Weibull Data'!$G$4:$I$5,1,IF($D37="Electromechanical",3,IF($D37="Analogue Electronic",2,1))))))</f>
        <v>0.99999857312561069</v>
      </c>
      <c r="AI37" s="28" cm="1">
        <f t="array" ref="AI37">1-EXP(-((($C37+(AI$6-$K$6))/(INDEX('Weibull Data'!$G$4:$I$5,2,IF($D37="Electromechanical",3,IF($D37="Analogue Electronic",2,1)))))^(INDEX('Weibull Data'!$G$4:$I$5,1,IF($D37="Electromechanical",3,IF($D37="Analogue Electronic",2,1))))))</f>
        <v>0.99999910711586515</v>
      </c>
      <c r="AJ37" s="34">
        <f t="shared" si="1"/>
        <v>0.24730049186262815</v>
      </c>
      <c r="AK37" s="34">
        <f t="shared" si="2"/>
        <v>0.2479629586999266</v>
      </c>
      <c r="AL37" s="34">
        <f t="shared" si="3"/>
        <v>0.24847515173708348</v>
      </c>
      <c r="AM37" s="34">
        <f t="shared" si="4"/>
        <v>0.24886766287577541</v>
      </c>
      <c r="AN37" s="34">
        <f t="shared" si="5"/>
        <v>0.24916582426518219</v>
      </c>
      <c r="AO37" s="34">
        <f t="shared" si="6"/>
        <v>0.24939034788238293</v>
      </c>
      <c r="AP37" s="34">
        <f t="shared" si="7"/>
        <v>0.24955796253925533</v>
      </c>
      <c r="AQ37" s="34">
        <f t="shared" si="8"/>
        <v>0.24968202135576134</v>
      </c>
      <c r="AR37" s="34">
        <f t="shared" si="9"/>
        <v>0.24977306165778873</v>
      </c>
      <c r="AS37" s="34">
        <f t="shared" si="10"/>
        <v>0.24983930670871624</v>
      </c>
      <c r="AT37" s="34">
        <f t="shared" si="11"/>
        <v>0.2498871046105488</v>
      </c>
      <c r="AU37" s="34">
        <f t="shared" si="12"/>
        <v>0.24992130417863445</v>
      </c>
      <c r="AV37" s="34">
        <f t="shared" si="13"/>
        <v>0.24994557075166343</v>
      </c>
      <c r="AW37" s="34">
        <f t="shared" si="14"/>
        <v>0.24996264694061335</v>
      </c>
      <c r="AX37" s="34">
        <f t="shared" si="15"/>
        <v>0.2499745644592444</v>
      </c>
      <c r="AY37" s="34">
        <f t="shared" si="16"/>
        <v>0.24998281362384081</v>
      </c>
      <c r="AZ37" s="34">
        <f t="shared" si="17"/>
        <v>0.24998847705219715</v>
      </c>
      <c r="BA37" s="34">
        <f t="shared" si="18"/>
        <v>0.24999233369580945</v>
      </c>
      <c r="BB37" s="34">
        <f t="shared" si="19"/>
        <v>0.24999493873901524</v>
      </c>
      <c r="BC37" s="34">
        <f t="shared" si="20"/>
        <v>0.24999668419830437</v>
      </c>
      <c r="BD37" s="34">
        <f t="shared" si="21"/>
        <v>0.24999784433015965</v>
      </c>
      <c r="BE37" s="34">
        <f t="shared" si="22"/>
        <v>0.24999860925847645</v>
      </c>
      <c r="BF37" s="34">
        <f t="shared" si="23"/>
        <v>0.24999910959510921</v>
      </c>
      <c r="BG37" s="34">
        <f t="shared" si="24"/>
        <v>0.24999943426647517</v>
      </c>
      <c r="BH37" s="34">
        <f t="shared" si="25"/>
        <v>0.24999964328140267</v>
      </c>
      <c r="BI37" s="34">
        <f t="shared" si="26"/>
        <v>0.24999977677896629</v>
      </c>
      <c r="BJ37" s="45"/>
    </row>
    <row r="38" spans="1:62" x14ac:dyDescent="0.3">
      <c r="A38" s="29">
        <v>32</v>
      </c>
      <c r="B38" s="29" t="s">
        <v>143</v>
      </c>
      <c r="C38" s="29">
        <v>32</v>
      </c>
      <c r="D38" s="29" t="s">
        <v>4</v>
      </c>
      <c r="E38" s="29" t="s">
        <v>29</v>
      </c>
      <c r="F38" s="46">
        <v>1</v>
      </c>
      <c r="G38" s="47">
        <f t="shared" si="0"/>
        <v>1.5</v>
      </c>
      <c r="H38" s="46">
        <v>0.25</v>
      </c>
      <c r="I38" s="46">
        <v>1</v>
      </c>
      <c r="J38" s="28" cm="1">
        <f t="array" ref="J38">1-EXP(-((($C38+(J$6-$K$6))/(INDEX('Weibull Data'!$G$4:$I$5,2,IF($D38="Electromechanical",3,IF($D38="Analogue Electronic",2,1)))))^(INDEX('Weibull Data'!$G$4:$I$5,1,IF($D38="Electromechanical",3,IF($D38="Analogue Electronic",2,1))))))</f>
        <v>0.98920196745051259</v>
      </c>
      <c r="K38" s="28" cm="1">
        <f t="array" ref="K38">1-EXP(-((($C38+(K$6-$K$6))/(INDEX('Weibull Data'!$G$4:$I$5,2,IF($D38="Electromechanical",3,IF($D38="Analogue Electronic",2,1)))))^(INDEX('Weibull Data'!$G$4:$I$5,1,IF($D38="Electromechanical",3,IF($D38="Analogue Electronic",2,1))))))</f>
        <v>0.9918518347997064</v>
      </c>
      <c r="L38" s="28" cm="1">
        <f t="array" ref="L38">1-EXP(-((($C38+(L$6-$K$6))/(INDEX('Weibull Data'!$G$4:$I$5,2,IF($D38="Electromechanical",3,IF($D38="Analogue Electronic",2,1)))))^(INDEX('Weibull Data'!$G$4:$I$5,1,IF($D38="Electromechanical",3,IF($D38="Analogue Electronic",2,1))))))</f>
        <v>0.99390060694833393</v>
      </c>
      <c r="M38" s="28" cm="1">
        <f t="array" ref="M38">1-EXP(-((($C38+(M$6-$K$6))/(INDEX('Weibull Data'!$G$4:$I$5,2,IF($D38="Electromechanical",3,IF($D38="Analogue Electronic",2,1)))))^(INDEX('Weibull Data'!$G$4:$I$5,1,IF($D38="Electromechanical",3,IF($D38="Analogue Electronic",2,1))))))</f>
        <v>0.99547065150310166</v>
      </c>
      <c r="N38" s="28" cm="1">
        <f t="array" ref="N38">1-EXP(-((($C38+(N$6-$K$6))/(INDEX('Weibull Data'!$G$4:$I$5,2,IF($D38="Electromechanical",3,IF($D38="Analogue Electronic",2,1)))))^(INDEX('Weibull Data'!$G$4:$I$5,1,IF($D38="Electromechanical",3,IF($D38="Analogue Electronic",2,1))))))</f>
        <v>0.99666329706072876</v>
      </c>
      <c r="O38" s="28" cm="1">
        <f t="array" ref="O38">1-EXP(-((($C38+(O$6-$K$6))/(INDEX('Weibull Data'!$G$4:$I$5,2,IF($D38="Electromechanical",3,IF($D38="Analogue Electronic",2,1)))))^(INDEX('Weibull Data'!$G$4:$I$5,1,IF($D38="Electromechanical",3,IF($D38="Analogue Electronic",2,1))))))</f>
        <v>0.99756139152953172</v>
      </c>
      <c r="P38" s="28" cm="1">
        <f t="array" ref="P38">1-EXP(-((($C38+(P$6-$K$6))/(INDEX('Weibull Data'!$G$4:$I$5,2,IF($D38="Electromechanical",3,IF($D38="Analogue Electronic",2,1)))))^(INDEX('Weibull Data'!$G$4:$I$5,1,IF($D38="Electromechanical",3,IF($D38="Analogue Electronic",2,1))))))</f>
        <v>0.99823185015702132</v>
      </c>
      <c r="Q38" s="28" cm="1">
        <f t="array" ref="Q38">1-EXP(-((($C38+(Q$6-$K$6))/(INDEX('Weibull Data'!$G$4:$I$5,2,IF($D38="Electromechanical",3,IF($D38="Analogue Electronic",2,1)))))^(INDEX('Weibull Data'!$G$4:$I$5,1,IF($D38="Electromechanical",3,IF($D38="Analogue Electronic",2,1))))))</f>
        <v>0.99872808542304536</v>
      </c>
      <c r="R38" s="28" cm="1">
        <f t="array" ref="R38">1-EXP(-((($C38+(R$6-$K$6))/(INDEX('Weibull Data'!$G$4:$I$5,2,IF($D38="Electromechanical",3,IF($D38="Analogue Electronic",2,1)))))^(INDEX('Weibull Data'!$G$4:$I$5,1,IF($D38="Electromechanical",3,IF($D38="Analogue Electronic",2,1))))))</f>
        <v>0.99909224663115492</v>
      </c>
      <c r="S38" s="28" cm="1">
        <f t="array" ref="S38">1-EXP(-((($C38+(S$6-$K$6))/(INDEX('Weibull Data'!$G$4:$I$5,2,IF($D38="Electromechanical",3,IF($D38="Analogue Electronic",2,1)))))^(INDEX('Weibull Data'!$G$4:$I$5,1,IF($D38="Electromechanical",3,IF($D38="Analogue Electronic",2,1))))))</f>
        <v>0.99935722683486494</v>
      </c>
      <c r="T38" s="28" cm="1">
        <f t="array" ref="T38">1-EXP(-((($C38+(T$6-$K$6))/(INDEX('Weibull Data'!$G$4:$I$5,2,IF($D38="Electromechanical",3,IF($D38="Analogue Electronic",2,1)))))^(INDEX('Weibull Data'!$G$4:$I$5,1,IF($D38="Electromechanical",3,IF($D38="Analogue Electronic",2,1))))))</f>
        <v>0.99954841844219522</v>
      </c>
      <c r="U38" s="28" cm="1">
        <f t="array" ref="U38">1-EXP(-((($C38+(U$6-$K$6))/(INDEX('Weibull Data'!$G$4:$I$5,2,IF($D38="Electromechanical",3,IF($D38="Analogue Electronic",2,1)))))^(INDEX('Weibull Data'!$G$4:$I$5,1,IF($D38="Electromechanical",3,IF($D38="Analogue Electronic",2,1))))))</f>
        <v>0.99968521671453781</v>
      </c>
      <c r="V38" s="28" cm="1">
        <f t="array" ref="V38">1-EXP(-((($C38+(V$6-$K$6))/(INDEX('Weibull Data'!$G$4:$I$5,2,IF($D38="Electromechanical",3,IF($D38="Analogue Electronic",2,1)))))^(INDEX('Weibull Data'!$G$4:$I$5,1,IF($D38="Electromechanical",3,IF($D38="Analogue Electronic",2,1))))))</f>
        <v>0.99978228300665373</v>
      </c>
      <c r="W38" s="28" cm="1">
        <f t="array" ref="W38">1-EXP(-((($C38+(W$6-$K$6))/(INDEX('Weibull Data'!$G$4:$I$5,2,IF($D38="Electromechanical",3,IF($D38="Analogue Electronic",2,1)))))^(INDEX('Weibull Data'!$G$4:$I$5,1,IF($D38="Electromechanical",3,IF($D38="Analogue Electronic",2,1))))))</f>
        <v>0.99985058776245339</v>
      </c>
      <c r="X38" s="28" cm="1">
        <f t="array" ref="X38">1-EXP(-((($C38+(X$6-$K$6))/(INDEX('Weibull Data'!$G$4:$I$5,2,IF($D38="Electromechanical",3,IF($D38="Analogue Electronic",2,1)))))^(INDEX('Weibull Data'!$G$4:$I$5,1,IF($D38="Electromechanical",3,IF($D38="Analogue Electronic",2,1))))))</f>
        <v>0.99989825783697761</v>
      </c>
      <c r="Y38" s="28" cm="1">
        <f t="array" ref="Y38">1-EXP(-((($C38+(Y$6-$K$6))/(INDEX('Weibull Data'!$G$4:$I$5,2,IF($D38="Electromechanical",3,IF($D38="Analogue Electronic",2,1)))))^(INDEX('Weibull Data'!$G$4:$I$5,1,IF($D38="Electromechanical",3,IF($D38="Analogue Electronic",2,1))))))</f>
        <v>0.99993125449536324</v>
      </c>
      <c r="Z38" s="28" cm="1">
        <f t="array" ref="Z38">1-EXP(-((($C38+(Z$6-$K$6))/(INDEX('Weibull Data'!$G$4:$I$5,2,IF($D38="Electromechanical",3,IF($D38="Analogue Electronic",2,1)))))^(INDEX('Weibull Data'!$G$4:$I$5,1,IF($D38="Electromechanical",3,IF($D38="Analogue Electronic",2,1))))))</f>
        <v>0.9999539082087886</v>
      </c>
      <c r="AA38" s="28" cm="1">
        <f t="array" ref="AA38">1-EXP(-((($C38+(AA$6-$K$6))/(INDEX('Weibull Data'!$G$4:$I$5,2,IF($D38="Electromechanical",3,IF($D38="Analogue Electronic",2,1)))))^(INDEX('Weibull Data'!$G$4:$I$5,1,IF($D38="Electromechanical",3,IF($D38="Analogue Electronic",2,1))))))</f>
        <v>0.9999693347832378</v>
      </c>
      <c r="AB38" s="28" cm="1">
        <f t="array" ref="AB38">1-EXP(-((($C38+(AB$6-$K$6))/(INDEX('Weibull Data'!$G$4:$I$5,2,IF($D38="Electromechanical",3,IF($D38="Analogue Electronic",2,1)))))^(INDEX('Weibull Data'!$G$4:$I$5,1,IF($D38="Electromechanical",3,IF($D38="Analogue Electronic",2,1))))))</f>
        <v>0.99997975495606095</v>
      </c>
      <c r="AC38" s="28" cm="1">
        <f t="array" ref="AC38">1-EXP(-((($C38+(AC$6-$K$6))/(INDEX('Weibull Data'!$G$4:$I$5,2,IF($D38="Electromechanical",3,IF($D38="Analogue Electronic",2,1)))))^(INDEX('Weibull Data'!$G$4:$I$5,1,IF($D38="Electromechanical",3,IF($D38="Analogue Electronic",2,1))))))</f>
        <v>0.99998673679321748</v>
      </c>
      <c r="AD38" s="28" cm="1">
        <f t="array" ref="AD38">1-EXP(-((($C38+(AD$6-$K$6))/(INDEX('Weibull Data'!$G$4:$I$5,2,IF($D38="Electromechanical",3,IF($D38="Analogue Electronic",2,1)))))^(INDEX('Weibull Data'!$G$4:$I$5,1,IF($D38="Electromechanical",3,IF($D38="Analogue Electronic",2,1))))))</f>
        <v>0.99999137732063859</v>
      </c>
      <c r="AE38" s="28" cm="1">
        <f t="array" ref="AE38">1-EXP(-((($C38+(AE$6-$K$6))/(INDEX('Weibull Data'!$G$4:$I$5,2,IF($D38="Electromechanical",3,IF($D38="Analogue Electronic",2,1)))))^(INDEX('Weibull Data'!$G$4:$I$5,1,IF($D38="Electromechanical",3,IF($D38="Analogue Electronic",2,1))))))</f>
        <v>0.99999443703390578</v>
      </c>
      <c r="AF38" s="28" cm="1">
        <f t="array" ref="AF38">1-EXP(-((($C38+(AF$6-$K$6))/(INDEX('Weibull Data'!$G$4:$I$5,2,IF($D38="Electromechanical",3,IF($D38="Analogue Electronic",2,1)))))^(INDEX('Weibull Data'!$G$4:$I$5,1,IF($D38="Electromechanical",3,IF($D38="Analogue Electronic",2,1))))))</f>
        <v>0.99999643838043684</v>
      </c>
      <c r="AG38" s="28" cm="1">
        <f t="array" ref="AG38">1-EXP(-((($C38+(AG$6-$K$6))/(INDEX('Weibull Data'!$G$4:$I$5,2,IF($D38="Electromechanical",3,IF($D38="Analogue Electronic",2,1)))))^(INDEX('Weibull Data'!$G$4:$I$5,1,IF($D38="Electromechanical",3,IF($D38="Analogue Electronic",2,1))))))</f>
        <v>0.99999773706590067</v>
      </c>
      <c r="AH38" s="28" cm="1">
        <f t="array" ref="AH38">1-EXP(-((($C38+(AH$6-$K$6))/(INDEX('Weibull Data'!$G$4:$I$5,2,IF($D38="Electromechanical",3,IF($D38="Analogue Electronic",2,1)))))^(INDEX('Weibull Data'!$G$4:$I$5,1,IF($D38="Electromechanical",3,IF($D38="Analogue Electronic",2,1))))))</f>
        <v>0.99999857312561069</v>
      </c>
      <c r="AI38" s="28" cm="1">
        <f t="array" ref="AI38">1-EXP(-((($C38+(AI$6-$K$6))/(INDEX('Weibull Data'!$G$4:$I$5,2,IF($D38="Electromechanical",3,IF($D38="Analogue Electronic",2,1)))))^(INDEX('Weibull Data'!$G$4:$I$5,1,IF($D38="Electromechanical",3,IF($D38="Analogue Electronic",2,1))))))</f>
        <v>0.99999910711586515</v>
      </c>
      <c r="AJ38" s="34">
        <f t="shared" si="1"/>
        <v>0.24730049186262815</v>
      </c>
      <c r="AK38" s="34">
        <f t="shared" si="2"/>
        <v>0.2479629586999266</v>
      </c>
      <c r="AL38" s="34">
        <f t="shared" si="3"/>
        <v>0.24847515173708348</v>
      </c>
      <c r="AM38" s="34">
        <f t="shared" si="4"/>
        <v>0.24886766287577541</v>
      </c>
      <c r="AN38" s="34">
        <f t="shared" si="5"/>
        <v>0.24916582426518219</v>
      </c>
      <c r="AO38" s="34">
        <f t="shared" si="6"/>
        <v>0.24939034788238293</v>
      </c>
      <c r="AP38" s="34">
        <f t="shared" si="7"/>
        <v>0.24955796253925533</v>
      </c>
      <c r="AQ38" s="34">
        <f t="shared" si="8"/>
        <v>0.24968202135576134</v>
      </c>
      <c r="AR38" s="34">
        <f t="shared" si="9"/>
        <v>0.24977306165778873</v>
      </c>
      <c r="AS38" s="34">
        <f t="shared" si="10"/>
        <v>0.24983930670871624</v>
      </c>
      <c r="AT38" s="34">
        <f t="shared" si="11"/>
        <v>0.2498871046105488</v>
      </c>
      <c r="AU38" s="34">
        <f t="shared" si="12"/>
        <v>0.24992130417863445</v>
      </c>
      <c r="AV38" s="34">
        <f t="shared" si="13"/>
        <v>0.24994557075166343</v>
      </c>
      <c r="AW38" s="34">
        <f t="shared" si="14"/>
        <v>0.24996264694061335</v>
      </c>
      <c r="AX38" s="34">
        <f t="shared" si="15"/>
        <v>0.2499745644592444</v>
      </c>
      <c r="AY38" s="34">
        <f t="shared" si="16"/>
        <v>0.24998281362384081</v>
      </c>
      <c r="AZ38" s="34">
        <f t="shared" si="17"/>
        <v>0.24998847705219715</v>
      </c>
      <c r="BA38" s="34">
        <f t="shared" si="18"/>
        <v>0.24999233369580945</v>
      </c>
      <c r="BB38" s="34">
        <f t="shared" si="19"/>
        <v>0.24999493873901524</v>
      </c>
      <c r="BC38" s="34">
        <f t="shared" si="20"/>
        <v>0.24999668419830437</v>
      </c>
      <c r="BD38" s="34">
        <f t="shared" si="21"/>
        <v>0.24999784433015965</v>
      </c>
      <c r="BE38" s="34">
        <f t="shared" si="22"/>
        <v>0.24999860925847645</v>
      </c>
      <c r="BF38" s="34">
        <f t="shared" si="23"/>
        <v>0.24999910959510921</v>
      </c>
      <c r="BG38" s="34">
        <f t="shared" si="24"/>
        <v>0.24999943426647517</v>
      </c>
      <c r="BH38" s="34">
        <f t="shared" si="25"/>
        <v>0.24999964328140267</v>
      </c>
      <c r="BI38" s="34">
        <f t="shared" si="26"/>
        <v>0.24999977677896629</v>
      </c>
      <c r="BJ38" s="45"/>
    </row>
    <row r="39" spans="1:62" x14ac:dyDescent="0.3">
      <c r="A39" s="29">
        <v>33</v>
      </c>
      <c r="B39" s="29" t="s">
        <v>144</v>
      </c>
      <c r="C39" s="29">
        <v>32</v>
      </c>
      <c r="D39" s="29" t="s">
        <v>4</v>
      </c>
      <c r="E39" s="29" t="s">
        <v>34</v>
      </c>
      <c r="F39" s="46">
        <v>1</v>
      </c>
      <c r="G39" s="47">
        <f t="shared" si="0"/>
        <v>1.5</v>
      </c>
      <c r="H39" s="46">
        <v>0.5</v>
      </c>
      <c r="I39" s="46">
        <v>1</v>
      </c>
      <c r="J39" s="28" cm="1">
        <f t="array" ref="J39">1-EXP(-((($C39+(J$6-$K$6))/(INDEX('Weibull Data'!$G$4:$I$5,2,IF($D39="Electromechanical",3,IF($D39="Analogue Electronic",2,1)))))^(INDEX('Weibull Data'!$G$4:$I$5,1,IF($D39="Electromechanical",3,IF($D39="Analogue Electronic",2,1))))))</f>
        <v>0.98920196745051259</v>
      </c>
      <c r="K39" s="28" cm="1">
        <f t="array" ref="K39">1-EXP(-((($C39+(K$6-$K$6))/(INDEX('Weibull Data'!$G$4:$I$5,2,IF($D39="Electromechanical",3,IF($D39="Analogue Electronic",2,1)))))^(INDEX('Weibull Data'!$G$4:$I$5,1,IF($D39="Electromechanical",3,IF($D39="Analogue Electronic",2,1))))))</f>
        <v>0.9918518347997064</v>
      </c>
      <c r="L39" s="28" cm="1">
        <f t="array" ref="L39">1-EXP(-((($C39+(L$6-$K$6))/(INDEX('Weibull Data'!$G$4:$I$5,2,IF($D39="Electromechanical",3,IF($D39="Analogue Electronic",2,1)))))^(INDEX('Weibull Data'!$G$4:$I$5,1,IF($D39="Electromechanical",3,IF($D39="Analogue Electronic",2,1))))))</f>
        <v>0.99390060694833393</v>
      </c>
      <c r="M39" s="28" cm="1">
        <f t="array" ref="M39">1-EXP(-((($C39+(M$6-$K$6))/(INDEX('Weibull Data'!$G$4:$I$5,2,IF($D39="Electromechanical",3,IF($D39="Analogue Electronic",2,1)))))^(INDEX('Weibull Data'!$G$4:$I$5,1,IF($D39="Electromechanical",3,IF($D39="Analogue Electronic",2,1))))))</f>
        <v>0.99547065150310166</v>
      </c>
      <c r="N39" s="28" cm="1">
        <f t="array" ref="N39">1-EXP(-((($C39+(N$6-$K$6))/(INDEX('Weibull Data'!$G$4:$I$5,2,IF($D39="Electromechanical",3,IF($D39="Analogue Electronic",2,1)))))^(INDEX('Weibull Data'!$G$4:$I$5,1,IF($D39="Electromechanical",3,IF($D39="Analogue Electronic",2,1))))))</f>
        <v>0.99666329706072876</v>
      </c>
      <c r="O39" s="28" cm="1">
        <f t="array" ref="O39">1-EXP(-((($C39+(O$6-$K$6))/(INDEX('Weibull Data'!$G$4:$I$5,2,IF($D39="Electromechanical",3,IF($D39="Analogue Electronic",2,1)))))^(INDEX('Weibull Data'!$G$4:$I$5,1,IF($D39="Electromechanical",3,IF($D39="Analogue Electronic",2,1))))))</f>
        <v>0.99756139152953172</v>
      </c>
      <c r="P39" s="28" cm="1">
        <f t="array" ref="P39">1-EXP(-((($C39+(P$6-$K$6))/(INDEX('Weibull Data'!$G$4:$I$5,2,IF($D39="Electromechanical",3,IF($D39="Analogue Electronic",2,1)))))^(INDEX('Weibull Data'!$G$4:$I$5,1,IF($D39="Electromechanical",3,IF($D39="Analogue Electronic",2,1))))))</f>
        <v>0.99823185015702132</v>
      </c>
      <c r="Q39" s="28" cm="1">
        <f t="array" ref="Q39">1-EXP(-((($C39+(Q$6-$K$6))/(INDEX('Weibull Data'!$G$4:$I$5,2,IF($D39="Electromechanical",3,IF($D39="Analogue Electronic",2,1)))))^(INDEX('Weibull Data'!$G$4:$I$5,1,IF($D39="Electromechanical",3,IF($D39="Analogue Electronic",2,1))))))</f>
        <v>0.99872808542304536</v>
      </c>
      <c r="R39" s="28" cm="1">
        <f t="array" ref="R39">1-EXP(-((($C39+(R$6-$K$6))/(INDEX('Weibull Data'!$G$4:$I$5,2,IF($D39="Electromechanical",3,IF($D39="Analogue Electronic",2,1)))))^(INDEX('Weibull Data'!$G$4:$I$5,1,IF($D39="Electromechanical",3,IF($D39="Analogue Electronic",2,1))))))</f>
        <v>0.99909224663115492</v>
      </c>
      <c r="S39" s="28" cm="1">
        <f t="array" ref="S39">1-EXP(-((($C39+(S$6-$K$6))/(INDEX('Weibull Data'!$G$4:$I$5,2,IF($D39="Electromechanical",3,IF($D39="Analogue Electronic",2,1)))))^(INDEX('Weibull Data'!$G$4:$I$5,1,IF($D39="Electromechanical",3,IF($D39="Analogue Electronic",2,1))))))</f>
        <v>0.99935722683486494</v>
      </c>
      <c r="T39" s="28" cm="1">
        <f t="array" ref="T39">1-EXP(-((($C39+(T$6-$K$6))/(INDEX('Weibull Data'!$G$4:$I$5,2,IF($D39="Electromechanical",3,IF($D39="Analogue Electronic",2,1)))))^(INDEX('Weibull Data'!$G$4:$I$5,1,IF($D39="Electromechanical",3,IF($D39="Analogue Electronic",2,1))))))</f>
        <v>0.99954841844219522</v>
      </c>
      <c r="U39" s="28" cm="1">
        <f t="array" ref="U39">1-EXP(-((($C39+(U$6-$K$6))/(INDEX('Weibull Data'!$G$4:$I$5,2,IF($D39="Electromechanical",3,IF($D39="Analogue Electronic",2,1)))))^(INDEX('Weibull Data'!$G$4:$I$5,1,IF($D39="Electromechanical",3,IF($D39="Analogue Electronic",2,1))))))</f>
        <v>0.99968521671453781</v>
      </c>
      <c r="V39" s="28" cm="1">
        <f t="array" ref="V39">1-EXP(-((($C39+(V$6-$K$6))/(INDEX('Weibull Data'!$G$4:$I$5,2,IF($D39="Electromechanical",3,IF($D39="Analogue Electronic",2,1)))))^(INDEX('Weibull Data'!$G$4:$I$5,1,IF($D39="Electromechanical",3,IF($D39="Analogue Electronic",2,1))))))</f>
        <v>0.99978228300665373</v>
      </c>
      <c r="W39" s="28" cm="1">
        <f t="array" ref="W39">1-EXP(-((($C39+(W$6-$K$6))/(INDEX('Weibull Data'!$G$4:$I$5,2,IF($D39="Electromechanical",3,IF($D39="Analogue Electronic",2,1)))))^(INDEX('Weibull Data'!$G$4:$I$5,1,IF($D39="Electromechanical",3,IF($D39="Analogue Electronic",2,1))))))</f>
        <v>0.99985058776245339</v>
      </c>
      <c r="X39" s="28" cm="1">
        <f t="array" ref="X39">1-EXP(-((($C39+(X$6-$K$6))/(INDEX('Weibull Data'!$G$4:$I$5,2,IF($D39="Electromechanical",3,IF($D39="Analogue Electronic",2,1)))))^(INDEX('Weibull Data'!$G$4:$I$5,1,IF($D39="Electromechanical",3,IF($D39="Analogue Electronic",2,1))))))</f>
        <v>0.99989825783697761</v>
      </c>
      <c r="Y39" s="28" cm="1">
        <f t="array" ref="Y39">1-EXP(-((($C39+(Y$6-$K$6))/(INDEX('Weibull Data'!$G$4:$I$5,2,IF($D39="Electromechanical",3,IF($D39="Analogue Electronic",2,1)))))^(INDEX('Weibull Data'!$G$4:$I$5,1,IF($D39="Electromechanical",3,IF($D39="Analogue Electronic",2,1))))))</f>
        <v>0.99993125449536324</v>
      </c>
      <c r="Z39" s="28" cm="1">
        <f t="array" ref="Z39">1-EXP(-((($C39+(Z$6-$K$6))/(INDEX('Weibull Data'!$G$4:$I$5,2,IF($D39="Electromechanical",3,IF($D39="Analogue Electronic",2,1)))))^(INDEX('Weibull Data'!$G$4:$I$5,1,IF($D39="Electromechanical",3,IF($D39="Analogue Electronic",2,1))))))</f>
        <v>0.9999539082087886</v>
      </c>
      <c r="AA39" s="28" cm="1">
        <f t="array" ref="AA39">1-EXP(-((($C39+(AA$6-$K$6))/(INDEX('Weibull Data'!$G$4:$I$5,2,IF($D39="Electromechanical",3,IF($D39="Analogue Electronic",2,1)))))^(INDEX('Weibull Data'!$G$4:$I$5,1,IF($D39="Electromechanical",3,IF($D39="Analogue Electronic",2,1))))))</f>
        <v>0.9999693347832378</v>
      </c>
      <c r="AB39" s="28" cm="1">
        <f t="array" ref="AB39">1-EXP(-((($C39+(AB$6-$K$6))/(INDEX('Weibull Data'!$G$4:$I$5,2,IF($D39="Electromechanical",3,IF($D39="Analogue Electronic",2,1)))))^(INDEX('Weibull Data'!$G$4:$I$5,1,IF($D39="Electromechanical",3,IF($D39="Analogue Electronic",2,1))))))</f>
        <v>0.99997975495606095</v>
      </c>
      <c r="AC39" s="28" cm="1">
        <f t="array" ref="AC39">1-EXP(-((($C39+(AC$6-$K$6))/(INDEX('Weibull Data'!$G$4:$I$5,2,IF($D39="Electromechanical",3,IF($D39="Analogue Electronic",2,1)))))^(INDEX('Weibull Data'!$G$4:$I$5,1,IF($D39="Electromechanical",3,IF($D39="Analogue Electronic",2,1))))))</f>
        <v>0.99998673679321748</v>
      </c>
      <c r="AD39" s="28" cm="1">
        <f t="array" ref="AD39">1-EXP(-((($C39+(AD$6-$K$6))/(INDEX('Weibull Data'!$G$4:$I$5,2,IF($D39="Electromechanical",3,IF($D39="Analogue Electronic",2,1)))))^(INDEX('Weibull Data'!$G$4:$I$5,1,IF($D39="Electromechanical",3,IF($D39="Analogue Electronic",2,1))))))</f>
        <v>0.99999137732063859</v>
      </c>
      <c r="AE39" s="28" cm="1">
        <f t="array" ref="AE39">1-EXP(-((($C39+(AE$6-$K$6))/(INDEX('Weibull Data'!$G$4:$I$5,2,IF($D39="Electromechanical",3,IF($D39="Analogue Electronic",2,1)))))^(INDEX('Weibull Data'!$G$4:$I$5,1,IF($D39="Electromechanical",3,IF($D39="Analogue Electronic",2,1))))))</f>
        <v>0.99999443703390578</v>
      </c>
      <c r="AF39" s="28" cm="1">
        <f t="array" ref="AF39">1-EXP(-((($C39+(AF$6-$K$6))/(INDEX('Weibull Data'!$G$4:$I$5,2,IF($D39="Electromechanical",3,IF($D39="Analogue Electronic",2,1)))))^(INDEX('Weibull Data'!$G$4:$I$5,1,IF($D39="Electromechanical",3,IF($D39="Analogue Electronic",2,1))))))</f>
        <v>0.99999643838043684</v>
      </c>
      <c r="AG39" s="28" cm="1">
        <f t="array" ref="AG39">1-EXP(-((($C39+(AG$6-$K$6))/(INDEX('Weibull Data'!$G$4:$I$5,2,IF($D39="Electromechanical",3,IF($D39="Analogue Electronic",2,1)))))^(INDEX('Weibull Data'!$G$4:$I$5,1,IF($D39="Electromechanical",3,IF($D39="Analogue Electronic",2,1))))))</f>
        <v>0.99999773706590067</v>
      </c>
      <c r="AH39" s="28" cm="1">
        <f t="array" ref="AH39">1-EXP(-((($C39+(AH$6-$K$6))/(INDEX('Weibull Data'!$G$4:$I$5,2,IF($D39="Electromechanical",3,IF($D39="Analogue Electronic",2,1)))))^(INDEX('Weibull Data'!$G$4:$I$5,1,IF($D39="Electromechanical",3,IF($D39="Analogue Electronic",2,1))))))</f>
        <v>0.99999857312561069</v>
      </c>
      <c r="AI39" s="28" cm="1">
        <f t="array" ref="AI39">1-EXP(-((($C39+(AI$6-$K$6))/(INDEX('Weibull Data'!$G$4:$I$5,2,IF($D39="Electromechanical",3,IF($D39="Analogue Electronic",2,1)))))^(INDEX('Weibull Data'!$G$4:$I$5,1,IF($D39="Electromechanical",3,IF($D39="Analogue Electronic",2,1))))))</f>
        <v>0.99999910711586515</v>
      </c>
      <c r="AJ39" s="34">
        <f t="shared" si="1"/>
        <v>0.49460098372525629</v>
      </c>
      <c r="AK39" s="34">
        <f t="shared" si="2"/>
        <v>0.4959259173998532</v>
      </c>
      <c r="AL39" s="34">
        <f t="shared" si="3"/>
        <v>0.49695030347416697</v>
      </c>
      <c r="AM39" s="34">
        <f t="shared" si="4"/>
        <v>0.49773532575155083</v>
      </c>
      <c r="AN39" s="34">
        <f t="shared" si="5"/>
        <v>0.49833164853036438</v>
      </c>
      <c r="AO39" s="34">
        <f t="shared" si="6"/>
        <v>0.49878069576476586</v>
      </c>
      <c r="AP39" s="34">
        <f t="shared" si="7"/>
        <v>0.49911592507851066</v>
      </c>
      <c r="AQ39" s="34">
        <f t="shared" si="8"/>
        <v>0.49936404271152268</v>
      </c>
      <c r="AR39" s="34">
        <f t="shared" si="9"/>
        <v>0.49954612331557746</v>
      </c>
      <c r="AS39" s="34">
        <f t="shared" si="10"/>
        <v>0.49967861341743247</v>
      </c>
      <c r="AT39" s="34">
        <f t="shared" si="11"/>
        <v>0.49977420922109761</v>
      </c>
      <c r="AU39" s="34">
        <f t="shared" si="12"/>
        <v>0.4998426083572689</v>
      </c>
      <c r="AV39" s="34">
        <f t="shared" si="13"/>
        <v>0.49989114150332686</v>
      </c>
      <c r="AW39" s="34">
        <f t="shared" si="14"/>
        <v>0.4999252938812267</v>
      </c>
      <c r="AX39" s="34">
        <f t="shared" si="15"/>
        <v>0.49994912891848881</v>
      </c>
      <c r="AY39" s="34">
        <f t="shared" si="16"/>
        <v>0.49996562724768162</v>
      </c>
      <c r="AZ39" s="34">
        <f t="shared" si="17"/>
        <v>0.4999769541043943</v>
      </c>
      <c r="BA39" s="34">
        <f t="shared" si="18"/>
        <v>0.4999846673916189</v>
      </c>
      <c r="BB39" s="34">
        <f t="shared" si="19"/>
        <v>0.49998987747803048</v>
      </c>
      <c r="BC39" s="34">
        <f t="shared" si="20"/>
        <v>0.49999336839660874</v>
      </c>
      <c r="BD39" s="34">
        <f t="shared" si="21"/>
        <v>0.49999568866031929</v>
      </c>
      <c r="BE39" s="34">
        <f t="shared" si="22"/>
        <v>0.49999721851695289</v>
      </c>
      <c r="BF39" s="34">
        <f t="shared" si="23"/>
        <v>0.49999821919021842</v>
      </c>
      <c r="BG39" s="34">
        <f t="shared" si="24"/>
        <v>0.49999886853295034</v>
      </c>
      <c r="BH39" s="34">
        <f t="shared" si="25"/>
        <v>0.49999928656280535</v>
      </c>
      <c r="BI39" s="34">
        <f t="shared" si="26"/>
        <v>0.49999955355793257</v>
      </c>
      <c r="BJ39" s="45"/>
    </row>
    <row r="40" spans="1:62" x14ac:dyDescent="0.3">
      <c r="A40" s="29">
        <v>34</v>
      </c>
      <c r="B40" s="29" t="s">
        <v>145</v>
      </c>
      <c r="C40" s="29">
        <v>32</v>
      </c>
      <c r="D40" s="29" t="s">
        <v>4</v>
      </c>
      <c r="E40" s="29" t="s">
        <v>34</v>
      </c>
      <c r="F40" s="46">
        <v>1</v>
      </c>
      <c r="G40" s="47">
        <f t="shared" si="0"/>
        <v>1.5</v>
      </c>
      <c r="H40" s="46">
        <v>0.5</v>
      </c>
      <c r="I40" s="46">
        <v>1</v>
      </c>
      <c r="J40" s="28" cm="1">
        <f t="array" ref="J40">1-EXP(-((($C40+(J$6-$K$6))/(INDEX('Weibull Data'!$G$4:$I$5,2,IF($D40="Electromechanical",3,IF($D40="Analogue Electronic",2,1)))))^(INDEX('Weibull Data'!$G$4:$I$5,1,IF($D40="Electromechanical",3,IF($D40="Analogue Electronic",2,1))))))</f>
        <v>0.98920196745051259</v>
      </c>
      <c r="K40" s="28" cm="1">
        <f t="array" ref="K40">1-EXP(-((($C40+(K$6-$K$6))/(INDEX('Weibull Data'!$G$4:$I$5,2,IF($D40="Electromechanical",3,IF($D40="Analogue Electronic",2,1)))))^(INDEX('Weibull Data'!$G$4:$I$5,1,IF($D40="Electromechanical",3,IF($D40="Analogue Electronic",2,1))))))</f>
        <v>0.9918518347997064</v>
      </c>
      <c r="L40" s="28" cm="1">
        <f t="array" ref="L40">1-EXP(-((($C40+(L$6-$K$6))/(INDEX('Weibull Data'!$G$4:$I$5,2,IF($D40="Electromechanical",3,IF($D40="Analogue Electronic",2,1)))))^(INDEX('Weibull Data'!$G$4:$I$5,1,IF($D40="Electromechanical",3,IF($D40="Analogue Electronic",2,1))))))</f>
        <v>0.99390060694833393</v>
      </c>
      <c r="M40" s="28" cm="1">
        <f t="array" ref="M40">1-EXP(-((($C40+(M$6-$K$6))/(INDEX('Weibull Data'!$G$4:$I$5,2,IF($D40="Electromechanical",3,IF($D40="Analogue Electronic",2,1)))))^(INDEX('Weibull Data'!$G$4:$I$5,1,IF($D40="Electromechanical",3,IF($D40="Analogue Electronic",2,1))))))</f>
        <v>0.99547065150310166</v>
      </c>
      <c r="N40" s="28" cm="1">
        <f t="array" ref="N40">1-EXP(-((($C40+(N$6-$K$6))/(INDEX('Weibull Data'!$G$4:$I$5,2,IF($D40="Electromechanical",3,IF($D40="Analogue Electronic",2,1)))))^(INDEX('Weibull Data'!$G$4:$I$5,1,IF($D40="Electromechanical",3,IF($D40="Analogue Electronic",2,1))))))</f>
        <v>0.99666329706072876</v>
      </c>
      <c r="O40" s="28" cm="1">
        <f t="array" ref="O40">1-EXP(-((($C40+(O$6-$K$6))/(INDEX('Weibull Data'!$G$4:$I$5,2,IF($D40="Electromechanical",3,IF($D40="Analogue Electronic",2,1)))))^(INDEX('Weibull Data'!$G$4:$I$5,1,IF($D40="Electromechanical",3,IF($D40="Analogue Electronic",2,1))))))</f>
        <v>0.99756139152953172</v>
      </c>
      <c r="P40" s="28" cm="1">
        <f t="array" ref="P40">1-EXP(-((($C40+(P$6-$K$6))/(INDEX('Weibull Data'!$G$4:$I$5,2,IF($D40="Electromechanical",3,IF($D40="Analogue Electronic",2,1)))))^(INDEX('Weibull Data'!$G$4:$I$5,1,IF($D40="Electromechanical",3,IF($D40="Analogue Electronic",2,1))))))</f>
        <v>0.99823185015702132</v>
      </c>
      <c r="Q40" s="28" cm="1">
        <f t="array" ref="Q40">1-EXP(-((($C40+(Q$6-$K$6))/(INDEX('Weibull Data'!$G$4:$I$5,2,IF($D40="Electromechanical",3,IF($D40="Analogue Electronic",2,1)))))^(INDEX('Weibull Data'!$G$4:$I$5,1,IF($D40="Electromechanical",3,IF($D40="Analogue Electronic",2,1))))))</f>
        <v>0.99872808542304536</v>
      </c>
      <c r="R40" s="28" cm="1">
        <f t="array" ref="R40">1-EXP(-((($C40+(R$6-$K$6))/(INDEX('Weibull Data'!$G$4:$I$5,2,IF($D40="Electromechanical",3,IF($D40="Analogue Electronic",2,1)))))^(INDEX('Weibull Data'!$G$4:$I$5,1,IF($D40="Electromechanical",3,IF($D40="Analogue Electronic",2,1))))))</f>
        <v>0.99909224663115492</v>
      </c>
      <c r="S40" s="28" cm="1">
        <f t="array" ref="S40">1-EXP(-((($C40+(S$6-$K$6))/(INDEX('Weibull Data'!$G$4:$I$5,2,IF($D40="Electromechanical",3,IF($D40="Analogue Electronic",2,1)))))^(INDEX('Weibull Data'!$G$4:$I$5,1,IF($D40="Electromechanical",3,IF($D40="Analogue Electronic",2,1))))))</f>
        <v>0.99935722683486494</v>
      </c>
      <c r="T40" s="28" cm="1">
        <f t="array" ref="T40">1-EXP(-((($C40+(T$6-$K$6))/(INDEX('Weibull Data'!$G$4:$I$5,2,IF($D40="Electromechanical",3,IF($D40="Analogue Electronic",2,1)))))^(INDEX('Weibull Data'!$G$4:$I$5,1,IF($D40="Electromechanical",3,IF($D40="Analogue Electronic",2,1))))))</f>
        <v>0.99954841844219522</v>
      </c>
      <c r="U40" s="28" cm="1">
        <f t="array" ref="U40">1-EXP(-((($C40+(U$6-$K$6))/(INDEX('Weibull Data'!$G$4:$I$5,2,IF($D40="Electromechanical",3,IF($D40="Analogue Electronic",2,1)))))^(INDEX('Weibull Data'!$G$4:$I$5,1,IF($D40="Electromechanical",3,IF($D40="Analogue Electronic",2,1))))))</f>
        <v>0.99968521671453781</v>
      </c>
      <c r="V40" s="28" cm="1">
        <f t="array" ref="V40">1-EXP(-((($C40+(V$6-$K$6))/(INDEX('Weibull Data'!$G$4:$I$5,2,IF($D40="Electromechanical",3,IF($D40="Analogue Electronic",2,1)))))^(INDEX('Weibull Data'!$G$4:$I$5,1,IF($D40="Electromechanical",3,IF($D40="Analogue Electronic",2,1))))))</f>
        <v>0.99978228300665373</v>
      </c>
      <c r="W40" s="28" cm="1">
        <f t="array" ref="W40">1-EXP(-((($C40+(W$6-$K$6))/(INDEX('Weibull Data'!$G$4:$I$5,2,IF($D40="Electromechanical",3,IF($D40="Analogue Electronic",2,1)))))^(INDEX('Weibull Data'!$G$4:$I$5,1,IF($D40="Electromechanical",3,IF($D40="Analogue Electronic",2,1))))))</f>
        <v>0.99985058776245339</v>
      </c>
      <c r="X40" s="28" cm="1">
        <f t="array" ref="X40">1-EXP(-((($C40+(X$6-$K$6))/(INDEX('Weibull Data'!$G$4:$I$5,2,IF($D40="Electromechanical",3,IF($D40="Analogue Electronic",2,1)))))^(INDEX('Weibull Data'!$G$4:$I$5,1,IF($D40="Electromechanical",3,IF($D40="Analogue Electronic",2,1))))))</f>
        <v>0.99989825783697761</v>
      </c>
      <c r="Y40" s="28" cm="1">
        <f t="array" ref="Y40">1-EXP(-((($C40+(Y$6-$K$6))/(INDEX('Weibull Data'!$G$4:$I$5,2,IF($D40="Electromechanical",3,IF($D40="Analogue Electronic",2,1)))))^(INDEX('Weibull Data'!$G$4:$I$5,1,IF($D40="Electromechanical",3,IF($D40="Analogue Electronic",2,1))))))</f>
        <v>0.99993125449536324</v>
      </c>
      <c r="Z40" s="28" cm="1">
        <f t="array" ref="Z40">1-EXP(-((($C40+(Z$6-$K$6))/(INDEX('Weibull Data'!$G$4:$I$5,2,IF($D40="Electromechanical",3,IF($D40="Analogue Electronic",2,1)))))^(INDEX('Weibull Data'!$G$4:$I$5,1,IF($D40="Electromechanical",3,IF($D40="Analogue Electronic",2,1))))))</f>
        <v>0.9999539082087886</v>
      </c>
      <c r="AA40" s="28" cm="1">
        <f t="array" ref="AA40">1-EXP(-((($C40+(AA$6-$K$6))/(INDEX('Weibull Data'!$G$4:$I$5,2,IF($D40="Electromechanical",3,IF($D40="Analogue Electronic",2,1)))))^(INDEX('Weibull Data'!$G$4:$I$5,1,IF($D40="Electromechanical",3,IF($D40="Analogue Electronic",2,1))))))</f>
        <v>0.9999693347832378</v>
      </c>
      <c r="AB40" s="28" cm="1">
        <f t="array" ref="AB40">1-EXP(-((($C40+(AB$6-$K$6))/(INDEX('Weibull Data'!$G$4:$I$5,2,IF($D40="Electromechanical",3,IF($D40="Analogue Electronic",2,1)))))^(INDEX('Weibull Data'!$G$4:$I$5,1,IF($D40="Electromechanical",3,IF($D40="Analogue Electronic",2,1))))))</f>
        <v>0.99997975495606095</v>
      </c>
      <c r="AC40" s="28" cm="1">
        <f t="array" ref="AC40">1-EXP(-((($C40+(AC$6-$K$6))/(INDEX('Weibull Data'!$G$4:$I$5,2,IF($D40="Electromechanical",3,IF($D40="Analogue Electronic",2,1)))))^(INDEX('Weibull Data'!$G$4:$I$5,1,IF($D40="Electromechanical",3,IF($D40="Analogue Electronic",2,1))))))</f>
        <v>0.99998673679321748</v>
      </c>
      <c r="AD40" s="28" cm="1">
        <f t="array" ref="AD40">1-EXP(-((($C40+(AD$6-$K$6))/(INDEX('Weibull Data'!$G$4:$I$5,2,IF($D40="Electromechanical",3,IF($D40="Analogue Electronic",2,1)))))^(INDEX('Weibull Data'!$G$4:$I$5,1,IF($D40="Electromechanical",3,IF($D40="Analogue Electronic",2,1))))))</f>
        <v>0.99999137732063859</v>
      </c>
      <c r="AE40" s="28" cm="1">
        <f t="array" ref="AE40">1-EXP(-((($C40+(AE$6-$K$6))/(INDEX('Weibull Data'!$G$4:$I$5,2,IF($D40="Electromechanical",3,IF($D40="Analogue Electronic",2,1)))))^(INDEX('Weibull Data'!$G$4:$I$5,1,IF($D40="Electromechanical",3,IF($D40="Analogue Electronic",2,1))))))</f>
        <v>0.99999443703390578</v>
      </c>
      <c r="AF40" s="28" cm="1">
        <f t="array" ref="AF40">1-EXP(-((($C40+(AF$6-$K$6))/(INDEX('Weibull Data'!$G$4:$I$5,2,IF($D40="Electromechanical",3,IF($D40="Analogue Electronic",2,1)))))^(INDEX('Weibull Data'!$G$4:$I$5,1,IF($D40="Electromechanical",3,IF($D40="Analogue Electronic",2,1))))))</f>
        <v>0.99999643838043684</v>
      </c>
      <c r="AG40" s="28" cm="1">
        <f t="array" ref="AG40">1-EXP(-((($C40+(AG$6-$K$6))/(INDEX('Weibull Data'!$G$4:$I$5,2,IF($D40="Electromechanical",3,IF($D40="Analogue Electronic",2,1)))))^(INDEX('Weibull Data'!$G$4:$I$5,1,IF($D40="Electromechanical",3,IF($D40="Analogue Electronic",2,1))))))</f>
        <v>0.99999773706590067</v>
      </c>
      <c r="AH40" s="28" cm="1">
        <f t="array" ref="AH40">1-EXP(-((($C40+(AH$6-$K$6))/(INDEX('Weibull Data'!$G$4:$I$5,2,IF($D40="Electromechanical",3,IF($D40="Analogue Electronic",2,1)))))^(INDEX('Weibull Data'!$G$4:$I$5,1,IF($D40="Electromechanical",3,IF($D40="Analogue Electronic",2,1))))))</f>
        <v>0.99999857312561069</v>
      </c>
      <c r="AI40" s="28" cm="1">
        <f t="array" ref="AI40">1-EXP(-((($C40+(AI$6-$K$6))/(INDEX('Weibull Data'!$G$4:$I$5,2,IF($D40="Electromechanical",3,IF($D40="Analogue Electronic",2,1)))))^(INDEX('Weibull Data'!$G$4:$I$5,1,IF($D40="Electromechanical",3,IF($D40="Analogue Electronic",2,1))))))</f>
        <v>0.99999910711586515</v>
      </c>
      <c r="AJ40" s="34">
        <f t="shared" si="1"/>
        <v>0.49460098372525629</v>
      </c>
      <c r="AK40" s="34">
        <f t="shared" si="2"/>
        <v>0.4959259173998532</v>
      </c>
      <c r="AL40" s="34">
        <f t="shared" si="3"/>
        <v>0.49695030347416697</v>
      </c>
      <c r="AM40" s="34">
        <f t="shared" si="4"/>
        <v>0.49773532575155083</v>
      </c>
      <c r="AN40" s="34">
        <f t="shared" si="5"/>
        <v>0.49833164853036438</v>
      </c>
      <c r="AO40" s="34">
        <f t="shared" si="6"/>
        <v>0.49878069576476586</v>
      </c>
      <c r="AP40" s="34">
        <f t="shared" si="7"/>
        <v>0.49911592507851066</v>
      </c>
      <c r="AQ40" s="34">
        <f t="shared" si="8"/>
        <v>0.49936404271152268</v>
      </c>
      <c r="AR40" s="34">
        <f t="shared" si="9"/>
        <v>0.49954612331557746</v>
      </c>
      <c r="AS40" s="34">
        <f t="shared" si="10"/>
        <v>0.49967861341743247</v>
      </c>
      <c r="AT40" s="34">
        <f t="shared" si="11"/>
        <v>0.49977420922109761</v>
      </c>
      <c r="AU40" s="34">
        <f t="shared" si="12"/>
        <v>0.4998426083572689</v>
      </c>
      <c r="AV40" s="34">
        <f t="shared" si="13"/>
        <v>0.49989114150332686</v>
      </c>
      <c r="AW40" s="34">
        <f t="shared" si="14"/>
        <v>0.4999252938812267</v>
      </c>
      <c r="AX40" s="34">
        <f t="shared" si="15"/>
        <v>0.49994912891848881</v>
      </c>
      <c r="AY40" s="34">
        <f t="shared" si="16"/>
        <v>0.49996562724768162</v>
      </c>
      <c r="AZ40" s="34">
        <f t="shared" si="17"/>
        <v>0.4999769541043943</v>
      </c>
      <c r="BA40" s="34">
        <f t="shared" si="18"/>
        <v>0.4999846673916189</v>
      </c>
      <c r="BB40" s="34">
        <f t="shared" si="19"/>
        <v>0.49998987747803048</v>
      </c>
      <c r="BC40" s="34">
        <f t="shared" si="20"/>
        <v>0.49999336839660874</v>
      </c>
      <c r="BD40" s="34">
        <f t="shared" si="21"/>
        <v>0.49999568866031929</v>
      </c>
      <c r="BE40" s="34">
        <f t="shared" si="22"/>
        <v>0.49999721851695289</v>
      </c>
      <c r="BF40" s="34">
        <f t="shared" si="23"/>
        <v>0.49999821919021842</v>
      </c>
      <c r="BG40" s="34">
        <f t="shared" si="24"/>
        <v>0.49999886853295034</v>
      </c>
      <c r="BH40" s="34">
        <f t="shared" si="25"/>
        <v>0.49999928656280535</v>
      </c>
      <c r="BI40" s="34">
        <f t="shared" si="26"/>
        <v>0.49999955355793257</v>
      </c>
      <c r="BJ40" s="45"/>
    </row>
    <row r="41" spans="1:62" x14ac:dyDescent="0.3">
      <c r="A41" s="29">
        <v>35</v>
      </c>
      <c r="B41" s="29" t="s">
        <v>146</v>
      </c>
      <c r="C41" s="29">
        <v>15</v>
      </c>
      <c r="D41" s="29" t="s">
        <v>4</v>
      </c>
      <c r="E41" s="29" t="s">
        <v>34</v>
      </c>
      <c r="F41" s="46">
        <v>1</v>
      </c>
      <c r="G41" s="47">
        <f t="shared" si="0"/>
        <v>1.5</v>
      </c>
      <c r="H41" s="46">
        <v>0.25</v>
      </c>
      <c r="I41" s="46">
        <v>1</v>
      </c>
      <c r="J41" s="28" cm="1">
        <f t="array" ref="J41">1-EXP(-((($C41+(J$6-$K$6))/(INDEX('Weibull Data'!$G$4:$I$5,2,IF($D41="Electromechanical",3,IF($D41="Analogue Electronic",2,1)))))^(INDEX('Weibull Data'!$G$4:$I$5,1,IF($D41="Electromechanical",3,IF($D41="Analogue Electronic",2,1))))))</f>
        <v>0.63212055882855767</v>
      </c>
      <c r="K41" s="28" cm="1">
        <f t="array" ref="K41">1-EXP(-((($C41+(K$6-$K$6))/(INDEX('Weibull Data'!$G$4:$I$5,2,IF($D41="Electromechanical",3,IF($D41="Analogue Electronic",2,1)))))^(INDEX('Weibull Data'!$G$4:$I$5,1,IF($D41="Electromechanical",3,IF($D41="Analogue Electronic",2,1))))))</f>
        <v>0.68020219505025148</v>
      </c>
      <c r="L41" s="28" cm="1">
        <f t="array" ref="L41">1-EXP(-((($C41+(L$6-$K$6))/(INDEX('Weibull Data'!$G$4:$I$5,2,IF($D41="Electromechanical",3,IF($D41="Analogue Electronic",2,1)))))^(INDEX('Weibull Data'!$G$4:$I$5,1,IF($D41="Electromechanical",3,IF($D41="Analogue Electronic",2,1))))))</f>
        <v>0.72439801637693069</v>
      </c>
      <c r="M41" s="28" cm="1">
        <f t="array" ref="M41">1-EXP(-((($C41+(M$6-$K$6))/(INDEX('Weibull Data'!$G$4:$I$5,2,IF($D41="Electromechanical",3,IF($D41="Analogue Electronic",2,1)))))^(INDEX('Weibull Data'!$G$4:$I$5,1,IF($D41="Electromechanical",3,IF($D41="Analogue Electronic",2,1))))))</f>
        <v>0.76452200649227586</v>
      </c>
      <c r="N41" s="28" cm="1">
        <f t="array" ref="N41">1-EXP(-((($C41+(N$6-$K$6))/(INDEX('Weibull Data'!$G$4:$I$5,2,IF($D41="Electromechanical",3,IF($D41="Analogue Electronic",2,1)))))^(INDEX('Weibull Data'!$G$4:$I$5,1,IF($D41="Electromechanical",3,IF($D41="Analogue Electronic",2,1))))))</f>
        <v>0.80051876217337081</v>
      </c>
      <c r="O41" s="28" cm="1">
        <f t="array" ref="O41">1-EXP(-((($C41+(O$6-$K$6))/(INDEX('Weibull Data'!$G$4:$I$5,2,IF($D41="Electromechanical",3,IF($D41="Analogue Electronic",2,1)))))^(INDEX('Weibull Data'!$G$4:$I$5,1,IF($D41="Electromechanical",3,IF($D41="Analogue Electronic",2,1))))))</f>
        <v>0.83244448909884727</v>
      </c>
      <c r="P41" s="28" cm="1">
        <f t="array" ref="P41">1-EXP(-((($C41+(P$6-$K$6))/(INDEX('Weibull Data'!$G$4:$I$5,2,IF($D41="Electromechanical",3,IF($D41="Analogue Electronic",2,1)))))^(INDEX('Weibull Data'!$G$4:$I$5,1,IF($D41="Electromechanical",3,IF($D41="Analogue Electronic",2,1))))))</f>
        <v>0.86044665611692417</v>
      </c>
      <c r="Q41" s="28" cm="1">
        <f t="array" ref="Q41">1-EXP(-((($C41+(Q$6-$K$6))/(INDEX('Weibull Data'!$G$4:$I$5,2,IF($D41="Electromechanical",3,IF($D41="Analogue Electronic",2,1)))))^(INDEX('Weibull Data'!$G$4:$I$5,1,IF($D41="Electromechanical",3,IF($D41="Analogue Electronic",2,1))))))</f>
        <v>0.88474349161152344</v>
      </c>
      <c r="R41" s="28" cm="1">
        <f t="array" ref="R41">1-EXP(-((($C41+(R$6-$K$6))/(INDEX('Weibull Data'!$G$4:$I$5,2,IF($D41="Electromechanical",3,IF($D41="Analogue Electronic",2,1)))))^(INDEX('Weibull Data'!$G$4:$I$5,1,IF($D41="Electromechanical",3,IF($D41="Analogue Electronic",2,1))))))</f>
        <v>0.90560431232131766</v>
      </c>
      <c r="S41" s="28" cm="1">
        <f t="array" ref="S41">1-EXP(-((($C41+(S$6-$K$6))/(INDEX('Weibull Data'!$G$4:$I$5,2,IF($D41="Electromechanical",3,IF($D41="Analogue Electronic",2,1)))))^(INDEX('Weibull Data'!$G$4:$I$5,1,IF($D41="Electromechanical",3,IF($D41="Analogue Electronic",2,1))))))</f>
        <v>0.92333145372827552</v>
      </c>
      <c r="T41" s="28" cm="1">
        <f t="array" ref="T41">1-EXP(-((($C41+(T$6-$K$6))/(INDEX('Weibull Data'!$G$4:$I$5,2,IF($D41="Electromechanical",3,IF($D41="Analogue Electronic",2,1)))))^(INDEX('Weibull Data'!$G$4:$I$5,1,IF($D41="Electromechanical",3,IF($D41="Analogue Electronic",2,1))))))</f>
        <v>0.93824434257875233</v>
      </c>
      <c r="U41" s="28" cm="1">
        <f t="array" ref="U41">1-EXP(-((($C41+(U$6-$K$6))/(INDEX('Weibull Data'!$G$4:$I$5,2,IF($D41="Electromechanical",3,IF($D41="Analogue Electronic",2,1)))))^(INDEX('Weibull Data'!$G$4:$I$5,1,IF($D41="Electromechanical",3,IF($D41="Analogue Electronic",2,1))))))</f>
        <v>0.95066603349759415</v>
      </c>
      <c r="V41" s="28" cm="1">
        <f t="array" ref="V41">1-EXP(-((($C41+(V$6-$K$6))/(INDEX('Weibull Data'!$G$4:$I$5,2,IF($D41="Electromechanical",3,IF($D41="Analogue Electronic",2,1)))))^(INDEX('Weibull Data'!$G$4:$I$5,1,IF($D41="Electromechanical",3,IF($D41="Analogue Electronic",2,1))))))</f>
        <v>0.9609123361359202</v>
      </c>
      <c r="W41" s="28" cm="1">
        <f t="array" ref="W41">1-EXP(-((($C41+(W$6-$K$6))/(INDEX('Weibull Data'!$G$4:$I$5,2,IF($D41="Electromechanical",3,IF($D41="Analogue Electronic",2,1)))))^(INDEX('Weibull Data'!$G$4:$I$5,1,IF($D41="Electromechanical",3,IF($D41="Analogue Electronic",2,1))))))</f>
        <v>0.9692834956006412</v>
      </c>
      <c r="X41" s="28" cm="1">
        <f t="array" ref="X41">1-EXP(-((($C41+(X$6-$K$6))/(INDEX('Weibull Data'!$G$4:$I$5,2,IF($D41="Electromechanical",3,IF($D41="Analogue Electronic",2,1)))))^(INDEX('Weibull Data'!$G$4:$I$5,1,IF($D41="Electromechanical",3,IF($D41="Analogue Electronic",2,1))))))</f>
        <v>0.97605826158872577</v>
      </c>
      <c r="Y41" s="28" cm="1">
        <f t="array" ref="Y41">1-EXP(-((($C41+(Y$6-$K$6))/(INDEX('Weibull Data'!$G$4:$I$5,2,IF($D41="Electromechanical",3,IF($D41="Analogue Electronic",2,1)))))^(INDEX('Weibull Data'!$G$4:$I$5,1,IF($D41="Electromechanical",3,IF($D41="Analogue Electronic",2,1))))))</f>
        <v>0.98149009154383993</v>
      </c>
      <c r="Z41" s="28" cm="1">
        <f t="array" ref="Z41">1-EXP(-((($C41+(Z$6-$K$6))/(INDEX('Weibull Data'!$G$4:$I$5,2,IF($D41="Electromechanical",3,IF($D41="Analogue Electronic",2,1)))))^(INDEX('Weibull Data'!$G$4:$I$5,1,IF($D41="Electromechanical",3,IF($D41="Analogue Electronic",2,1))))))</f>
        <v>0.98580517816098001</v>
      </c>
      <c r="AA41" s="28" cm="1">
        <f t="array" ref="AA41">1-EXP(-((($C41+(AA$6-$K$6))/(INDEX('Weibull Data'!$G$4:$I$5,2,IF($D41="Electromechanical",3,IF($D41="Analogue Electronic",2,1)))))^(INDEX('Weibull Data'!$G$4:$I$5,1,IF($D41="Electromechanical",3,IF($D41="Analogue Electronic",2,1))))))</f>
        <v>0.98920196745051259</v>
      </c>
      <c r="AB41" s="28" cm="1">
        <f t="array" ref="AB41">1-EXP(-((($C41+(AB$6-$K$6))/(INDEX('Weibull Data'!$G$4:$I$5,2,IF($D41="Electromechanical",3,IF($D41="Analogue Electronic",2,1)))))^(INDEX('Weibull Data'!$G$4:$I$5,1,IF($D41="Electromechanical",3,IF($D41="Analogue Electronic",2,1))))))</f>
        <v>0.9918518347997064</v>
      </c>
      <c r="AC41" s="28" cm="1">
        <f t="array" ref="AC41">1-EXP(-((($C41+(AC$6-$K$6))/(INDEX('Weibull Data'!$G$4:$I$5,2,IF($D41="Electromechanical",3,IF($D41="Analogue Electronic",2,1)))))^(INDEX('Weibull Data'!$G$4:$I$5,1,IF($D41="Electromechanical",3,IF($D41="Analogue Electronic",2,1))))))</f>
        <v>0.99390060694833393</v>
      </c>
      <c r="AD41" s="28" cm="1">
        <f t="array" ref="AD41">1-EXP(-((($C41+(AD$6-$K$6))/(INDEX('Weibull Data'!$G$4:$I$5,2,IF($D41="Electromechanical",3,IF($D41="Analogue Electronic",2,1)))))^(INDEX('Weibull Data'!$G$4:$I$5,1,IF($D41="Electromechanical",3,IF($D41="Analogue Electronic",2,1))))))</f>
        <v>0.99547065150310166</v>
      </c>
      <c r="AE41" s="28" cm="1">
        <f t="array" ref="AE41">1-EXP(-((($C41+(AE$6-$K$6))/(INDEX('Weibull Data'!$G$4:$I$5,2,IF($D41="Electromechanical",3,IF($D41="Analogue Electronic",2,1)))))^(INDEX('Weibull Data'!$G$4:$I$5,1,IF($D41="Electromechanical",3,IF($D41="Analogue Electronic",2,1))))))</f>
        <v>0.99666329706072876</v>
      </c>
      <c r="AF41" s="28" cm="1">
        <f t="array" ref="AF41">1-EXP(-((($C41+(AF$6-$K$6))/(INDEX('Weibull Data'!$G$4:$I$5,2,IF($D41="Electromechanical",3,IF($D41="Analogue Electronic",2,1)))))^(INDEX('Weibull Data'!$G$4:$I$5,1,IF($D41="Electromechanical",3,IF($D41="Analogue Electronic",2,1))))))</f>
        <v>0.99756139152953172</v>
      </c>
      <c r="AG41" s="28" cm="1">
        <f t="array" ref="AG41">1-EXP(-((($C41+(AG$6-$K$6))/(INDEX('Weibull Data'!$G$4:$I$5,2,IF($D41="Electromechanical",3,IF($D41="Analogue Electronic",2,1)))))^(INDEX('Weibull Data'!$G$4:$I$5,1,IF($D41="Electromechanical",3,IF($D41="Analogue Electronic",2,1))))))</f>
        <v>0.99823185015702132</v>
      </c>
      <c r="AH41" s="28" cm="1">
        <f t="array" ref="AH41">1-EXP(-((($C41+(AH$6-$K$6))/(INDEX('Weibull Data'!$G$4:$I$5,2,IF($D41="Electromechanical",3,IF($D41="Analogue Electronic",2,1)))))^(INDEX('Weibull Data'!$G$4:$I$5,1,IF($D41="Electromechanical",3,IF($D41="Analogue Electronic",2,1))))))</f>
        <v>0.99872808542304536</v>
      </c>
      <c r="AI41" s="28" cm="1">
        <f t="array" ref="AI41">1-EXP(-((($C41+(AI$6-$K$6))/(INDEX('Weibull Data'!$G$4:$I$5,2,IF($D41="Electromechanical",3,IF($D41="Analogue Electronic",2,1)))))^(INDEX('Weibull Data'!$G$4:$I$5,1,IF($D41="Electromechanical",3,IF($D41="Analogue Electronic",2,1))))))</f>
        <v>0.99909224663115492</v>
      </c>
      <c r="AJ41" s="34">
        <f t="shared" si="1"/>
        <v>0.15803013970713942</v>
      </c>
      <c r="AK41" s="34">
        <f t="shared" si="2"/>
        <v>0.17005054876256287</v>
      </c>
      <c r="AL41" s="34">
        <f t="shared" si="3"/>
        <v>0.18109950409423267</v>
      </c>
      <c r="AM41" s="34">
        <f t="shared" si="4"/>
        <v>0.19113050162306897</v>
      </c>
      <c r="AN41" s="34">
        <f t="shared" si="5"/>
        <v>0.2001296905433427</v>
      </c>
      <c r="AO41" s="34">
        <f t="shared" si="6"/>
        <v>0.20811112227471182</v>
      </c>
      <c r="AP41" s="34">
        <f t="shared" si="7"/>
        <v>0.21511166402923104</v>
      </c>
      <c r="AQ41" s="34">
        <f t="shared" si="8"/>
        <v>0.22118587290288086</v>
      </c>
      <c r="AR41" s="34">
        <f t="shared" si="9"/>
        <v>0.22640107808032942</v>
      </c>
      <c r="AS41" s="34">
        <f t="shared" si="10"/>
        <v>0.23083286343206888</v>
      </c>
      <c r="AT41" s="34">
        <f t="shared" si="11"/>
        <v>0.23456108564468808</v>
      </c>
      <c r="AU41" s="34">
        <f t="shared" si="12"/>
        <v>0.23766650837439854</v>
      </c>
      <c r="AV41" s="34">
        <f t="shared" si="13"/>
        <v>0.24022808403398005</v>
      </c>
      <c r="AW41" s="34">
        <f t="shared" si="14"/>
        <v>0.2423208739001603</v>
      </c>
      <c r="AX41" s="34">
        <f t="shared" si="15"/>
        <v>0.24401456539718144</v>
      </c>
      <c r="AY41" s="34">
        <f t="shared" si="16"/>
        <v>0.24537252288595998</v>
      </c>
      <c r="AZ41" s="34">
        <f t="shared" si="17"/>
        <v>0.246451294540245</v>
      </c>
      <c r="BA41" s="34">
        <f t="shared" si="18"/>
        <v>0.24730049186262815</v>
      </c>
      <c r="BB41" s="34">
        <f t="shared" si="19"/>
        <v>0.2479629586999266</v>
      </c>
      <c r="BC41" s="34">
        <f t="shared" si="20"/>
        <v>0.24847515173708348</v>
      </c>
      <c r="BD41" s="34">
        <f t="shared" si="21"/>
        <v>0.24886766287577541</v>
      </c>
      <c r="BE41" s="34">
        <f t="shared" si="22"/>
        <v>0.24916582426518219</v>
      </c>
      <c r="BF41" s="34">
        <f t="shared" si="23"/>
        <v>0.24939034788238293</v>
      </c>
      <c r="BG41" s="34">
        <f t="shared" si="24"/>
        <v>0.24955796253925533</v>
      </c>
      <c r="BH41" s="34">
        <f t="shared" si="25"/>
        <v>0.24968202135576134</v>
      </c>
      <c r="BI41" s="34">
        <f t="shared" si="26"/>
        <v>0.24977306165778873</v>
      </c>
      <c r="BJ41" s="45"/>
    </row>
    <row r="42" spans="1:62" x14ac:dyDescent="0.3">
      <c r="A42" s="29">
        <v>36</v>
      </c>
      <c r="B42" s="29" t="s">
        <v>147</v>
      </c>
      <c r="C42" s="29">
        <v>15</v>
      </c>
      <c r="D42" s="29" t="s">
        <v>51</v>
      </c>
      <c r="E42" s="29" t="s">
        <v>24</v>
      </c>
      <c r="F42" s="46">
        <v>1</v>
      </c>
      <c r="G42" s="47">
        <f t="shared" si="0"/>
        <v>1.5</v>
      </c>
      <c r="H42" s="46">
        <v>0.25</v>
      </c>
      <c r="I42" s="46">
        <v>1</v>
      </c>
      <c r="J42" s="28" cm="1">
        <f t="array" ref="J42">1-EXP(-((($C42+(J$6-$K$6))/(INDEX('Weibull Data'!$G$4:$I$5,2,IF($D42="Electromechanical",3,IF($D42="Analogue Electronic",2,1)))))^(INDEX('Weibull Data'!$G$4:$I$5,1,IF($D42="Electromechanical",3,IF($D42="Analogue Electronic",2,1))))))</f>
        <v>1.5197145897473896E-2</v>
      </c>
      <c r="K42" s="28" cm="1">
        <f t="array" ref="K42">1-EXP(-((($C42+(K$6-$K$6))/(INDEX('Weibull Data'!$G$4:$I$5,2,IF($D42="Electromechanical",3,IF($D42="Analogue Electronic",2,1)))))^(INDEX('Weibull Data'!$G$4:$I$5,1,IF($D42="Electromechanical",3,IF($D42="Analogue Electronic",2,1))))))</f>
        <v>2.0391954488113928E-2</v>
      </c>
      <c r="L42" s="28" cm="1">
        <f t="array" ref="L42">1-EXP(-((($C42+(L$6-$K$6))/(INDEX('Weibull Data'!$G$4:$I$5,2,IF($D42="Electromechanical",3,IF($D42="Analogue Electronic",2,1)))))^(INDEX('Weibull Data'!$G$4:$I$5,1,IF($D42="Electromechanical",3,IF($D42="Analogue Electronic",2,1))))))</f>
        <v>2.6826074381322451E-2</v>
      </c>
      <c r="M42" s="28" cm="1">
        <f t="array" ref="M42">1-EXP(-((($C42+(M$6-$K$6))/(INDEX('Weibull Data'!$G$4:$I$5,2,IF($D42="Electromechanical",3,IF($D42="Analogue Electronic",2,1)))))^(INDEX('Weibull Data'!$G$4:$I$5,1,IF($D42="Electromechanical",3,IF($D42="Analogue Electronic",2,1))))))</f>
        <v>3.4675454325387212E-2</v>
      </c>
      <c r="N42" s="28" cm="1">
        <f t="array" ref="N42">1-EXP(-((($C42+(N$6-$K$6))/(INDEX('Weibull Data'!$G$4:$I$5,2,IF($D42="Electromechanical",3,IF($D42="Analogue Electronic",2,1)))))^(INDEX('Weibull Data'!$G$4:$I$5,1,IF($D42="Electromechanical",3,IF($D42="Analogue Electronic",2,1))))))</f>
        <v>4.4120733502347464E-2</v>
      </c>
      <c r="O42" s="28" cm="1">
        <f t="array" ref="O42">1-EXP(-((($C42+(O$6-$K$6))/(INDEX('Weibull Data'!$G$4:$I$5,2,IF($D42="Electromechanical",3,IF($D42="Analogue Electronic",2,1)))))^(INDEX('Weibull Data'!$G$4:$I$5,1,IF($D42="Electromechanical",3,IF($D42="Analogue Electronic",2,1))))))</f>
        <v>5.5343755473299172E-2</v>
      </c>
      <c r="P42" s="28" cm="1">
        <f t="array" ref="P42">1-EXP(-((($C42+(P$6-$K$6))/(INDEX('Weibull Data'!$G$4:$I$5,2,IF($D42="Electromechanical",3,IF($D42="Analogue Electronic",2,1)))))^(INDEX('Weibull Data'!$G$4:$I$5,1,IF($D42="Electromechanical",3,IF($D42="Analogue Electronic",2,1))))))</f>
        <v>6.8523371736569194E-2</v>
      </c>
      <c r="Q42" s="28" cm="1">
        <f t="array" ref="Q42">1-EXP(-((($C42+(Q$6-$K$6))/(INDEX('Weibull Data'!$G$4:$I$5,2,IF($D42="Electromechanical",3,IF($D42="Analogue Electronic",2,1)))))^(INDEX('Weibull Data'!$G$4:$I$5,1,IF($D42="Electromechanical",3,IF($D42="Analogue Electronic",2,1))))))</f>
        <v>8.3830521892677812E-2</v>
      </c>
      <c r="R42" s="28" cm="1">
        <f t="array" ref="R42">1-EXP(-((($C42+(R$6-$K$6))/(INDEX('Weibull Data'!$G$4:$I$5,2,IF($D42="Electromechanical",3,IF($D42="Analogue Electronic",2,1)))))^(INDEX('Weibull Data'!$G$4:$I$5,1,IF($D42="Electromechanical",3,IF($D42="Analogue Electronic",2,1))))))</f>
        <v>0.10142261198198943</v>
      </c>
      <c r="S42" s="28" cm="1">
        <f t="array" ref="S42">1-EXP(-((($C42+(S$6-$K$6))/(INDEX('Weibull Data'!$G$4:$I$5,2,IF($D42="Electromechanical",3,IF($D42="Analogue Electronic",2,1)))))^(INDEX('Weibull Data'!$G$4:$I$5,1,IF($D42="Electromechanical",3,IF($D42="Analogue Electronic",2,1))))))</f>
        <v>0.1214372567089832</v>
      </c>
      <c r="T42" s="28" cm="1">
        <f t="array" ref="T42">1-EXP(-((($C42+(T$6-$K$6))/(INDEX('Weibull Data'!$G$4:$I$5,2,IF($D42="Electromechanical",3,IF($D42="Analogue Electronic",2,1)))))^(INDEX('Weibull Data'!$G$4:$I$5,1,IF($D42="Electromechanical",3,IF($D42="Analogue Electronic",2,1))))))</f>
        <v>0.14398550475547822</v>
      </c>
      <c r="U42" s="28" cm="1">
        <f t="array" ref="U42">1-EXP(-((($C42+(U$6-$K$6))/(INDEX('Weibull Data'!$G$4:$I$5,2,IF($D42="Electromechanical",3,IF($D42="Analogue Electronic",2,1)))))^(INDEX('Weibull Data'!$G$4:$I$5,1,IF($D42="Electromechanical",3,IF($D42="Analogue Electronic",2,1))))))</f>
        <v>0.16914472802636926</v>
      </c>
      <c r="V42" s="28" cm="1">
        <f t="array" ref="V42">1-EXP(-((($C42+(V$6-$K$6))/(INDEX('Weibull Data'!$G$4:$I$5,2,IF($D42="Electromechanical",3,IF($D42="Analogue Electronic",2,1)))))^(INDEX('Weibull Data'!$G$4:$I$5,1,IF($D42="Electromechanical",3,IF($D42="Analogue Electronic",2,1))))))</f>
        <v>0.196951423066277</v>
      </c>
      <c r="W42" s="28" cm="1">
        <f t="array" ref="W42">1-EXP(-((($C42+(W$6-$K$6))/(INDEX('Weibull Data'!$G$4:$I$5,2,IF($D42="Electromechanical",3,IF($D42="Analogue Electronic",2,1)))))^(INDEX('Weibull Data'!$G$4:$I$5,1,IF($D42="Electromechanical",3,IF($D42="Analogue Electronic",2,1))))))</f>
        <v>0.22739424220414139</v>
      </c>
      <c r="X42" s="28" cm="1">
        <f t="array" ref="X42">1-EXP(-((($C42+(X$6-$K$6))/(INDEX('Weibull Data'!$G$4:$I$5,2,IF($D42="Electromechanical",3,IF($D42="Analogue Electronic",2,1)))))^(INDEX('Weibull Data'!$G$4:$I$5,1,IF($D42="Electromechanical",3,IF($D42="Analogue Electronic",2,1))))))</f>
        <v>0.26040763783783272</v>
      </c>
      <c r="Y42" s="28" cm="1">
        <f t="array" ref="Y42">1-EXP(-((($C42+(Y$6-$K$6))/(INDEX('Weibull Data'!$G$4:$I$5,2,IF($D42="Electromechanical",3,IF($D42="Analogue Electronic",2,1)))))^(INDEX('Weibull Data'!$G$4:$I$5,1,IF($D42="Electromechanical",3,IF($D42="Analogue Electronic",2,1))))))</f>
        <v>0.29586655874345225</v>
      </c>
      <c r="Z42" s="28" cm="1">
        <f t="array" ref="Z42">1-EXP(-((($C42+(Z$6-$K$6))/(INDEX('Weibull Data'!$G$4:$I$5,2,IF($D42="Electromechanical",3,IF($D42="Analogue Electronic",2,1)))))^(INDEX('Weibull Data'!$G$4:$I$5,1,IF($D42="Electromechanical",3,IF($D42="Analogue Electronic",2,1))))))</f>
        <v>0.3335826741786091</v>
      </c>
      <c r="AA42" s="28" cm="1">
        <f t="array" ref="AA42">1-EXP(-((($C42+(AA$6-$K$6))/(INDEX('Weibull Data'!$G$4:$I$5,2,IF($D42="Electromechanical",3,IF($D42="Analogue Electronic",2,1)))))^(INDEX('Weibull Data'!$G$4:$I$5,1,IF($D42="Electromechanical",3,IF($D42="Analogue Electronic",2,1))))))</f>
        <v>0.37330261087615291</v>
      </c>
      <c r="AB42" s="28" cm="1">
        <f t="array" ref="AB42">1-EXP(-((($C42+(AB$6-$K$6))/(INDEX('Weibull Data'!$G$4:$I$5,2,IF($D42="Electromechanical",3,IF($D42="Analogue Electronic",2,1)))))^(INDEX('Weibull Data'!$G$4:$I$5,1,IF($D42="Electromechanical",3,IF($D42="Analogue Electronic",2,1))))))</f>
        <v>0.41470866090140868</v>
      </c>
      <c r="AC42" s="28" cm="1">
        <f t="array" ref="AC42">1-EXP(-((($C42+(AC$6-$K$6))/(INDEX('Weibull Data'!$G$4:$I$5,2,IF($D42="Electromechanical",3,IF($D42="Analogue Electronic",2,1)))))^(INDEX('Weibull Data'!$G$4:$I$5,1,IF($D42="Electromechanical",3,IF($D42="Analogue Electronic",2,1))))))</f>
        <v>0.45742234711266938</v>
      </c>
      <c r="AD42" s="28" cm="1">
        <f t="array" ref="AD42">1-EXP(-((($C42+(AD$6-$K$6))/(INDEX('Weibull Data'!$G$4:$I$5,2,IF($D42="Electromechanical",3,IF($D42="Analogue Electronic",2,1)))))^(INDEX('Weibull Data'!$G$4:$I$5,1,IF($D42="Electromechanical",3,IF($D42="Analogue Electronic",2,1))))))</f>
        <v>0.50101111261496789</v>
      </c>
      <c r="AE42" s="28" cm="1">
        <f t="array" ref="AE42">1-EXP(-((($C42+(AE$6-$K$6))/(INDEX('Weibull Data'!$G$4:$I$5,2,IF($D42="Electromechanical",3,IF($D42="Analogue Electronic",2,1)))))^(INDEX('Weibull Data'!$G$4:$I$5,1,IF($D42="Electromechanical",3,IF($D42="Analogue Electronic",2,1))))))</f>
        <v>0.54499823032567596</v>
      </c>
      <c r="AF42" s="28" cm="1">
        <f t="array" ref="AF42">1-EXP(-((($C42+(AF$6-$K$6))/(INDEX('Weibull Data'!$G$4:$I$5,2,IF($D42="Electromechanical",3,IF($D42="Analogue Electronic",2,1)))))^(INDEX('Weibull Data'!$G$4:$I$5,1,IF($D42="Electromechanical",3,IF($D42="Analogue Electronic",2,1))))))</f>
        <v>0.58887581344027229</v>
      </c>
      <c r="AG42" s="28" cm="1">
        <f t="array" ref="AG42">1-EXP(-((($C42+(AG$6-$K$6))/(INDEX('Weibull Data'!$G$4:$I$5,2,IF($D42="Electromechanical",3,IF($D42="Analogue Electronic",2,1)))))^(INDEX('Weibull Data'!$G$4:$I$5,1,IF($D42="Electromechanical",3,IF($D42="Analogue Electronic",2,1))))))</f>
        <v>0.63212055882855767</v>
      </c>
      <c r="AH42" s="28" cm="1">
        <f t="array" ref="AH42">1-EXP(-((($C42+(AH$6-$K$6))/(INDEX('Weibull Data'!$G$4:$I$5,2,IF($D42="Electromechanical",3,IF($D42="Analogue Electronic",2,1)))))^(INDEX('Weibull Data'!$G$4:$I$5,1,IF($D42="Electromechanical",3,IF($D42="Analogue Electronic",2,1))))))</f>
        <v>0.6742115920060604</v>
      </c>
      <c r="AI42" s="28" cm="1">
        <f t="array" ref="AI42">1-EXP(-((($C42+(AI$6-$K$6))/(INDEX('Weibull Data'!$G$4:$I$5,2,IF($D42="Electromechanical",3,IF($D42="Analogue Electronic",2,1)))))^(INDEX('Weibull Data'!$G$4:$I$5,1,IF($D42="Electromechanical",3,IF($D42="Analogue Electronic",2,1))))))</f>
        <v>0.71464952966240447</v>
      </c>
      <c r="AJ42" s="34">
        <f t="shared" si="1"/>
        <v>3.799286474368474E-3</v>
      </c>
      <c r="AK42" s="34">
        <f t="shared" si="2"/>
        <v>5.097988622028482E-3</v>
      </c>
      <c r="AL42" s="34">
        <f t="shared" si="3"/>
        <v>6.7065185953306128E-3</v>
      </c>
      <c r="AM42" s="34">
        <f t="shared" si="4"/>
        <v>8.6688635813468029E-3</v>
      </c>
      <c r="AN42" s="34">
        <f t="shared" si="5"/>
        <v>1.1030183375586866E-2</v>
      </c>
      <c r="AO42" s="34">
        <f t="shared" si="6"/>
        <v>1.3835938868324793E-2</v>
      </c>
      <c r="AP42" s="34">
        <f t="shared" si="7"/>
        <v>1.7130842934142299E-2</v>
      </c>
      <c r="AQ42" s="34">
        <f t="shared" si="8"/>
        <v>2.0957630473169453E-2</v>
      </c>
      <c r="AR42" s="34">
        <f t="shared" si="9"/>
        <v>2.5355652995497358E-2</v>
      </c>
      <c r="AS42" s="34">
        <f t="shared" si="10"/>
        <v>3.03593141772458E-2</v>
      </c>
      <c r="AT42" s="34">
        <f t="shared" si="11"/>
        <v>3.5996376188869555E-2</v>
      </c>
      <c r="AU42" s="34">
        <f t="shared" si="12"/>
        <v>4.2286182006592316E-2</v>
      </c>
      <c r="AV42" s="34">
        <f t="shared" si="13"/>
        <v>4.923785576656925E-2</v>
      </c>
      <c r="AW42" s="34">
        <f t="shared" si="14"/>
        <v>5.6848560551035349E-2</v>
      </c>
      <c r="AX42" s="34">
        <f t="shared" si="15"/>
        <v>6.5101909459458179E-2</v>
      </c>
      <c r="AY42" s="34">
        <f t="shared" si="16"/>
        <v>7.3966639685863061E-2</v>
      </c>
      <c r="AZ42" s="34">
        <f t="shared" si="17"/>
        <v>8.3395668544652274E-2</v>
      </c>
      <c r="BA42" s="34">
        <f t="shared" si="18"/>
        <v>9.3325652719038227E-2</v>
      </c>
      <c r="BB42" s="34">
        <f t="shared" si="19"/>
        <v>0.10367716522535217</v>
      </c>
      <c r="BC42" s="34">
        <f t="shared" si="20"/>
        <v>0.11435558677816735</v>
      </c>
      <c r="BD42" s="34">
        <f t="shared" si="21"/>
        <v>0.12525277815374197</v>
      </c>
      <c r="BE42" s="34">
        <f t="shared" si="22"/>
        <v>0.13624955758141899</v>
      </c>
      <c r="BF42" s="34">
        <f t="shared" si="23"/>
        <v>0.14721895336006807</v>
      </c>
      <c r="BG42" s="34">
        <f t="shared" si="24"/>
        <v>0.15803013970713942</v>
      </c>
      <c r="BH42" s="34">
        <f t="shared" si="25"/>
        <v>0.1685528980015151</v>
      </c>
      <c r="BI42" s="34">
        <f t="shared" si="26"/>
        <v>0.17866238241560112</v>
      </c>
      <c r="BJ42" s="45"/>
    </row>
    <row r="43" spans="1:62" x14ac:dyDescent="0.3">
      <c r="A43" s="29">
        <v>37</v>
      </c>
      <c r="B43" s="29" t="s">
        <v>148</v>
      </c>
      <c r="C43" s="29">
        <v>15</v>
      </c>
      <c r="D43" s="29" t="s">
        <v>51</v>
      </c>
      <c r="E43" s="29" t="s">
        <v>24</v>
      </c>
      <c r="F43" s="46">
        <v>1</v>
      </c>
      <c r="G43" s="47">
        <f t="shared" si="0"/>
        <v>1.5</v>
      </c>
      <c r="H43" s="46">
        <v>0.25</v>
      </c>
      <c r="I43" s="46">
        <v>1</v>
      </c>
      <c r="J43" s="28" cm="1">
        <f t="array" ref="J43">1-EXP(-((($C43+(J$6-$K$6))/(INDEX('Weibull Data'!$G$4:$I$5,2,IF($D43="Electromechanical",3,IF($D43="Analogue Electronic",2,1)))))^(INDEX('Weibull Data'!$G$4:$I$5,1,IF($D43="Electromechanical",3,IF($D43="Analogue Electronic",2,1))))))</f>
        <v>1.5197145897473896E-2</v>
      </c>
      <c r="K43" s="28" cm="1">
        <f t="array" ref="K43">1-EXP(-((($C43+(K$6-$K$6))/(INDEX('Weibull Data'!$G$4:$I$5,2,IF($D43="Electromechanical",3,IF($D43="Analogue Electronic",2,1)))))^(INDEX('Weibull Data'!$G$4:$I$5,1,IF($D43="Electromechanical",3,IF($D43="Analogue Electronic",2,1))))))</f>
        <v>2.0391954488113928E-2</v>
      </c>
      <c r="L43" s="28" cm="1">
        <f t="array" ref="L43">1-EXP(-((($C43+(L$6-$K$6))/(INDEX('Weibull Data'!$G$4:$I$5,2,IF($D43="Electromechanical",3,IF($D43="Analogue Electronic",2,1)))))^(INDEX('Weibull Data'!$G$4:$I$5,1,IF($D43="Electromechanical",3,IF($D43="Analogue Electronic",2,1))))))</f>
        <v>2.6826074381322451E-2</v>
      </c>
      <c r="M43" s="28" cm="1">
        <f t="array" ref="M43">1-EXP(-((($C43+(M$6-$K$6))/(INDEX('Weibull Data'!$G$4:$I$5,2,IF($D43="Electromechanical",3,IF($D43="Analogue Electronic",2,1)))))^(INDEX('Weibull Data'!$G$4:$I$5,1,IF($D43="Electromechanical",3,IF($D43="Analogue Electronic",2,1))))))</f>
        <v>3.4675454325387212E-2</v>
      </c>
      <c r="N43" s="28" cm="1">
        <f t="array" ref="N43">1-EXP(-((($C43+(N$6-$K$6))/(INDEX('Weibull Data'!$G$4:$I$5,2,IF($D43="Electromechanical",3,IF($D43="Analogue Electronic",2,1)))))^(INDEX('Weibull Data'!$G$4:$I$5,1,IF($D43="Electromechanical",3,IF($D43="Analogue Electronic",2,1))))))</f>
        <v>4.4120733502347464E-2</v>
      </c>
      <c r="O43" s="28" cm="1">
        <f t="array" ref="O43">1-EXP(-((($C43+(O$6-$K$6))/(INDEX('Weibull Data'!$G$4:$I$5,2,IF($D43="Electromechanical",3,IF($D43="Analogue Electronic",2,1)))))^(INDEX('Weibull Data'!$G$4:$I$5,1,IF($D43="Electromechanical",3,IF($D43="Analogue Electronic",2,1))))))</f>
        <v>5.5343755473299172E-2</v>
      </c>
      <c r="P43" s="28" cm="1">
        <f t="array" ref="P43">1-EXP(-((($C43+(P$6-$K$6))/(INDEX('Weibull Data'!$G$4:$I$5,2,IF($D43="Electromechanical",3,IF($D43="Analogue Electronic",2,1)))))^(INDEX('Weibull Data'!$G$4:$I$5,1,IF($D43="Electromechanical",3,IF($D43="Analogue Electronic",2,1))))))</f>
        <v>6.8523371736569194E-2</v>
      </c>
      <c r="Q43" s="28" cm="1">
        <f t="array" ref="Q43">1-EXP(-((($C43+(Q$6-$K$6))/(INDEX('Weibull Data'!$G$4:$I$5,2,IF($D43="Electromechanical",3,IF($D43="Analogue Electronic",2,1)))))^(INDEX('Weibull Data'!$G$4:$I$5,1,IF($D43="Electromechanical",3,IF($D43="Analogue Electronic",2,1))))))</f>
        <v>8.3830521892677812E-2</v>
      </c>
      <c r="R43" s="28" cm="1">
        <f t="array" ref="R43">1-EXP(-((($C43+(R$6-$K$6))/(INDEX('Weibull Data'!$G$4:$I$5,2,IF($D43="Electromechanical",3,IF($D43="Analogue Electronic",2,1)))))^(INDEX('Weibull Data'!$G$4:$I$5,1,IF($D43="Electromechanical",3,IF($D43="Analogue Electronic",2,1))))))</f>
        <v>0.10142261198198943</v>
      </c>
      <c r="S43" s="28" cm="1">
        <f t="array" ref="S43">1-EXP(-((($C43+(S$6-$K$6))/(INDEX('Weibull Data'!$G$4:$I$5,2,IF($D43="Electromechanical",3,IF($D43="Analogue Electronic",2,1)))))^(INDEX('Weibull Data'!$G$4:$I$5,1,IF($D43="Electromechanical",3,IF($D43="Analogue Electronic",2,1))))))</f>
        <v>0.1214372567089832</v>
      </c>
      <c r="T43" s="28" cm="1">
        <f t="array" ref="T43">1-EXP(-((($C43+(T$6-$K$6))/(INDEX('Weibull Data'!$G$4:$I$5,2,IF($D43="Electromechanical",3,IF($D43="Analogue Electronic",2,1)))))^(INDEX('Weibull Data'!$G$4:$I$5,1,IF($D43="Electromechanical",3,IF($D43="Analogue Electronic",2,1))))))</f>
        <v>0.14398550475547822</v>
      </c>
      <c r="U43" s="28" cm="1">
        <f t="array" ref="U43">1-EXP(-((($C43+(U$6-$K$6))/(INDEX('Weibull Data'!$G$4:$I$5,2,IF($D43="Electromechanical",3,IF($D43="Analogue Electronic",2,1)))))^(INDEX('Weibull Data'!$G$4:$I$5,1,IF($D43="Electromechanical",3,IF($D43="Analogue Electronic",2,1))))))</f>
        <v>0.16914472802636926</v>
      </c>
      <c r="V43" s="28" cm="1">
        <f t="array" ref="V43">1-EXP(-((($C43+(V$6-$K$6))/(INDEX('Weibull Data'!$G$4:$I$5,2,IF($D43="Electromechanical",3,IF($D43="Analogue Electronic",2,1)))))^(INDEX('Weibull Data'!$G$4:$I$5,1,IF($D43="Electromechanical",3,IF($D43="Analogue Electronic",2,1))))))</f>
        <v>0.196951423066277</v>
      </c>
      <c r="W43" s="28" cm="1">
        <f t="array" ref="W43">1-EXP(-((($C43+(W$6-$K$6))/(INDEX('Weibull Data'!$G$4:$I$5,2,IF($D43="Electromechanical",3,IF($D43="Analogue Electronic",2,1)))))^(INDEX('Weibull Data'!$G$4:$I$5,1,IF($D43="Electromechanical",3,IF($D43="Analogue Electronic",2,1))))))</f>
        <v>0.22739424220414139</v>
      </c>
      <c r="X43" s="28" cm="1">
        <f t="array" ref="X43">1-EXP(-((($C43+(X$6-$K$6))/(INDEX('Weibull Data'!$G$4:$I$5,2,IF($D43="Electromechanical",3,IF($D43="Analogue Electronic",2,1)))))^(INDEX('Weibull Data'!$G$4:$I$5,1,IF($D43="Electromechanical",3,IF($D43="Analogue Electronic",2,1))))))</f>
        <v>0.26040763783783272</v>
      </c>
      <c r="Y43" s="28" cm="1">
        <f t="array" ref="Y43">1-EXP(-((($C43+(Y$6-$K$6))/(INDEX('Weibull Data'!$G$4:$I$5,2,IF($D43="Electromechanical",3,IF($D43="Analogue Electronic",2,1)))))^(INDEX('Weibull Data'!$G$4:$I$5,1,IF($D43="Electromechanical",3,IF($D43="Analogue Electronic",2,1))))))</f>
        <v>0.29586655874345225</v>
      </c>
      <c r="Z43" s="28" cm="1">
        <f t="array" ref="Z43">1-EXP(-((($C43+(Z$6-$K$6))/(INDEX('Weibull Data'!$G$4:$I$5,2,IF($D43="Electromechanical",3,IF($D43="Analogue Electronic",2,1)))))^(INDEX('Weibull Data'!$G$4:$I$5,1,IF($D43="Electromechanical",3,IF($D43="Analogue Electronic",2,1))))))</f>
        <v>0.3335826741786091</v>
      </c>
      <c r="AA43" s="28" cm="1">
        <f t="array" ref="AA43">1-EXP(-((($C43+(AA$6-$K$6))/(INDEX('Weibull Data'!$G$4:$I$5,2,IF($D43="Electromechanical",3,IF($D43="Analogue Electronic",2,1)))))^(INDEX('Weibull Data'!$G$4:$I$5,1,IF($D43="Electromechanical",3,IF($D43="Analogue Electronic",2,1))))))</f>
        <v>0.37330261087615291</v>
      </c>
      <c r="AB43" s="28" cm="1">
        <f t="array" ref="AB43">1-EXP(-((($C43+(AB$6-$K$6))/(INDEX('Weibull Data'!$G$4:$I$5,2,IF($D43="Electromechanical",3,IF($D43="Analogue Electronic",2,1)))))^(INDEX('Weibull Data'!$G$4:$I$5,1,IF($D43="Electromechanical",3,IF($D43="Analogue Electronic",2,1))))))</f>
        <v>0.41470866090140868</v>
      </c>
      <c r="AC43" s="28" cm="1">
        <f t="array" ref="AC43">1-EXP(-((($C43+(AC$6-$K$6))/(INDEX('Weibull Data'!$G$4:$I$5,2,IF($D43="Electromechanical",3,IF($D43="Analogue Electronic",2,1)))))^(INDEX('Weibull Data'!$G$4:$I$5,1,IF($D43="Electromechanical",3,IF($D43="Analogue Electronic",2,1))))))</f>
        <v>0.45742234711266938</v>
      </c>
      <c r="AD43" s="28" cm="1">
        <f t="array" ref="AD43">1-EXP(-((($C43+(AD$6-$K$6))/(INDEX('Weibull Data'!$G$4:$I$5,2,IF($D43="Electromechanical",3,IF($D43="Analogue Electronic",2,1)))))^(INDEX('Weibull Data'!$G$4:$I$5,1,IF($D43="Electromechanical",3,IF($D43="Analogue Electronic",2,1))))))</f>
        <v>0.50101111261496789</v>
      </c>
      <c r="AE43" s="28" cm="1">
        <f t="array" ref="AE43">1-EXP(-((($C43+(AE$6-$K$6))/(INDEX('Weibull Data'!$G$4:$I$5,2,IF($D43="Electromechanical",3,IF($D43="Analogue Electronic",2,1)))))^(INDEX('Weibull Data'!$G$4:$I$5,1,IF($D43="Electromechanical",3,IF($D43="Analogue Electronic",2,1))))))</f>
        <v>0.54499823032567596</v>
      </c>
      <c r="AF43" s="28" cm="1">
        <f t="array" ref="AF43">1-EXP(-((($C43+(AF$6-$K$6))/(INDEX('Weibull Data'!$G$4:$I$5,2,IF($D43="Electromechanical",3,IF($D43="Analogue Electronic",2,1)))))^(INDEX('Weibull Data'!$G$4:$I$5,1,IF($D43="Electromechanical",3,IF($D43="Analogue Electronic",2,1))))))</f>
        <v>0.58887581344027229</v>
      </c>
      <c r="AG43" s="28" cm="1">
        <f t="array" ref="AG43">1-EXP(-((($C43+(AG$6-$K$6))/(INDEX('Weibull Data'!$G$4:$I$5,2,IF($D43="Electromechanical",3,IF($D43="Analogue Electronic",2,1)))))^(INDEX('Weibull Data'!$G$4:$I$5,1,IF($D43="Electromechanical",3,IF($D43="Analogue Electronic",2,1))))))</f>
        <v>0.63212055882855767</v>
      </c>
      <c r="AH43" s="28" cm="1">
        <f t="array" ref="AH43">1-EXP(-((($C43+(AH$6-$K$6))/(INDEX('Weibull Data'!$G$4:$I$5,2,IF($D43="Electromechanical",3,IF($D43="Analogue Electronic",2,1)))))^(INDEX('Weibull Data'!$G$4:$I$5,1,IF($D43="Electromechanical",3,IF($D43="Analogue Electronic",2,1))))))</f>
        <v>0.6742115920060604</v>
      </c>
      <c r="AI43" s="28" cm="1">
        <f t="array" ref="AI43">1-EXP(-((($C43+(AI$6-$K$6))/(INDEX('Weibull Data'!$G$4:$I$5,2,IF($D43="Electromechanical",3,IF($D43="Analogue Electronic",2,1)))))^(INDEX('Weibull Data'!$G$4:$I$5,1,IF($D43="Electromechanical",3,IF($D43="Analogue Electronic",2,1))))))</f>
        <v>0.71464952966240447</v>
      </c>
      <c r="AJ43" s="34">
        <f t="shared" si="1"/>
        <v>3.799286474368474E-3</v>
      </c>
      <c r="AK43" s="34">
        <f t="shared" si="2"/>
        <v>5.097988622028482E-3</v>
      </c>
      <c r="AL43" s="34">
        <f t="shared" si="3"/>
        <v>6.7065185953306128E-3</v>
      </c>
      <c r="AM43" s="34">
        <f t="shared" si="4"/>
        <v>8.6688635813468029E-3</v>
      </c>
      <c r="AN43" s="34">
        <f t="shared" si="5"/>
        <v>1.1030183375586866E-2</v>
      </c>
      <c r="AO43" s="34">
        <f t="shared" si="6"/>
        <v>1.3835938868324793E-2</v>
      </c>
      <c r="AP43" s="34">
        <f t="shared" si="7"/>
        <v>1.7130842934142299E-2</v>
      </c>
      <c r="AQ43" s="34">
        <f t="shared" si="8"/>
        <v>2.0957630473169453E-2</v>
      </c>
      <c r="AR43" s="34">
        <f t="shared" si="9"/>
        <v>2.5355652995497358E-2</v>
      </c>
      <c r="AS43" s="34">
        <f t="shared" si="10"/>
        <v>3.03593141772458E-2</v>
      </c>
      <c r="AT43" s="34">
        <f t="shared" si="11"/>
        <v>3.5996376188869555E-2</v>
      </c>
      <c r="AU43" s="34">
        <f t="shared" si="12"/>
        <v>4.2286182006592316E-2</v>
      </c>
      <c r="AV43" s="34">
        <f t="shared" si="13"/>
        <v>4.923785576656925E-2</v>
      </c>
      <c r="AW43" s="34">
        <f t="shared" si="14"/>
        <v>5.6848560551035349E-2</v>
      </c>
      <c r="AX43" s="34">
        <f t="shared" si="15"/>
        <v>6.5101909459458179E-2</v>
      </c>
      <c r="AY43" s="34">
        <f t="shared" si="16"/>
        <v>7.3966639685863061E-2</v>
      </c>
      <c r="AZ43" s="34">
        <f t="shared" si="17"/>
        <v>8.3395668544652274E-2</v>
      </c>
      <c r="BA43" s="34">
        <f t="shared" si="18"/>
        <v>9.3325652719038227E-2</v>
      </c>
      <c r="BB43" s="34">
        <f t="shared" si="19"/>
        <v>0.10367716522535217</v>
      </c>
      <c r="BC43" s="34">
        <f t="shared" si="20"/>
        <v>0.11435558677816735</v>
      </c>
      <c r="BD43" s="34">
        <f t="shared" si="21"/>
        <v>0.12525277815374197</v>
      </c>
      <c r="BE43" s="34">
        <f t="shared" si="22"/>
        <v>0.13624955758141899</v>
      </c>
      <c r="BF43" s="34">
        <f t="shared" si="23"/>
        <v>0.14721895336006807</v>
      </c>
      <c r="BG43" s="34">
        <f t="shared" si="24"/>
        <v>0.15803013970713942</v>
      </c>
      <c r="BH43" s="34">
        <f t="shared" si="25"/>
        <v>0.1685528980015151</v>
      </c>
      <c r="BI43" s="34">
        <f t="shared" si="26"/>
        <v>0.17866238241560112</v>
      </c>
      <c r="BJ43" s="45"/>
    </row>
    <row r="44" spans="1:62" x14ac:dyDescent="0.3">
      <c r="A44" s="29">
        <v>38</v>
      </c>
      <c r="B44" s="29" t="s">
        <v>149</v>
      </c>
      <c r="C44" s="29">
        <v>15</v>
      </c>
      <c r="D44" s="29" t="s">
        <v>51</v>
      </c>
      <c r="E44" s="29" t="s">
        <v>24</v>
      </c>
      <c r="F44" s="46">
        <v>1</v>
      </c>
      <c r="G44" s="47">
        <f t="shared" si="0"/>
        <v>1.5</v>
      </c>
      <c r="H44" s="46">
        <v>0.25</v>
      </c>
      <c r="I44" s="46">
        <v>1</v>
      </c>
      <c r="J44" s="28" cm="1">
        <f t="array" ref="J44">1-EXP(-((($C44+(J$6-$K$6))/(INDEX('Weibull Data'!$G$4:$I$5,2,IF($D44="Electromechanical",3,IF($D44="Analogue Electronic",2,1)))))^(INDEX('Weibull Data'!$G$4:$I$5,1,IF($D44="Electromechanical",3,IF($D44="Analogue Electronic",2,1))))))</f>
        <v>1.5197145897473896E-2</v>
      </c>
      <c r="K44" s="28" cm="1">
        <f t="array" ref="K44">1-EXP(-((($C44+(K$6-$K$6))/(INDEX('Weibull Data'!$G$4:$I$5,2,IF($D44="Electromechanical",3,IF($D44="Analogue Electronic",2,1)))))^(INDEX('Weibull Data'!$G$4:$I$5,1,IF($D44="Electromechanical",3,IF($D44="Analogue Electronic",2,1))))))</f>
        <v>2.0391954488113928E-2</v>
      </c>
      <c r="L44" s="28" cm="1">
        <f t="array" ref="L44">1-EXP(-((($C44+(L$6-$K$6))/(INDEX('Weibull Data'!$G$4:$I$5,2,IF($D44="Electromechanical",3,IF($D44="Analogue Electronic",2,1)))))^(INDEX('Weibull Data'!$G$4:$I$5,1,IF($D44="Electromechanical",3,IF($D44="Analogue Electronic",2,1))))))</f>
        <v>2.6826074381322451E-2</v>
      </c>
      <c r="M44" s="28" cm="1">
        <f t="array" ref="M44">1-EXP(-((($C44+(M$6-$K$6))/(INDEX('Weibull Data'!$G$4:$I$5,2,IF($D44="Electromechanical",3,IF($D44="Analogue Electronic",2,1)))))^(INDEX('Weibull Data'!$G$4:$I$5,1,IF($D44="Electromechanical",3,IF($D44="Analogue Electronic",2,1))))))</f>
        <v>3.4675454325387212E-2</v>
      </c>
      <c r="N44" s="28" cm="1">
        <f t="array" ref="N44">1-EXP(-((($C44+(N$6-$K$6))/(INDEX('Weibull Data'!$G$4:$I$5,2,IF($D44="Electromechanical",3,IF($D44="Analogue Electronic",2,1)))))^(INDEX('Weibull Data'!$G$4:$I$5,1,IF($D44="Electromechanical",3,IF($D44="Analogue Electronic",2,1))))))</f>
        <v>4.4120733502347464E-2</v>
      </c>
      <c r="O44" s="28" cm="1">
        <f t="array" ref="O44">1-EXP(-((($C44+(O$6-$K$6))/(INDEX('Weibull Data'!$G$4:$I$5,2,IF($D44="Electromechanical",3,IF($D44="Analogue Electronic",2,1)))))^(INDEX('Weibull Data'!$G$4:$I$5,1,IF($D44="Electromechanical",3,IF($D44="Analogue Electronic",2,1))))))</f>
        <v>5.5343755473299172E-2</v>
      </c>
      <c r="P44" s="28" cm="1">
        <f t="array" ref="P44">1-EXP(-((($C44+(P$6-$K$6))/(INDEX('Weibull Data'!$G$4:$I$5,2,IF($D44="Electromechanical",3,IF($D44="Analogue Electronic",2,1)))))^(INDEX('Weibull Data'!$G$4:$I$5,1,IF($D44="Electromechanical",3,IF($D44="Analogue Electronic",2,1))))))</f>
        <v>6.8523371736569194E-2</v>
      </c>
      <c r="Q44" s="28" cm="1">
        <f t="array" ref="Q44">1-EXP(-((($C44+(Q$6-$K$6))/(INDEX('Weibull Data'!$G$4:$I$5,2,IF($D44="Electromechanical",3,IF($D44="Analogue Electronic",2,1)))))^(INDEX('Weibull Data'!$G$4:$I$5,1,IF($D44="Electromechanical",3,IF($D44="Analogue Electronic",2,1))))))</f>
        <v>8.3830521892677812E-2</v>
      </c>
      <c r="R44" s="28" cm="1">
        <f t="array" ref="R44">1-EXP(-((($C44+(R$6-$K$6))/(INDEX('Weibull Data'!$G$4:$I$5,2,IF($D44="Electromechanical",3,IF($D44="Analogue Electronic",2,1)))))^(INDEX('Weibull Data'!$G$4:$I$5,1,IF($D44="Electromechanical",3,IF($D44="Analogue Electronic",2,1))))))</f>
        <v>0.10142261198198943</v>
      </c>
      <c r="S44" s="28" cm="1">
        <f t="array" ref="S44">1-EXP(-((($C44+(S$6-$K$6))/(INDEX('Weibull Data'!$G$4:$I$5,2,IF($D44="Electromechanical",3,IF($D44="Analogue Electronic",2,1)))))^(INDEX('Weibull Data'!$G$4:$I$5,1,IF($D44="Electromechanical",3,IF($D44="Analogue Electronic",2,1))))))</f>
        <v>0.1214372567089832</v>
      </c>
      <c r="T44" s="28" cm="1">
        <f t="array" ref="T44">1-EXP(-((($C44+(T$6-$K$6))/(INDEX('Weibull Data'!$G$4:$I$5,2,IF($D44="Electromechanical",3,IF($D44="Analogue Electronic",2,1)))))^(INDEX('Weibull Data'!$G$4:$I$5,1,IF($D44="Electromechanical",3,IF($D44="Analogue Electronic",2,1))))))</f>
        <v>0.14398550475547822</v>
      </c>
      <c r="U44" s="28" cm="1">
        <f t="array" ref="U44">1-EXP(-((($C44+(U$6-$K$6))/(INDEX('Weibull Data'!$G$4:$I$5,2,IF($D44="Electromechanical",3,IF($D44="Analogue Electronic",2,1)))))^(INDEX('Weibull Data'!$G$4:$I$5,1,IF($D44="Electromechanical",3,IF($D44="Analogue Electronic",2,1))))))</f>
        <v>0.16914472802636926</v>
      </c>
      <c r="V44" s="28" cm="1">
        <f t="array" ref="V44">1-EXP(-((($C44+(V$6-$K$6))/(INDEX('Weibull Data'!$G$4:$I$5,2,IF($D44="Electromechanical",3,IF($D44="Analogue Electronic",2,1)))))^(INDEX('Weibull Data'!$G$4:$I$5,1,IF($D44="Electromechanical",3,IF($D44="Analogue Electronic",2,1))))))</f>
        <v>0.196951423066277</v>
      </c>
      <c r="W44" s="28" cm="1">
        <f t="array" ref="W44">1-EXP(-((($C44+(W$6-$K$6))/(INDEX('Weibull Data'!$G$4:$I$5,2,IF($D44="Electromechanical",3,IF($D44="Analogue Electronic",2,1)))))^(INDEX('Weibull Data'!$G$4:$I$5,1,IF($D44="Electromechanical",3,IF($D44="Analogue Electronic",2,1))))))</f>
        <v>0.22739424220414139</v>
      </c>
      <c r="X44" s="28" cm="1">
        <f t="array" ref="X44">1-EXP(-((($C44+(X$6-$K$6))/(INDEX('Weibull Data'!$G$4:$I$5,2,IF($D44="Electromechanical",3,IF($D44="Analogue Electronic",2,1)))))^(INDEX('Weibull Data'!$G$4:$I$5,1,IF($D44="Electromechanical",3,IF($D44="Analogue Electronic",2,1))))))</f>
        <v>0.26040763783783272</v>
      </c>
      <c r="Y44" s="28" cm="1">
        <f t="array" ref="Y44">1-EXP(-((($C44+(Y$6-$K$6))/(INDEX('Weibull Data'!$G$4:$I$5,2,IF($D44="Electromechanical",3,IF($D44="Analogue Electronic",2,1)))))^(INDEX('Weibull Data'!$G$4:$I$5,1,IF($D44="Electromechanical",3,IF($D44="Analogue Electronic",2,1))))))</f>
        <v>0.29586655874345225</v>
      </c>
      <c r="Z44" s="28" cm="1">
        <f t="array" ref="Z44">1-EXP(-((($C44+(Z$6-$K$6))/(INDEX('Weibull Data'!$G$4:$I$5,2,IF($D44="Electromechanical",3,IF($D44="Analogue Electronic",2,1)))))^(INDEX('Weibull Data'!$G$4:$I$5,1,IF($D44="Electromechanical",3,IF($D44="Analogue Electronic",2,1))))))</f>
        <v>0.3335826741786091</v>
      </c>
      <c r="AA44" s="28" cm="1">
        <f t="array" ref="AA44">1-EXP(-((($C44+(AA$6-$K$6))/(INDEX('Weibull Data'!$G$4:$I$5,2,IF($D44="Electromechanical",3,IF($D44="Analogue Electronic",2,1)))))^(INDEX('Weibull Data'!$G$4:$I$5,1,IF($D44="Electromechanical",3,IF($D44="Analogue Electronic",2,1))))))</f>
        <v>0.37330261087615291</v>
      </c>
      <c r="AB44" s="28" cm="1">
        <f t="array" ref="AB44">1-EXP(-((($C44+(AB$6-$K$6))/(INDEX('Weibull Data'!$G$4:$I$5,2,IF($D44="Electromechanical",3,IF($D44="Analogue Electronic",2,1)))))^(INDEX('Weibull Data'!$G$4:$I$5,1,IF($D44="Electromechanical",3,IF($D44="Analogue Electronic",2,1))))))</f>
        <v>0.41470866090140868</v>
      </c>
      <c r="AC44" s="28" cm="1">
        <f t="array" ref="AC44">1-EXP(-((($C44+(AC$6-$K$6))/(INDEX('Weibull Data'!$G$4:$I$5,2,IF($D44="Electromechanical",3,IF($D44="Analogue Electronic",2,1)))))^(INDEX('Weibull Data'!$G$4:$I$5,1,IF($D44="Electromechanical",3,IF($D44="Analogue Electronic",2,1))))))</f>
        <v>0.45742234711266938</v>
      </c>
      <c r="AD44" s="28" cm="1">
        <f t="array" ref="AD44">1-EXP(-((($C44+(AD$6-$K$6))/(INDEX('Weibull Data'!$G$4:$I$5,2,IF($D44="Electromechanical",3,IF($D44="Analogue Electronic",2,1)))))^(INDEX('Weibull Data'!$G$4:$I$5,1,IF($D44="Electromechanical",3,IF($D44="Analogue Electronic",2,1))))))</f>
        <v>0.50101111261496789</v>
      </c>
      <c r="AE44" s="28" cm="1">
        <f t="array" ref="AE44">1-EXP(-((($C44+(AE$6-$K$6))/(INDEX('Weibull Data'!$G$4:$I$5,2,IF($D44="Electromechanical",3,IF($D44="Analogue Electronic",2,1)))))^(INDEX('Weibull Data'!$G$4:$I$5,1,IF($D44="Electromechanical",3,IF($D44="Analogue Electronic",2,1))))))</f>
        <v>0.54499823032567596</v>
      </c>
      <c r="AF44" s="28" cm="1">
        <f t="array" ref="AF44">1-EXP(-((($C44+(AF$6-$K$6))/(INDEX('Weibull Data'!$G$4:$I$5,2,IF($D44="Electromechanical",3,IF($D44="Analogue Electronic",2,1)))))^(INDEX('Weibull Data'!$G$4:$I$5,1,IF($D44="Electromechanical",3,IF($D44="Analogue Electronic",2,1))))))</f>
        <v>0.58887581344027229</v>
      </c>
      <c r="AG44" s="28" cm="1">
        <f t="array" ref="AG44">1-EXP(-((($C44+(AG$6-$K$6))/(INDEX('Weibull Data'!$G$4:$I$5,2,IF($D44="Electromechanical",3,IF($D44="Analogue Electronic",2,1)))))^(INDEX('Weibull Data'!$G$4:$I$5,1,IF($D44="Electromechanical",3,IF($D44="Analogue Electronic",2,1))))))</f>
        <v>0.63212055882855767</v>
      </c>
      <c r="AH44" s="28" cm="1">
        <f t="array" ref="AH44">1-EXP(-((($C44+(AH$6-$K$6))/(INDEX('Weibull Data'!$G$4:$I$5,2,IF($D44="Electromechanical",3,IF($D44="Analogue Electronic",2,1)))))^(INDEX('Weibull Data'!$G$4:$I$5,1,IF($D44="Electromechanical",3,IF($D44="Analogue Electronic",2,1))))))</f>
        <v>0.6742115920060604</v>
      </c>
      <c r="AI44" s="28" cm="1">
        <f t="array" ref="AI44">1-EXP(-((($C44+(AI$6-$K$6))/(INDEX('Weibull Data'!$G$4:$I$5,2,IF($D44="Electromechanical",3,IF($D44="Analogue Electronic",2,1)))))^(INDEX('Weibull Data'!$G$4:$I$5,1,IF($D44="Electromechanical",3,IF($D44="Analogue Electronic",2,1))))))</f>
        <v>0.71464952966240447</v>
      </c>
      <c r="AJ44" s="34">
        <f t="shared" si="1"/>
        <v>3.799286474368474E-3</v>
      </c>
      <c r="AK44" s="34">
        <f t="shared" si="2"/>
        <v>5.097988622028482E-3</v>
      </c>
      <c r="AL44" s="34">
        <f t="shared" si="3"/>
        <v>6.7065185953306128E-3</v>
      </c>
      <c r="AM44" s="34">
        <f t="shared" si="4"/>
        <v>8.6688635813468029E-3</v>
      </c>
      <c r="AN44" s="34">
        <f t="shared" si="5"/>
        <v>1.1030183375586866E-2</v>
      </c>
      <c r="AO44" s="34">
        <f t="shared" si="6"/>
        <v>1.3835938868324793E-2</v>
      </c>
      <c r="AP44" s="34">
        <f t="shared" si="7"/>
        <v>1.7130842934142299E-2</v>
      </c>
      <c r="AQ44" s="34">
        <f t="shared" si="8"/>
        <v>2.0957630473169453E-2</v>
      </c>
      <c r="AR44" s="34">
        <f t="shared" si="9"/>
        <v>2.5355652995497358E-2</v>
      </c>
      <c r="AS44" s="34">
        <f t="shared" si="10"/>
        <v>3.03593141772458E-2</v>
      </c>
      <c r="AT44" s="34">
        <f t="shared" si="11"/>
        <v>3.5996376188869555E-2</v>
      </c>
      <c r="AU44" s="34">
        <f t="shared" si="12"/>
        <v>4.2286182006592316E-2</v>
      </c>
      <c r="AV44" s="34">
        <f t="shared" si="13"/>
        <v>4.923785576656925E-2</v>
      </c>
      <c r="AW44" s="34">
        <f t="shared" si="14"/>
        <v>5.6848560551035349E-2</v>
      </c>
      <c r="AX44" s="34">
        <f t="shared" si="15"/>
        <v>6.5101909459458179E-2</v>
      </c>
      <c r="AY44" s="34">
        <f t="shared" si="16"/>
        <v>7.3966639685863061E-2</v>
      </c>
      <c r="AZ44" s="34">
        <f t="shared" si="17"/>
        <v>8.3395668544652274E-2</v>
      </c>
      <c r="BA44" s="34">
        <f t="shared" si="18"/>
        <v>9.3325652719038227E-2</v>
      </c>
      <c r="BB44" s="34">
        <f t="shared" si="19"/>
        <v>0.10367716522535217</v>
      </c>
      <c r="BC44" s="34">
        <f t="shared" si="20"/>
        <v>0.11435558677816735</v>
      </c>
      <c r="BD44" s="34">
        <f t="shared" si="21"/>
        <v>0.12525277815374197</v>
      </c>
      <c r="BE44" s="34">
        <f t="shared" si="22"/>
        <v>0.13624955758141899</v>
      </c>
      <c r="BF44" s="34">
        <f t="shared" si="23"/>
        <v>0.14721895336006807</v>
      </c>
      <c r="BG44" s="34">
        <f t="shared" si="24"/>
        <v>0.15803013970713942</v>
      </c>
      <c r="BH44" s="34">
        <f t="shared" si="25"/>
        <v>0.1685528980015151</v>
      </c>
      <c r="BI44" s="34">
        <f t="shared" si="26"/>
        <v>0.17866238241560112</v>
      </c>
      <c r="BJ44" s="45"/>
    </row>
    <row r="45" spans="1:62" x14ac:dyDescent="0.3">
      <c r="A45" s="29">
        <v>39</v>
      </c>
      <c r="B45" s="29" t="s">
        <v>150</v>
      </c>
      <c r="C45" s="29">
        <v>15</v>
      </c>
      <c r="D45" s="29" t="s">
        <v>51</v>
      </c>
      <c r="E45" s="29" t="s">
        <v>24</v>
      </c>
      <c r="F45" s="46">
        <v>1</v>
      </c>
      <c r="G45" s="47">
        <f t="shared" si="0"/>
        <v>1.5</v>
      </c>
      <c r="H45" s="46">
        <v>0.25</v>
      </c>
      <c r="I45" s="46">
        <v>1</v>
      </c>
      <c r="J45" s="28" cm="1">
        <f t="array" ref="J45">1-EXP(-((($C45+(J$6-$K$6))/(INDEX('Weibull Data'!$G$4:$I$5,2,IF($D45="Electromechanical",3,IF($D45="Analogue Electronic",2,1)))))^(INDEX('Weibull Data'!$G$4:$I$5,1,IF($D45="Electromechanical",3,IF($D45="Analogue Electronic",2,1))))))</f>
        <v>1.5197145897473896E-2</v>
      </c>
      <c r="K45" s="28" cm="1">
        <f t="array" ref="K45">1-EXP(-((($C45+(K$6-$K$6))/(INDEX('Weibull Data'!$G$4:$I$5,2,IF($D45="Electromechanical",3,IF($D45="Analogue Electronic",2,1)))))^(INDEX('Weibull Data'!$G$4:$I$5,1,IF($D45="Electromechanical",3,IF($D45="Analogue Electronic",2,1))))))</f>
        <v>2.0391954488113928E-2</v>
      </c>
      <c r="L45" s="28" cm="1">
        <f t="array" ref="L45">1-EXP(-((($C45+(L$6-$K$6))/(INDEX('Weibull Data'!$G$4:$I$5,2,IF($D45="Electromechanical",3,IF($D45="Analogue Electronic",2,1)))))^(INDEX('Weibull Data'!$G$4:$I$5,1,IF($D45="Electromechanical",3,IF($D45="Analogue Electronic",2,1))))))</f>
        <v>2.6826074381322451E-2</v>
      </c>
      <c r="M45" s="28" cm="1">
        <f t="array" ref="M45">1-EXP(-((($C45+(M$6-$K$6))/(INDEX('Weibull Data'!$G$4:$I$5,2,IF($D45="Electromechanical",3,IF($D45="Analogue Electronic",2,1)))))^(INDEX('Weibull Data'!$G$4:$I$5,1,IF($D45="Electromechanical",3,IF($D45="Analogue Electronic",2,1))))))</f>
        <v>3.4675454325387212E-2</v>
      </c>
      <c r="N45" s="28" cm="1">
        <f t="array" ref="N45">1-EXP(-((($C45+(N$6-$K$6))/(INDEX('Weibull Data'!$G$4:$I$5,2,IF($D45="Electromechanical",3,IF($D45="Analogue Electronic",2,1)))))^(INDEX('Weibull Data'!$G$4:$I$5,1,IF($D45="Electromechanical",3,IF($D45="Analogue Electronic",2,1))))))</f>
        <v>4.4120733502347464E-2</v>
      </c>
      <c r="O45" s="28" cm="1">
        <f t="array" ref="O45">1-EXP(-((($C45+(O$6-$K$6))/(INDEX('Weibull Data'!$G$4:$I$5,2,IF($D45="Electromechanical",3,IF($D45="Analogue Electronic",2,1)))))^(INDEX('Weibull Data'!$G$4:$I$5,1,IF($D45="Electromechanical",3,IF($D45="Analogue Electronic",2,1))))))</f>
        <v>5.5343755473299172E-2</v>
      </c>
      <c r="P45" s="28" cm="1">
        <f t="array" ref="P45">1-EXP(-((($C45+(P$6-$K$6))/(INDEX('Weibull Data'!$G$4:$I$5,2,IF($D45="Electromechanical",3,IF($D45="Analogue Electronic",2,1)))))^(INDEX('Weibull Data'!$G$4:$I$5,1,IF($D45="Electromechanical",3,IF($D45="Analogue Electronic",2,1))))))</f>
        <v>6.8523371736569194E-2</v>
      </c>
      <c r="Q45" s="28" cm="1">
        <f t="array" ref="Q45">1-EXP(-((($C45+(Q$6-$K$6))/(INDEX('Weibull Data'!$G$4:$I$5,2,IF($D45="Electromechanical",3,IF($D45="Analogue Electronic",2,1)))))^(INDEX('Weibull Data'!$G$4:$I$5,1,IF($D45="Electromechanical",3,IF($D45="Analogue Electronic",2,1))))))</f>
        <v>8.3830521892677812E-2</v>
      </c>
      <c r="R45" s="28" cm="1">
        <f t="array" ref="R45">1-EXP(-((($C45+(R$6-$K$6))/(INDEX('Weibull Data'!$G$4:$I$5,2,IF($D45="Electromechanical",3,IF($D45="Analogue Electronic",2,1)))))^(INDEX('Weibull Data'!$G$4:$I$5,1,IF($D45="Electromechanical",3,IF($D45="Analogue Electronic",2,1))))))</f>
        <v>0.10142261198198943</v>
      </c>
      <c r="S45" s="28" cm="1">
        <f t="array" ref="S45">1-EXP(-((($C45+(S$6-$K$6))/(INDEX('Weibull Data'!$G$4:$I$5,2,IF($D45="Electromechanical",3,IF($D45="Analogue Electronic",2,1)))))^(INDEX('Weibull Data'!$G$4:$I$5,1,IF($D45="Electromechanical",3,IF($D45="Analogue Electronic",2,1))))))</f>
        <v>0.1214372567089832</v>
      </c>
      <c r="T45" s="28" cm="1">
        <f t="array" ref="T45">1-EXP(-((($C45+(T$6-$K$6))/(INDEX('Weibull Data'!$G$4:$I$5,2,IF($D45="Electromechanical",3,IF($D45="Analogue Electronic",2,1)))))^(INDEX('Weibull Data'!$G$4:$I$5,1,IF($D45="Electromechanical",3,IF($D45="Analogue Electronic",2,1))))))</f>
        <v>0.14398550475547822</v>
      </c>
      <c r="U45" s="28" cm="1">
        <f t="array" ref="U45">1-EXP(-((($C45+(U$6-$K$6))/(INDEX('Weibull Data'!$G$4:$I$5,2,IF($D45="Electromechanical",3,IF($D45="Analogue Electronic",2,1)))))^(INDEX('Weibull Data'!$G$4:$I$5,1,IF($D45="Electromechanical",3,IF($D45="Analogue Electronic",2,1))))))</f>
        <v>0.16914472802636926</v>
      </c>
      <c r="V45" s="28" cm="1">
        <f t="array" ref="V45">1-EXP(-((($C45+(V$6-$K$6))/(INDEX('Weibull Data'!$G$4:$I$5,2,IF($D45="Electromechanical",3,IF($D45="Analogue Electronic",2,1)))))^(INDEX('Weibull Data'!$G$4:$I$5,1,IF($D45="Electromechanical",3,IF($D45="Analogue Electronic",2,1))))))</f>
        <v>0.196951423066277</v>
      </c>
      <c r="W45" s="28" cm="1">
        <f t="array" ref="W45">1-EXP(-((($C45+(W$6-$K$6))/(INDEX('Weibull Data'!$G$4:$I$5,2,IF($D45="Electromechanical",3,IF($D45="Analogue Electronic",2,1)))))^(INDEX('Weibull Data'!$G$4:$I$5,1,IF($D45="Electromechanical",3,IF($D45="Analogue Electronic",2,1))))))</f>
        <v>0.22739424220414139</v>
      </c>
      <c r="X45" s="28" cm="1">
        <f t="array" ref="X45">1-EXP(-((($C45+(X$6-$K$6))/(INDEX('Weibull Data'!$G$4:$I$5,2,IF($D45="Electromechanical",3,IF($D45="Analogue Electronic",2,1)))))^(INDEX('Weibull Data'!$G$4:$I$5,1,IF($D45="Electromechanical",3,IF($D45="Analogue Electronic",2,1))))))</f>
        <v>0.26040763783783272</v>
      </c>
      <c r="Y45" s="28" cm="1">
        <f t="array" ref="Y45">1-EXP(-((($C45+(Y$6-$K$6))/(INDEX('Weibull Data'!$G$4:$I$5,2,IF($D45="Electromechanical",3,IF($D45="Analogue Electronic",2,1)))))^(INDEX('Weibull Data'!$G$4:$I$5,1,IF($D45="Electromechanical",3,IF($D45="Analogue Electronic",2,1))))))</f>
        <v>0.29586655874345225</v>
      </c>
      <c r="Z45" s="28" cm="1">
        <f t="array" ref="Z45">1-EXP(-((($C45+(Z$6-$K$6))/(INDEX('Weibull Data'!$G$4:$I$5,2,IF($D45="Electromechanical",3,IF($D45="Analogue Electronic",2,1)))))^(INDEX('Weibull Data'!$G$4:$I$5,1,IF($D45="Electromechanical",3,IF($D45="Analogue Electronic",2,1))))))</f>
        <v>0.3335826741786091</v>
      </c>
      <c r="AA45" s="28" cm="1">
        <f t="array" ref="AA45">1-EXP(-((($C45+(AA$6-$K$6))/(INDEX('Weibull Data'!$G$4:$I$5,2,IF($D45="Electromechanical",3,IF($D45="Analogue Electronic",2,1)))))^(INDEX('Weibull Data'!$G$4:$I$5,1,IF($D45="Electromechanical",3,IF($D45="Analogue Electronic",2,1))))))</f>
        <v>0.37330261087615291</v>
      </c>
      <c r="AB45" s="28" cm="1">
        <f t="array" ref="AB45">1-EXP(-((($C45+(AB$6-$K$6))/(INDEX('Weibull Data'!$G$4:$I$5,2,IF($D45="Electromechanical",3,IF($D45="Analogue Electronic",2,1)))))^(INDEX('Weibull Data'!$G$4:$I$5,1,IF($D45="Electromechanical",3,IF($D45="Analogue Electronic",2,1))))))</f>
        <v>0.41470866090140868</v>
      </c>
      <c r="AC45" s="28" cm="1">
        <f t="array" ref="AC45">1-EXP(-((($C45+(AC$6-$K$6))/(INDEX('Weibull Data'!$G$4:$I$5,2,IF($D45="Electromechanical",3,IF($D45="Analogue Electronic",2,1)))))^(INDEX('Weibull Data'!$G$4:$I$5,1,IF($D45="Electromechanical",3,IF($D45="Analogue Electronic",2,1))))))</f>
        <v>0.45742234711266938</v>
      </c>
      <c r="AD45" s="28" cm="1">
        <f t="array" ref="AD45">1-EXP(-((($C45+(AD$6-$K$6))/(INDEX('Weibull Data'!$G$4:$I$5,2,IF($D45="Electromechanical",3,IF($D45="Analogue Electronic",2,1)))))^(INDEX('Weibull Data'!$G$4:$I$5,1,IF($D45="Electromechanical",3,IF($D45="Analogue Electronic",2,1))))))</f>
        <v>0.50101111261496789</v>
      </c>
      <c r="AE45" s="28" cm="1">
        <f t="array" ref="AE45">1-EXP(-((($C45+(AE$6-$K$6))/(INDEX('Weibull Data'!$G$4:$I$5,2,IF($D45="Electromechanical",3,IF($D45="Analogue Electronic",2,1)))))^(INDEX('Weibull Data'!$G$4:$I$5,1,IF($D45="Electromechanical",3,IF($D45="Analogue Electronic",2,1))))))</f>
        <v>0.54499823032567596</v>
      </c>
      <c r="AF45" s="28" cm="1">
        <f t="array" ref="AF45">1-EXP(-((($C45+(AF$6-$K$6))/(INDEX('Weibull Data'!$G$4:$I$5,2,IF($D45="Electromechanical",3,IF($D45="Analogue Electronic",2,1)))))^(INDEX('Weibull Data'!$G$4:$I$5,1,IF($D45="Electromechanical",3,IF($D45="Analogue Electronic",2,1))))))</f>
        <v>0.58887581344027229</v>
      </c>
      <c r="AG45" s="28" cm="1">
        <f t="array" ref="AG45">1-EXP(-((($C45+(AG$6-$K$6))/(INDEX('Weibull Data'!$G$4:$I$5,2,IF($D45="Electromechanical",3,IF($D45="Analogue Electronic",2,1)))))^(INDEX('Weibull Data'!$G$4:$I$5,1,IF($D45="Electromechanical",3,IF($D45="Analogue Electronic",2,1))))))</f>
        <v>0.63212055882855767</v>
      </c>
      <c r="AH45" s="28" cm="1">
        <f t="array" ref="AH45">1-EXP(-((($C45+(AH$6-$K$6))/(INDEX('Weibull Data'!$G$4:$I$5,2,IF($D45="Electromechanical",3,IF($D45="Analogue Electronic",2,1)))))^(INDEX('Weibull Data'!$G$4:$I$5,1,IF($D45="Electromechanical",3,IF($D45="Analogue Electronic",2,1))))))</f>
        <v>0.6742115920060604</v>
      </c>
      <c r="AI45" s="28" cm="1">
        <f t="array" ref="AI45">1-EXP(-((($C45+(AI$6-$K$6))/(INDEX('Weibull Data'!$G$4:$I$5,2,IF($D45="Electromechanical",3,IF($D45="Analogue Electronic",2,1)))))^(INDEX('Weibull Data'!$G$4:$I$5,1,IF($D45="Electromechanical",3,IF($D45="Analogue Electronic",2,1))))))</f>
        <v>0.71464952966240447</v>
      </c>
      <c r="AJ45" s="34">
        <f t="shared" si="1"/>
        <v>3.799286474368474E-3</v>
      </c>
      <c r="AK45" s="34">
        <f t="shared" si="2"/>
        <v>5.097988622028482E-3</v>
      </c>
      <c r="AL45" s="34">
        <f t="shared" si="3"/>
        <v>6.7065185953306128E-3</v>
      </c>
      <c r="AM45" s="34">
        <f t="shared" si="4"/>
        <v>8.6688635813468029E-3</v>
      </c>
      <c r="AN45" s="34">
        <f t="shared" si="5"/>
        <v>1.1030183375586866E-2</v>
      </c>
      <c r="AO45" s="34">
        <f t="shared" si="6"/>
        <v>1.3835938868324793E-2</v>
      </c>
      <c r="AP45" s="34">
        <f t="shared" si="7"/>
        <v>1.7130842934142299E-2</v>
      </c>
      <c r="AQ45" s="34">
        <f t="shared" si="8"/>
        <v>2.0957630473169453E-2</v>
      </c>
      <c r="AR45" s="34">
        <f t="shared" si="9"/>
        <v>2.5355652995497358E-2</v>
      </c>
      <c r="AS45" s="34">
        <f t="shared" si="10"/>
        <v>3.03593141772458E-2</v>
      </c>
      <c r="AT45" s="34">
        <f t="shared" si="11"/>
        <v>3.5996376188869555E-2</v>
      </c>
      <c r="AU45" s="34">
        <f t="shared" si="12"/>
        <v>4.2286182006592316E-2</v>
      </c>
      <c r="AV45" s="34">
        <f t="shared" si="13"/>
        <v>4.923785576656925E-2</v>
      </c>
      <c r="AW45" s="34">
        <f t="shared" si="14"/>
        <v>5.6848560551035349E-2</v>
      </c>
      <c r="AX45" s="34">
        <f t="shared" si="15"/>
        <v>6.5101909459458179E-2</v>
      </c>
      <c r="AY45" s="34">
        <f t="shared" si="16"/>
        <v>7.3966639685863061E-2</v>
      </c>
      <c r="AZ45" s="34">
        <f t="shared" si="17"/>
        <v>8.3395668544652274E-2</v>
      </c>
      <c r="BA45" s="34">
        <f t="shared" si="18"/>
        <v>9.3325652719038227E-2</v>
      </c>
      <c r="BB45" s="34">
        <f t="shared" si="19"/>
        <v>0.10367716522535217</v>
      </c>
      <c r="BC45" s="34">
        <f t="shared" si="20"/>
        <v>0.11435558677816735</v>
      </c>
      <c r="BD45" s="34">
        <f t="shared" si="21"/>
        <v>0.12525277815374197</v>
      </c>
      <c r="BE45" s="34">
        <f t="shared" si="22"/>
        <v>0.13624955758141899</v>
      </c>
      <c r="BF45" s="34">
        <f t="shared" si="23"/>
        <v>0.14721895336006807</v>
      </c>
      <c r="BG45" s="34">
        <f t="shared" si="24"/>
        <v>0.15803013970713942</v>
      </c>
      <c r="BH45" s="34">
        <f t="shared" si="25"/>
        <v>0.1685528980015151</v>
      </c>
      <c r="BI45" s="34">
        <f t="shared" si="26"/>
        <v>0.17866238241560112</v>
      </c>
      <c r="BJ45" s="45"/>
    </row>
    <row r="46" spans="1:62" x14ac:dyDescent="0.3">
      <c r="A46" s="29">
        <v>40</v>
      </c>
      <c r="B46" s="29" t="s">
        <v>151</v>
      </c>
      <c r="C46" s="29">
        <v>15</v>
      </c>
      <c r="D46" s="29" t="s">
        <v>51</v>
      </c>
      <c r="E46" s="29" t="s">
        <v>29</v>
      </c>
      <c r="F46" s="46">
        <v>1</v>
      </c>
      <c r="G46" s="47">
        <f t="shared" si="0"/>
        <v>1.5</v>
      </c>
      <c r="H46" s="46">
        <v>0.25</v>
      </c>
      <c r="I46" s="46">
        <v>1</v>
      </c>
      <c r="J46" s="28" cm="1">
        <f t="array" ref="J46">1-EXP(-((($C46+(J$6-$K$6))/(INDEX('Weibull Data'!$G$4:$I$5,2,IF($D46="Electromechanical",3,IF($D46="Analogue Electronic",2,1)))))^(INDEX('Weibull Data'!$G$4:$I$5,1,IF($D46="Electromechanical",3,IF($D46="Analogue Electronic",2,1))))))</f>
        <v>1.5197145897473896E-2</v>
      </c>
      <c r="K46" s="28" cm="1">
        <f t="array" ref="K46">1-EXP(-((($C46+(K$6-$K$6))/(INDEX('Weibull Data'!$G$4:$I$5,2,IF($D46="Electromechanical",3,IF($D46="Analogue Electronic",2,1)))))^(INDEX('Weibull Data'!$G$4:$I$5,1,IF($D46="Electromechanical",3,IF($D46="Analogue Electronic",2,1))))))</f>
        <v>2.0391954488113928E-2</v>
      </c>
      <c r="L46" s="28" cm="1">
        <f t="array" ref="L46">1-EXP(-((($C46+(L$6-$K$6))/(INDEX('Weibull Data'!$G$4:$I$5,2,IF($D46="Electromechanical",3,IF($D46="Analogue Electronic",2,1)))))^(INDEX('Weibull Data'!$G$4:$I$5,1,IF($D46="Electromechanical",3,IF($D46="Analogue Electronic",2,1))))))</f>
        <v>2.6826074381322451E-2</v>
      </c>
      <c r="M46" s="28" cm="1">
        <f t="array" ref="M46">1-EXP(-((($C46+(M$6-$K$6))/(INDEX('Weibull Data'!$G$4:$I$5,2,IF($D46="Electromechanical",3,IF($D46="Analogue Electronic",2,1)))))^(INDEX('Weibull Data'!$G$4:$I$5,1,IF($D46="Electromechanical",3,IF($D46="Analogue Electronic",2,1))))))</f>
        <v>3.4675454325387212E-2</v>
      </c>
      <c r="N46" s="28" cm="1">
        <f t="array" ref="N46">1-EXP(-((($C46+(N$6-$K$6))/(INDEX('Weibull Data'!$G$4:$I$5,2,IF($D46="Electromechanical",3,IF($D46="Analogue Electronic",2,1)))))^(INDEX('Weibull Data'!$G$4:$I$5,1,IF($D46="Electromechanical",3,IF($D46="Analogue Electronic",2,1))))))</f>
        <v>4.4120733502347464E-2</v>
      </c>
      <c r="O46" s="28" cm="1">
        <f t="array" ref="O46">1-EXP(-((($C46+(O$6-$K$6))/(INDEX('Weibull Data'!$G$4:$I$5,2,IF($D46="Electromechanical",3,IF($D46="Analogue Electronic",2,1)))))^(INDEX('Weibull Data'!$G$4:$I$5,1,IF($D46="Electromechanical",3,IF($D46="Analogue Electronic",2,1))))))</f>
        <v>5.5343755473299172E-2</v>
      </c>
      <c r="P46" s="28" cm="1">
        <f t="array" ref="P46">1-EXP(-((($C46+(P$6-$K$6))/(INDEX('Weibull Data'!$G$4:$I$5,2,IF($D46="Electromechanical",3,IF($D46="Analogue Electronic",2,1)))))^(INDEX('Weibull Data'!$G$4:$I$5,1,IF($D46="Electromechanical",3,IF($D46="Analogue Electronic",2,1))))))</f>
        <v>6.8523371736569194E-2</v>
      </c>
      <c r="Q46" s="28" cm="1">
        <f t="array" ref="Q46">1-EXP(-((($C46+(Q$6-$K$6))/(INDEX('Weibull Data'!$G$4:$I$5,2,IF($D46="Electromechanical",3,IF($D46="Analogue Electronic",2,1)))))^(INDEX('Weibull Data'!$G$4:$I$5,1,IF($D46="Electromechanical",3,IF($D46="Analogue Electronic",2,1))))))</f>
        <v>8.3830521892677812E-2</v>
      </c>
      <c r="R46" s="28" cm="1">
        <f t="array" ref="R46">1-EXP(-((($C46+(R$6-$K$6))/(INDEX('Weibull Data'!$G$4:$I$5,2,IF($D46="Electromechanical",3,IF($D46="Analogue Electronic",2,1)))))^(INDEX('Weibull Data'!$G$4:$I$5,1,IF($D46="Electromechanical",3,IF($D46="Analogue Electronic",2,1))))))</f>
        <v>0.10142261198198943</v>
      </c>
      <c r="S46" s="28" cm="1">
        <f t="array" ref="S46">1-EXP(-((($C46+(S$6-$K$6))/(INDEX('Weibull Data'!$G$4:$I$5,2,IF($D46="Electromechanical",3,IF($D46="Analogue Electronic",2,1)))))^(INDEX('Weibull Data'!$G$4:$I$5,1,IF($D46="Electromechanical",3,IF($D46="Analogue Electronic",2,1))))))</f>
        <v>0.1214372567089832</v>
      </c>
      <c r="T46" s="28" cm="1">
        <f t="array" ref="T46">1-EXP(-((($C46+(T$6-$K$6))/(INDEX('Weibull Data'!$G$4:$I$5,2,IF($D46="Electromechanical",3,IF($D46="Analogue Electronic",2,1)))))^(INDEX('Weibull Data'!$G$4:$I$5,1,IF($D46="Electromechanical",3,IF($D46="Analogue Electronic",2,1))))))</f>
        <v>0.14398550475547822</v>
      </c>
      <c r="U46" s="28" cm="1">
        <f t="array" ref="U46">1-EXP(-((($C46+(U$6-$K$6))/(INDEX('Weibull Data'!$G$4:$I$5,2,IF($D46="Electromechanical",3,IF($D46="Analogue Electronic",2,1)))))^(INDEX('Weibull Data'!$G$4:$I$5,1,IF($D46="Electromechanical",3,IF($D46="Analogue Electronic",2,1))))))</f>
        <v>0.16914472802636926</v>
      </c>
      <c r="V46" s="28" cm="1">
        <f t="array" ref="V46">1-EXP(-((($C46+(V$6-$K$6))/(INDEX('Weibull Data'!$G$4:$I$5,2,IF($D46="Electromechanical",3,IF($D46="Analogue Electronic",2,1)))))^(INDEX('Weibull Data'!$G$4:$I$5,1,IF($D46="Electromechanical",3,IF($D46="Analogue Electronic",2,1))))))</f>
        <v>0.196951423066277</v>
      </c>
      <c r="W46" s="28" cm="1">
        <f t="array" ref="W46">1-EXP(-((($C46+(W$6-$K$6))/(INDEX('Weibull Data'!$G$4:$I$5,2,IF($D46="Electromechanical",3,IF($D46="Analogue Electronic",2,1)))))^(INDEX('Weibull Data'!$G$4:$I$5,1,IF($D46="Electromechanical",3,IF($D46="Analogue Electronic",2,1))))))</f>
        <v>0.22739424220414139</v>
      </c>
      <c r="X46" s="28" cm="1">
        <f t="array" ref="X46">1-EXP(-((($C46+(X$6-$K$6))/(INDEX('Weibull Data'!$G$4:$I$5,2,IF($D46="Electromechanical",3,IF($D46="Analogue Electronic",2,1)))))^(INDEX('Weibull Data'!$G$4:$I$5,1,IF($D46="Electromechanical",3,IF($D46="Analogue Electronic",2,1))))))</f>
        <v>0.26040763783783272</v>
      </c>
      <c r="Y46" s="28" cm="1">
        <f t="array" ref="Y46">1-EXP(-((($C46+(Y$6-$K$6))/(INDEX('Weibull Data'!$G$4:$I$5,2,IF($D46="Electromechanical",3,IF($D46="Analogue Electronic",2,1)))))^(INDEX('Weibull Data'!$G$4:$I$5,1,IF($D46="Electromechanical",3,IF($D46="Analogue Electronic",2,1))))))</f>
        <v>0.29586655874345225</v>
      </c>
      <c r="Z46" s="28" cm="1">
        <f t="array" ref="Z46">1-EXP(-((($C46+(Z$6-$K$6))/(INDEX('Weibull Data'!$G$4:$I$5,2,IF($D46="Electromechanical",3,IF($D46="Analogue Electronic",2,1)))))^(INDEX('Weibull Data'!$G$4:$I$5,1,IF($D46="Electromechanical",3,IF($D46="Analogue Electronic",2,1))))))</f>
        <v>0.3335826741786091</v>
      </c>
      <c r="AA46" s="28" cm="1">
        <f t="array" ref="AA46">1-EXP(-((($C46+(AA$6-$K$6))/(INDEX('Weibull Data'!$G$4:$I$5,2,IF($D46="Electromechanical",3,IF($D46="Analogue Electronic",2,1)))))^(INDEX('Weibull Data'!$G$4:$I$5,1,IF($D46="Electromechanical",3,IF($D46="Analogue Electronic",2,1))))))</f>
        <v>0.37330261087615291</v>
      </c>
      <c r="AB46" s="28" cm="1">
        <f t="array" ref="AB46">1-EXP(-((($C46+(AB$6-$K$6))/(INDEX('Weibull Data'!$G$4:$I$5,2,IF($D46="Electromechanical",3,IF($D46="Analogue Electronic",2,1)))))^(INDEX('Weibull Data'!$G$4:$I$5,1,IF($D46="Electromechanical",3,IF($D46="Analogue Electronic",2,1))))))</f>
        <v>0.41470866090140868</v>
      </c>
      <c r="AC46" s="28" cm="1">
        <f t="array" ref="AC46">1-EXP(-((($C46+(AC$6-$K$6))/(INDEX('Weibull Data'!$G$4:$I$5,2,IF($D46="Electromechanical",3,IF($D46="Analogue Electronic",2,1)))))^(INDEX('Weibull Data'!$G$4:$I$5,1,IF($D46="Electromechanical",3,IF($D46="Analogue Electronic",2,1))))))</f>
        <v>0.45742234711266938</v>
      </c>
      <c r="AD46" s="28" cm="1">
        <f t="array" ref="AD46">1-EXP(-((($C46+(AD$6-$K$6))/(INDEX('Weibull Data'!$G$4:$I$5,2,IF($D46="Electromechanical",3,IF($D46="Analogue Electronic",2,1)))))^(INDEX('Weibull Data'!$G$4:$I$5,1,IF($D46="Electromechanical",3,IF($D46="Analogue Electronic",2,1))))))</f>
        <v>0.50101111261496789</v>
      </c>
      <c r="AE46" s="28" cm="1">
        <f t="array" ref="AE46">1-EXP(-((($C46+(AE$6-$K$6))/(INDEX('Weibull Data'!$G$4:$I$5,2,IF($D46="Electromechanical",3,IF($D46="Analogue Electronic",2,1)))))^(INDEX('Weibull Data'!$G$4:$I$5,1,IF($D46="Electromechanical",3,IF($D46="Analogue Electronic",2,1))))))</f>
        <v>0.54499823032567596</v>
      </c>
      <c r="AF46" s="28" cm="1">
        <f t="array" ref="AF46">1-EXP(-((($C46+(AF$6-$K$6))/(INDEX('Weibull Data'!$G$4:$I$5,2,IF($D46="Electromechanical",3,IF($D46="Analogue Electronic",2,1)))))^(INDEX('Weibull Data'!$G$4:$I$5,1,IF($D46="Electromechanical",3,IF($D46="Analogue Electronic",2,1))))))</f>
        <v>0.58887581344027229</v>
      </c>
      <c r="AG46" s="28" cm="1">
        <f t="array" ref="AG46">1-EXP(-((($C46+(AG$6-$K$6))/(INDEX('Weibull Data'!$G$4:$I$5,2,IF($D46="Electromechanical",3,IF($D46="Analogue Electronic",2,1)))))^(INDEX('Weibull Data'!$G$4:$I$5,1,IF($D46="Electromechanical",3,IF($D46="Analogue Electronic",2,1))))))</f>
        <v>0.63212055882855767</v>
      </c>
      <c r="AH46" s="28" cm="1">
        <f t="array" ref="AH46">1-EXP(-((($C46+(AH$6-$K$6))/(INDEX('Weibull Data'!$G$4:$I$5,2,IF($D46="Electromechanical",3,IF($D46="Analogue Electronic",2,1)))))^(INDEX('Weibull Data'!$G$4:$I$5,1,IF($D46="Electromechanical",3,IF($D46="Analogue Electronic",2,1))))))</f>
        <v>0.6742115920060604</v>
      </c>
      <c r="AI46" s="28" cm="1">
        <f t="array" ref="AI46">1-EXP(-((($C46+(AI$6-$K$6))/(INDEX('Weibull Data'!$G$4:$I$5,2,IF($D46="Electromechanical",3,IF($D46="Analogue Electronic",2,1)))))^(INDEX('Weibull Data'!$G$4:$I$5,1,IF($D46="Electromechanical",3,IF($D46="Analogue Electronic",2,1))))))</f>
        <v>0.71464952966240447</v>
      </c>
      <c r="AJ46" s="34">
        <f t="shared" si="1"/>
        <v>3.799286474368474E-3</v>
      </c>
      <c r="AK46" s="34">
        <f t="shared" si="2"/>
        <v>5.097988622028482E-3</v>
      </c>
      <c r="AL46" s="34">
        <f t="shared" si="3"/>
        <v>6.7065185953306128E-3</v>
      </c>
      <c r="AM46" s="34">
        <f t="shared" si="4"/>
        <v>8.6688635813468029E-3</v>
      </c>
      <c r="AN46" s="34">
        <f t="shared" si="5"/>
        <v>1.1030183375586866E-2</v>
      </c>
      <c r="AO46" s="34">
        <f t="shared" si="6"/>
        <v>1.3835938868324793E-2</v>
      </c>
      <c r="AP46" s="34">
        <f t="shared" si="7"/>
        <v>1.7130842934142299E-2</v>
      </c>
      <c r="AQ46" s="34">
        <f t="shared" si="8"/>
        <v>2.0957630473169453E-2</v>
      </c>
      <c r="AR46" s="34">
        <f t="shared" si="9"/>
        <v>2.5355652995497358E-2</v>
      </c>
      <c r="AS46" s="34">
        <f t="shared" si="10"/>
        <v>3.03593141772458E-2</v>
      </c>
      <c r="AT46" s="34">
        <f t="shared" si="11"/>
        <v>3.5996376188869555E-2</v>
      </c>
      <c r="AU46" s="34">
        <f t="shared" si="12"/>
        <v>4.2286182006592316E-2</v>
      </c>
      <c r="AV46" s="34">
        <f t="shared" si="13"/>
        <v>4.923785576656925E-2</v>
      </c>
      <c r="AW46" s="34">
        <f t="shared" si="14"/>
        <v>5.6848560551035349E-2</v>
      </c>
      <c r="AX46" s="34">
        <f t="shared" si="15"/>
        <v>6.5101909459458179E-2</v>
      </c>
      <c r="AY46" s="34">
        <f t="shared" si="16"/>
        <v>7.3966639685863061E-2</v>
      </c>
      <c r="AZ46" s="34">
        <f t="shared" si="17"/>
        <v>8.3395668544652274E-2</v>
      </c>
      <c r="BA46" s="34">
        <f t="shared" si="18"/>
        <v>9.3325652719038227E-2</v>
      </c>
      <c r="BB46" s="34">
        <f t="shared" si="19"/>
        <v>0.10367716522535217</v>
      </c>
      <c r="BC46" s="34">
        <f t="shared" si="20"/>
        <v>0.11435558677816735</v>
      </c>
      <c r="BD46" s="34">
        <f t="shared" si="21"/>
        <v>0.12525277815374197</v>
      </c>
      <c r="BE46" s="34">
        <f t="shared" si="22"/>
        <v>0.13624955758141899</v>
      </c>
      <c r="BF46" s="34">
        <f t="shared" si="23"/>
        <v>0.14721895336006807</v>
      </c>
      <c r="BG46" s="34">
        <f t="shared" si="24"/>
        <v>0.15803013970713942</v>
      </c>
      <c r="BH46" s="34">
        <f t="shared" si="25"/>
        <v>0.1685528980015151</v>
      </c>
      <c r="BI46" s="34">
        <f t="shared" si="26"/>
        <v>0.17866238241560112</v>
      </c>
      <c r="BJ46" s="45"/>
    </row>
    <row r="47" spans="1:62" x14ac:dyDescent="0.3">
      <c r="A47" s="29">
        <v>41</v>
      </c>
      <c r="B47" s="29" t="s">
        <v>152</v>
      </c>
      <c r="C47" s="29">
        <v>15</v>
      </c>
      <c r="D47" s="29" t="s">
        <v>51</v>
      </c>
      <c r="E47" s="29" t="s">
        <v>29</v>
      </c>
      <c r="F47" s="46">
        <v>1</v>
      </c>
      <c r="G47" s="47">
        <f t="shared" si="0"/>
        <v>1.5</v>
      </c>
      <c r="H47" s="46">
        <v>0.25</v>
      </c>
      <c r="I47" s="46">
        <v>1</v>
      </c>
      <c r="J47" s="28" cm="1">
        <f t="array" ref="J47">1-EXP(-((($C47+(J$6-$K$6))/(INDEX('Weibull Data'!$G$4:$I$5,2,IF($D47="Electromechanical",3,IF($D47="Analogue Electronic",2,1)))))^(INDEX('Weibull Data'!$G$4:$I$5,1,IF($D47="Electromechanical",3,IF($D47="Analogue Electronic",2,1))))))</f>
        <v>1.5197145897473896E-2</v>
      </c>
      <c r="K47" s="28" cm="1">
        <f t="array" ref="K47">1-EXP(-((($C47+(K$6-$K$6))/(INDEX('Weibull Data'!$G$4:$I$5,2,IF($D47="Electromechanical",3,IF($D47="Analogue Electronic",2,1)))))^(INDEX('Weibull Data'!$G$4:$I$5,1,IF($D47="Electromechanical",3,IF($D47="Analogue Electronic",2,1))))))</f>
        <v>2.0391954488113928E-2</v>
      </c>
      <c r="L47" s="28" cm="1">
        <f t="array" ref="L47">1-EXP(-((($C47+(L$6-$K$6))/(INDEX('Weibull Data'!$G$4:$I$5,2,IF($D47="Electromechanical",3,IF($D47="Analogue Electronic",2,1)))))^(INDEX('Weibull Data'!$G$4:$I$5,1,IF($D47="Electromechanical",3,IF($D47="Analogue Electronic",2,1))))))</f>
        <v>2.6826074381322451E-2</v>
      </c>
      <c r="M47" s="28" cm="1">
        <f t="array" ref="M47">1-EXP(-((($C47+(M$6-$K$6))/(INDEX('Weibull Data'!$G$4:$I$5,2,IF($D47="Electromechanical",3,IF($D47="Analogue Electronic",2,1)))))^(INDEX('Weibull Data'!$G$4:$I$5,1,IF($D47="Electromechanical",3,IF($D47="Analogue Electronic",2,1))))))</f>
        <v>3.4675454325387212E-2</v>
      </c>
      <c r="N47" s="28" cm="1">
        <f t="array" ref="N47">1-EXP(-((($C47+(N$6-$K$6))/(INDEX('Weibull Data'!$G$4:$I$5,2,IF($D47="Electromechanical",3,IF($D47="Analogue Electronic",2,1)))))^(INDEX('Weibull Data'!$G$4:$I$5,1,IF($D47="Electromechanical",3,IF($D47="Analogue Electronic",2,1))))))</f>
        <v>4.4120733502347464E-2</v>
      </c>
      <c r="O47" s="28" cm="1">
        <f t="array" ref="O47">1-EXP(-((($C47+(O$6-$K$6))/(INDEX('Weibull Data'!$G$4:$I$5,2,IF($D47="Electromechanical",3,IF($D47="Analogue Electronic",2,1)))))^(INDEX('Weibull Data'!$G$4:$I$5,1,IF($D47="Electromechanical",3,IF($D47="Analogue Electronic",2,1))))))</f>
        <v>5.5343755473299172E-2</v>
      </c>
      <c r="P47" s="28" cm="1">
        <f t="array" ref="P47">1-EXP(-((($C47+(P$6-$K$6))/(INDEX('Weibull Data'!$G$4:$I$5,2,IF($D47="Electromechanical",3,IF($D47="Analogue Electronic",2,1)))))^(INDEX('Weibull Data'!$G$4:$I$5,1,IF($D47="Electromechanical",3,IF($D47="Analogue Electronic",2,1))))))</f>
        <v>6.8523371736569194E-2</v>
      </c>
      <c r="Q47" s="28" cm="1">
        <f t="array" ref="Q47">1-EXP(-((($C47+(Q$6-$K$6))/(INDEX('Weibull Data'!$G$4:$I$5,2,IF($D47="Electromechanical",3,IF($D47="Analogue Electronic",2,1)))))^(INDEX('Weibull Data'!$G$4:$I$5,1,IF($D47="Electromechanical",3,IF($D47="Analogue Electronic",2,1))))))</f>
        <v>8.3830521892677812E-2</v>
      </c>
      <c r="R47" s="28" cm="1">
        <f t="array" ref="R47">1-EXP(-((($C47+(R$6-$K$6))/(INDEX('Weibull Data'!$G$4:$I$5,2,IF($D47="Electromechanical",3,IF($D47="Analogue Electronic",2,1)))))^(INDEX('Weibull Data'!$G$4:$I$5,1,IF($D47="Electromechanical",3,IF($D47="Analogue Electronic",2,1))))))</f>
        <v>0.10142261198198943</v>
      </c>
      <c r="S47" s="28" cm="1">
        <f t="array" ref="S47">1-EXP(-((($C47+(S$6-$K$6))/(INDEX('Weibull Data'!$G$4:$I$5,2,IF($D47="Electromechanical",3,IF($D47="Analogue Electronic",2,1)))))^(INDEX('Weibull Data'!$G$4:$I$5,1,IF($D47="Electromechanical",3,IF($D47="Analogue Electronic",2,1))))))</f>
        <v>0.1214372567089832</v>
      </c>
      <c r="T47" s="28" cm="1">
        <f t="array" ref="T47">1-EXP(-((($C47+(T$6-$K$6))/(INDEX('Weibull Data'!$G$4:$I$5,2,IF($D47="Electromechanical",3,IF($D47="Analogue Electronic",2,1)))))^(INDEX('Weibull Data'!$G$4:$I$5,1,IF($D47="Electromechanical",3,IF($D47="Analogue Electronic",2,1))))))</f>
        <v>0.14398550475547822</v>
      </c>
      <c r="U47" s="28" cm="1">
        <f t="array" ref="U47">1-EXP(-((($C47+(U$6-$K$6))/(INDEX('Weibull Data'!$G$4:$I$5,2,IF($D47="Electromechanical",3,IF($D47="Analogue Electronic",2,1)))))^(INDEX('Weibull Data'!$G$4:$I$5,1,IF($D47="Electromechanical",3,IF($D47="Analogue Electronic",2,1))))))</f>
        <v>0.16914472802636926</v>
      </c>
      <c r="V47" s="28" cm="1">
        <f t="array" ref="V47">1-EXP(-((($C47+(V$6-$K$6))/(INDEX('Weibull Data'!$G$4:$I$5,2,IF($D47="Electromechanical",3,IF($D47="Analogue Electronic",2,1)))))^(INDEX('Weibull Data'!$G$4:$I$5,1,IF($D47="Electromechanical",3,IF($D47="Analogue Electronic",2,1))))))</f>
        <v>0.196951423066277</v>
      </c>
      <c r="W47" s="28" cm="1">
        <f t="array" ref="W47">1-EXP(-((($C47+(W$6-$K$6))/(INDEX('Weibull Data'!$G$4:$I$5,2,IF($D47="Electromechanical",3,IF($D47="Analogue Electronic",2,1)))))^(INDEX('Weibull Data'!$G$4:$I$5,1,IF($D47="Electromechanical",3,IF($D47="Analogue Electronic",2,1))))))</f>
        <v>0.22739424220414139</v>
      </c>
      <c r="X47" s="28" cm="1">
        <f t="array" ref="X47">1-EXP(-((($C47+(X$6-$K$6))/(INDEX('Weibull Data'!$G$4:$I$5,2,IF($D47="Electromechanical",3,IF($D47="Analogue Electronic",2,1)))))^(INDEX('Weibull Data'!$G$4:$I$5,1,IF($D47="Electromechanical",3,IF($D47="Analogue Electronic",2,1))))))</f>
        <v>0.26040763783783272</v>
      </c>
      <c r="Y47" s="28" cm="1">
        <f t="array" ref="Y47">1-EXP(-((($C47+(Y$6-$K$6))/(INDEX('Weibull Data'!$G$4:$I$5,2,IF($D47="Electromechanical",3,IF($D47="Analogue Electronic",2,1)))))^(INDEX('Weibull Data'!$G$4:$I$5,1,IF($D47="Electromechanical",3,IF($D47="Analogue Electronic",2,1))))))</f>
        <v>0.29586655874345225</v>
      </c>
      <c r="Z47" s="28" cm="1">
        <f t="array" ref="Z47">1-EXP(-((($C47+(Z$6-$K$6))/(INDEX('Weibull Data'!$G$4:$I$5,2,IF($D47="Electromechanical",3,IF($D47="Analogue Electronic",2,1)))))^(INDEX('Weibull Data'!$G$4:$I$5,1,IF($D47="Electromechanical",3,IF($D47="Analogue Electronic",2,1))))))</f>
        <v>0.3335826741786091</v>
      </c>
      <c r="AA47" s="28" cm="1">
        <f t="array" ref="AA47">1-EXP(-((($C47+(AA$6-$K$6))/(INDEX('Weibull Data'!$G$4:$I$5,2,IF($D47="Electromechanical",3,IF($D47="Analogue Electronic",2,1)))))^(INDEX('Weibull Data'!$G$4:$I$5,1,IF($D47="Electromechanical",3,IF($D47="Analogue Electronic",2,1))))))</f>
        <v>0.37330261087615291</v>
      </c>
      <c r="AB47" s="28" cm="1">
        <f t="array" ref="AB47">1-EXP(-((($C47+(AB$6-$K$6))/(INDEX('Weibull Data'!$G$4:$I$5,2,IF($D47="Electromechanical",3,IF($D47="Analogue Electronic",2,1)))))^(INDEX('Weibull Data'!$G$4:$I$5,1,IF($D47="Electromechanical",3,IF($D47="Analogue Electronic",2,1))))))</f>
        <v>0.41470866090140868</v>
      </c>
      <c r="AC47" s="28" cm="1">
        <f t="array" ref="AC47">1-EXP(-((($C47+(AC$6-$K$6))/(INDEX('Weibull Data'!$G$4:$I$5,2,IF($D47="Electromechanical",3,IF($D47="Analogue Electronic",2,1)))))^(INDEX('Weibull Data'!$G$4:$I$5,1,IF($D47="Electromechanical",3,IF($D47="Analogue Electronic",2,1))))))</f>
        <v>0.45742234711266938</v>
      </c>
      <c r="AD47" s="28" cm="1">
        <f t="array" ref="AD47">1-EXP(-((($C47+(AD$6-$K$6))/(INDEX('Weibull Data'!$G$4:$I$5,2,IF($D47="Electromechanical",3,IF($D47="Analogue Electronic",2,1)))))^(INDEX('Weibull Data'!$G$4:$I$5,1,IF($D47="Electromechanical",3,IF($D47="Analogue Electronic",2,1))))))</f>
        <v>0.50101111261496789</v>
      </c>
      <c r="AE47" s="28" cm="1">
        <f t="array" ref="AE47">1-EXP(-((($C47+(AE$6-$K$6))/(INDEX('Weibull Data'!$G$4:$I$5,2,IF($D47="Electromechanical",3,IF($D47="Analogue Electronic",2,1)))))^(INDEX('Weibull Data'!$G$4:$I$5,1,IF($D47="Electromechanical",3,IF($D47="Analogue Electronic",2,1))))))</f>
        <v>0.54499823032567596</v>
      </c>
      <c r="AF47" s="28" cm="1">
        <f t="array" ref="AF47">1-EXP(-((($C47+(AF$6-$K$6))/(INDEX('Weibull Data'!$G$4:$I$5,2,IF($D47="Electromechanical",3,IF($D47="Analogue Electronic",2,1)))))^(INDEX('Weibull Data'!$G$4:$I$5,1,IF($D47="Electromechanical",3,IF($D47="Analogue Electronic",2,1))))))</f>
        <v>0.58887581344027229</v>
      </c>
      <c r="AG47" s="28" cm="1">
        <f t="array" ref="AG47">1-EXP(-((($C47+(AG$6-$K$6))/(INDEX('Weibull Data'!$G$4:$I$5,2,IF($D47="Electromechanical",3,IF($D47="Analogue Electronic",2,1)))))^(INDEX('Weibull Data'!$G$4:$I$5,1,IF($D47="Electromechanical",3,IF($D47="Analogue Electronic",2,1))))))</f>
        <v>0.63212055882855767</v>
      </c>
      <c r="AH47" s="28" cm="1">
        <f t="array" ref="AH47">1-EXP(-((($C47+(AH$6-$K$6))/(INDEX('Weibull Data'!$G$4:$I$5,2,IF($D47="Electromechanical",3,IF($D47="Analogue Electronic",2,1)))))^(INDEX('Weibull Data'!$G$4:$I$5,1,IF($D47="Electromechanical",3,IF($D47="Analogue Electronic",2,1))))))</f>
        <v>0.6742115920060604</v>
      </c>
      <c r="AI47" s="28" cm="1">
        <f t="array" ref="AI47">1-EXP(-((($C47+(AI$6-$K$6))/(INDEX('Weibull Data'!$G$4:$I$5,2,IF($D47="Electromechanical",3,IF($D47="Analogue Electronic",2,1)))))^(INDEX('Weibull Data'!$G$4:$I$5,1,IF($D47="Electromechanical",3,IF($D47="Analogue Electronic",2,1))))))</f>
        <v>0.71464952966240447</v>
      </c>
      <c r="AJ47" s="34">
        <f t="shared" si="1"/>
        <v>3.799286474368474E-3</v>
      </c>
      <c r="AK47" s="34">
        <f t="shared" si="2"/>
        <v>5.097988622028482E-3</v>
      </c>
      <c r="AL47" s="34">
        <f t="shared" si="3"/>
        <v>6.7065185953306128E-3</v>
      </c>
      <c r="AM47" s="34">
        <f t="shared" si="4"/>
        <v>8.6688635813468029E-3</v>
      </c>
      <c r="AN47" s="34">
        <f t="shared" si="5"/>
        <v>1.1030183375586866E-2</v>
      </c>
      <c r="AO47" s="34">
        <f t="shared" si="6"/>
        <v>1.3835938868324793E-2</v>
      </c>
      <c r="AP47" s="34">
        <f t="shared" si="7"/>
        <v>1.7130842934142299E-2</v>
      </c>
      <c r="AQ47" s="34">
        <f t="shared" si="8"/>
        <v>2.0957630473169453E-2</v>
      </c>
      <c r="AR47" s="34">
        <f t="shared" si="9"/>
        <v>2.5355652995497358E-2</v>
      </c>
      <c r="AS47" s="34">
        <f t="shared" si="10"/>
        <v>3.03593141772458E-2</v>
      </c>
      <c r="AT47" s="34">
        <f t="shared" si="11"/>
        <v>3.5996376188869555E-2</v>
      </c>
      <c r="AU47" s="34">
        <f t="shared" si="12"/>
        <v>4.2286182006592316E-2</v>
      </c>
      <c r="AV47" s="34">
        <f t="shared" si="13"/>
        <v>4.923785576656925E-2</v>
      </c>
      <c r="AW47" s="34">
        <f t="shared" si="14"/>
        <v>5.6848560551035349E-2</v>
      </c>
      <c r="AX47" s="34">
        <f t="shared" si="15"/>
        <v>6.5101909459458179E-2</v>
      </c>
      <c r="AY47" s="34">
        <f t="shared" si="16"/>
        <v>7.3966639685863061E-2</v>
      </c>
      <c r="AZ47" s="34">
        <f t="shared" si="17"/>
        <v>8.3395668544652274E-2</v>
      </c>
      <c r="BA47" s="34">
        <f t="shared" si="18"/>
        <v>9.3325652719038227E-2</v>
      </c>
      <c r="BB47" s="34">
        <f t="shared" si="19"/>
        <v>0.10367716522535217</v>
      </c>
      <c r="BC47" s="34">
        <f t="shared" si="20"/>
        <v>0.11435558677816735</v>
      </c>
      <c r="BD47" s="34">
        <f t="shared" si="21"/>
        <v>0.12525277815374197</v>
      </c>
      <c r="BE47" s="34">
        <f t="shared" si="22"/>
        <v>0.13624955758141899</v>
      </c>
      <c r="BF47" s="34">
        <f t="shared" si="23"/>
        <v>0.14721895336006807</v>
      </c>
      <c r="BG47" s="34">
        <f t="shared" si="24"/>
        <v>0.15803013970713942</v>
      </c>
      <c r="BH47" s="34">
        <f t="shared" si="25"/>
        <v>0.1685528980015151</v>
      </c>
      <c r="BI47" s="34">
        <f t="shared" si="26"/>
        <v>0.17866238241560112</v>
      </c>
      <c r="BJ47" s="45"/>
    </row>
    <row r="48" spans="1:62" x14ac:dyDescent="0.3">
      <c r="A48" s="29">
        <v>42</v>
      </c>
      <c r="B48" s="29" t="s">
        <v>153</v>
      </c>
      <c r="C48" s="29">
        <v>15</v>
      </c>
      <c r="D48" s="29" t="s">
        <v>51</v>
      </c>
      <c r="E48" s="29" t="s">
        <v>29</v>
      </c>
      <c r="F48" s="46">
        <v>1</v>
      </c>
      <c r="G48" s="47">
        <f t="shared" si="0"/>
        <v>1.5</v>
      </c>
      <c r="H48" s="46">
        <v>0.25</v>
      </c>
      <c r="I48" s="46">
        <v>1</v>
      </c>
      <c r="J48" s="28" cm="1">
        <f t="array" ref="J48">1-EXP(-((($C48+(J$6-$K$6))/(INDEX('Weibull Data'!$G$4:$I$5,2,IF($D48="Electromechanical",3,IF($D48="Analogue Electronic",2,1)))))^(INDEX('Weibull Data'!$G$4:$I$5,1,IF($D48="Electromechanical",3,IF($D48="Analogue Electronic",2,1))))))</f>
        <v>1.5197145897473896E-2</v>
      </c>
      <c r="K48" s="28" cm="1">
        <f t="array" ref="K48">1-EXP(-((($C48+(K$6-$K$6))/(INDEX('Weibull Data'!$G$4:$I$5,2,IF($D48="Electromechanical",3,IF($D48="Analogue Electronic",2,1)))))^(INDEX('Weibull Data'!$G$4:$I$5,1,IF($D48="Electromechanical",3,IF($D48="Analogue Electronic",2,1))))))</f>
        <v>2.0391954488113928E-2</v>
      </c>
      <c r="L48" s="28" cm="1">
        <f t="array" ref="L48">1-EXP(-((($C48+(L$6-$K$6))/(INDEX('Weibull Data'!$G$4:$I$5,2,IF($D48="Electromechanical",3,IF($D48="Analogue Electronic",2,1)))))^(INDEX('Weibull Data'!$G$4:$I$5,1,IF($D48="Electromechanical",3,IF($D48="Analogue Electronic",2,1))))))</f>
        <v>2.6826074381322451E-2</v>
      </c>
      <c r="M48" s="28" cm="1">
        <f t="array" ref="M48">1-EXP(-((($C48+(M$6-$K$6))/(INDEX('Weibull Data'!$G$4:$I$5,2,IF($D48="Electromechanical",3,IF($D48="Analogue Electronic",2,1)))))^(INDEX('Weibull Data'!$G$4:$I$5,1,IF($D48="Electromechanical",3,IF($D48="Analogue Electronic",2,1))))))</f>
        <v>3.4675454325387212E-2</v>
      </c>
      <c r="N48" s="28" cm="1">
        <f t="array" ref="N48">1-EXP(-((($C48+(N$6-$K$6))/(INDEX('Weibull Data'!$G$4:$I$5,2,IF($D48="Electromechanical",3,IF($D48="Analogue Electronic",2,1)))))^(INDEX('Weibull Data'!$G$4:$I$5,1,IF($D48="Electromechanical",3,IF($D48="Analogue Electronic",2,1))))))</f>
        <v>4.4120733502347464E-2</v>
      </c>
      <c r="O48" s="28" cm="1">
        <f t="array" ref="O48">1-EXP(-((($C48+(O$6-$K$6))/(INDEX('Weibull Data'!$G$4:$I$5,2,IF($D48="Electromechanical",3,IF($D48="Analogue Electronic",2,1)))))^(INDEX('Weibull Data'!$G$4:$I$5,1,IF($D48="Electromechanical",3,IF($D48="Analogue Electronic",2,1))))))</f>
        <v>5.5343755473299172E-2</v>
      </c>
      <c r="P48" s="28" cm="1">
        <f t="array" ref="P48">1-EXP(-((($C48+(P$6-$K$6))/(INDEX('Weibull Data'!$G$4:$I$5,2,IF($D48="Electromechanical",3,IF($D48="Analogue Electronic",2,1)))))^(INDEX('Weibull Data'!$G$4:$I$5,1,IF($D48="Electromechanical",3,IF($D48="Analogue Electronic",2,1))))))</f>
        <v>6.8523371736569194E-2</v>
      </c>
      <c r="Q48" s="28" cm="1">
        <f t="array" ref="Q48">1-EXP(-((($C48+(Q$6-$K$6))/(INDEX('Weibull Data'!$G$4:$I$5,2,IF($D48="Electromechanical",3,IF($D48="Analogue Electronic",2,1)))))^(INDEX('Weibull Data'!$G$4:$I$5,1,IF($D48="Electromechanical",3,IF($D48="Analogue Electronic",2,1))))))</f>
        <v>8.3830521892677812E-2</v>
      </c>
      <c r="R48" s="28" cm="1">
        <f t="array" ref="R48">1-EXP(-((($C48+(R$6-$K$6))/(INDEX('Weibull Data'!$G$4:$I$5,2,IF($D48="Electromechanical",3,IF($D48="Analogue Electronic",2,1)))))^(INDEX('Weibull Data'!$G$4:$I$5,1,IF($D48="Electromechanical",3,IF($D48="Analogue Electronic",2,1))))))</f>
        <v>0.10142261198198943</v>
      </c>
      <c r="S48" s="28" cm="1">
        <f t="array" ref="S48">1-EXP(-((($C48+(S$6-$K$6))/(INDEX('Weibull Data'!$G$4:$I$5,2,IF($D48="Electromechanical",3,IF($D48="Analogue Electronic",2,1)))))^(INDEX('Weibull Data'!$G$4:$I$5,1,IF($D48="Electromechanical",3,IF($D48="Analogue Electronic",2,1))))))</f>
        <v>0.1214372567089832</v>
      </c>
      <c r="T48" s="28" cm="1">
        <f t="array" ref="T48">1-EXP(-((($C48+(T$6-$K$6))/(INDEX('Weibull Data'!$G$4:$I$5,2,IF($D48="Electromechanical",3,IF($D48="Analogue Electronic",2,1)))))^(INDEX('Weibull Data'!$G$4:$I$5,1,IF($D48="Electromechanical",3,IF($D48="Analogue Electronic",2,1))))))</f>
        <v>0.14398550475547822</v>
      </c>
      <c r="U48" s="28" cm="1">
        <f t="array" ref="U48">1-EXP(-((($C48+(U$6-$K$6))/(INDEX('Weibull Data'!$G$4:$I$5,2,IF($D48="Electromechanical",3,IF($D48="Analogue Electronic",2,1)))))^(INDEX('Weibull Data'!$G$4:$I$5,1,IF($D48="Electromechanical",3,IF($D48="Analogue Electronic",2,1))))))</f>
        <v>0.16914472802636926</v>
      </c>
      <c r="V48" s="28" cm="1">
        <f t="array" ref="V48">1-EXP(-((($C48+(V$6-$K$6))/(INDEX('Weibull Data'!$G$4:$I$5,2,IF($D48="Electromechanical",3,IF($D48="Analogue Electronic",2,1)))))^(INDEX('Weibull Data'!$G$4:$I$5,1,IF($D48="Electromechanical",3,IF($D48="Analogue Electronic",2,1))))))</f>
        <v>0.196951423066277</v>
      </c>
      <c r="W48" s="28" cm="1">
        <f t="array" ref="W48">1-EXP(-((($C48+(W$6-$K$6))/(INDEX('Weibull Data'!$G$4:$I$5,2,IF($D48="Electromechanical",3,IF($D48="Analogue Electronic",2,1)))))^(INDEX('Weibull Data'!$G$4:$I$5,1,IF($D48="Electromechanical",3,IF($D48="Analogue Electronic",2,1))))))</f>
        <v>0.22739424220414139</v>
      </c>
      <c r="X48" s="28" cm="1">
        <f t="array" ref="X48">1-EXP(-((($C48+(X$6-$K$6))/(INDEX('Weibull Data'!$G$4:$I$5,2,IF($D48="Electromechanical",3,IF($D48="Analogue Electronic",2,1)))))^(INDEX('Weibull Data'!$G$4:$I$5,1,IF($D48="Electromechanical",3,IF($D48="Analogue Electronic",2,1))))))</f>
        <v>0.26040763783783272</v>
      </c>
      <c r="Y48" s="28" cm="1">
        <f t="array" ref="Y48">1-EXP(-((($C48+(Y$6-$K$6))/(INDEX('Weibull Data'!$G$4:$I$5,2,IF($D48="Electromechanical",3,IF($D48="Analogue Electronic",2,1)))))^(INDEX('Weibull Data'!$G$4:$I$5,1,IF($D48="Electromechanical",3,IF($D48="Analogue Electronic",2,1))))))</f>
        <v>0.29586655874345225</v>
      </c>
      <c r="Z48" s="28" cm="1">
        <f t="array" ref="Z48">1-EXP(-((($C48+(Z$6-$K$6))/(INDEX('Weibull Data'!$G$4:$I$5,2,IF($D48="Electromechanical",3,IF($D48="Analogue Electronic",2,1)))))^(INDEX('Weibull Data'!$G$4:$I$5,1,IF($D48="Electromechanical",3,IF($D48="Analogue Electronic",2,1))))))</f>
        <v>0.3335826741786091</v>
      </c>
      <c r="AA48" s="28" cm="1">
        <f t="array" ref="AA48">1-EXP(-((($C48+(AA$6-$K$6))/(INDEX('Weibull Data'!$G$4:$I$5,2,IF($D48="Electromechanical",3,IF($D48="Analogue Electronic",2,1)))))^(INDEX('Weibull Data'!$G$4:$I$5,1,IF($D48="Electromechanical",3,IF($D48="Analogue Electronic",2,1))))))</f>
        <v>0.37330261087615291</v>
      </c>
      <c r="AB48" s="28" cm="1">
        <f t="array" ref="AB48">1-EXP(-((($C48+(AB$6-$K$6))/(INDEX('Weibull Data'!$G$4:$I$5,2,IF($D48="Electromechanical",3,IF($D48="Analogue Electronic",2,1)))))^(INDEX('Weibull Data'!$G$4:$I$5,1,IF($D48="Electromechanical",3,IF($D48="Analogue Electronic",2,1))))))</f>
        <v>0.41470866090140868</v>
      </c>
      <c r="AC48" s="28" cm="1">
        <f t="array" ref="AC48">1-EXP(-((($C48+(AC$6-$K$6))/(INDEX('Weibull Data'!$G$4:$I$5,2,IF($D48="Electromechanical",3,IF($D48="Analogue Electronic",2,1)))))^(INDEX('Weibull Data'!$G$4:$I$5,1,IF($D48="Electromechanical",3,IF($D48="Analogue Electronic",2,1))))))</f>
        <v>0.45742234711266938</v>
      </c>
      <c r="AD48" s="28" cm="1">
        <f t="array" ref="AD48">1-EXP(-((($C48+(AD$6-$K$6))/(INDEX('Weibull Data'!$G$4:$I$5,2,IF($D48="Electromechanical",3,IF($D48="Analogue Electronic",2,1)))))^(INDEX('Weibull Data'!$G$4:$I$5,1,IF($D48="Electromechanical",3,IF($D48="Analogue Electronic",2,1))))))</f>
        <v>0.50101111261496789</v>
      </c>
      <c r="AE48" s="28" cm="1">
        <f t="array" ref="AE48">1-EXP(-((($C48+(AE$6-$K$6))/(INDEX('Weibull Data'!$G$4:$I$5,2,IF($D48="Electromechanical",3,IF($D48="Analogue Electronic",2,1)))))^(INDEX('Weibull Data'!$G$4:$I$5,1,IF($D48="Electromechanical",3,IF($D48="Analogue Electronic",2,1))))))</f>
        <v>0.54499823032567596</v>
      </c>
      <c r="AF48" s="28" cm="1">
        <f t="array" ref="AF48">1-EXP(-((($C48+(AF$6-$K$6))/(INDEX('Weibull Data'!$G$4:$I$5,2,IF($D48="Electromechanical",3,IF($D48="Analogue Electronic",2,1)))))^(INDEX('Weibull Data'!$G$4:$I$5,1,IF($D48="Electromechanical",3,IF($D48="Analogue Electronic",2,1))))))</f>
        <v>0.58887581344027229</v>
      </c>
      <c r="AG48" s="28" cm="1">
        <f t="array" ref="AG48">1-EXP(-((($C48+(AG$6-$K$6))/(INDEX('Weibull Data'!$G$4:$I$5,2,IF($D48="Electromechanical",3,IF($D48="Analogue Electronic",2,1)))))^(INDEX('Weibull Data'!$G$4:$I$5,1,IF($D48="Electromechanical",3,IF($D48="Analogue Electronic",2,1))))))</f>
        <v>0.63212055882855767</v>
      </c>
      <c r="AH48" s="28" cm="1">
        <f t="array" ref="AH48">1-EXP(-((($C48+(AH$6-$K$6))/(INDEX('Weibull Data'!$G$4:$I$5,2,IF($D48="Electromechanical",3,IF($D48="Analogue Electronic",2,1)))))^(INDEX('Weibull Data'!$G$4:$I$5,1,IF($D48="Electromechanical",3,IF($D48="Analogue Electronic",2,1))))))</f>
        <v>0.6742115920060604</v>
      </c>
      <c r="AI48" s="28" cm="1">
        <f t="array" ref="AI48">1-EXP(-((($C48+(AI$6-$K$6))/(INDEX('Weibull Data'!$G$4:$I$5,2,IF($D48="Electromechanical",3,IF($D48="Analogue Electronic",2,1)))))^(INDEX('Weibull Data'!$G$4:$I$5,1,IF($D48="Electromechanical",3,IF($D48="Analogue Electronic",2,1))))))</f>
        <v>0.71464952966240447</v>
      </c>
      <c r="AJ48" s="34">
        <f t="shared" si="1"/>
        <v>3.799286474368474E-3</v>
      </c>
      <c r="AK48" s="34">
        <f t="shared" si="2"/>
        <v>5.097988622028482E-3</v>
      </c>
      <c r="AL48" s="34">
        <f t="shared" si="3"/>
        <v>6.7065185953306128E-3</v>
      </c>
      <c r="AM48" s="34">
        <f t="shared" si="4"/>
        <v>8.6688635813468029E-3</v>
      </c>
      <c r="AN48" s="34">
        <f t="shared" si="5"/>
        <v>1.1030183375586866E-2</v>
      </c>
      <c r="AO48" s="34">
        <f t="shared" si="6"/>
        <v>1.3835938868324793E-2</v>
      </c>
      <c r="AP48" s="34">
        <f t="shared" si="7"/>
        <v>1.7130842934142299E-2</v>
      </c>
      <c r="AQ48" s="34">
        <f t="shared" si="8"/>
        <v>2.0957630473169453E-2</v>
      </c>
      <c r="AR48" s="34">
        <f t="shared" si="9"/>
        <v>2.5355652995497358E-2</v>
      </c>
      <c r="AS48" s="34">
        <f t="shared" si="10"/>
        <v>3.03593141772458E-2</v>
      </c>
      <c r="AT48" s="34">
        <f t="shared" si="11"/>
        <v>3.5996376188869555E-2</v>
      </c>
      <c r="AU48" s="34">
        <f t="shared" si="12"/>
        <v>4.2286182006592316E-2</v>
      </c>
      <c r="AV48" s="34">
        <f t="shared" si="13"/>
        <v>4.923785576656925E-2</v>
      </c>
      <c r="AW48" s="34">
        <f t="shared" si="14"/>
        <v>5.6848560551035349E-2</v>
      </c>
      <c r="AX48" s="34">
        <f t="shared" si="15"/>
        <v>6.5101909459458179E-2</v>
      </c>
      <c r="AY48" s="34">
        <f t="shared" si="16"/>
        <v>7.3966639685863061E-2</v>
      </c>
      <c r="AZ48" s="34">
        <f t="shared" si="17"/>
        <v>8.3395668544652274E-2</v>
      </c>
      <c r="BA48" s="34">
        <f t="shared" si="18"/>
        <v>9.3325652719038227E-2</v>
      </c>
      <c r="BB48" s="34">
        <f t="shared" si="19"/>
        <v>0.10367716522535217</v>
      </c>
      <c r="BC48" s="34">
        <f t="shared" si="20"/>
        <v>0.11435558677816735</v>
      </c>
      <c r="BD48" s="34">
        <f t="shared" si="21"/>
        <v>0.12525277815374197</v>
      </c>
      <c r="BE48" s="34">
        <f t="shared" si="22"/>
        <v>0.13624955758141899</v>
      </c>
      <c r="BF48" s="34">
        <f t="shared" si="23"/>
        <v>0.14721895336006807</v>
      </c>
      <c r="BG48" s="34">
        <f t="shared" si="24"/>
        <v>0.15803013970713942</v>
      </c>
      <c r="BH48" s="34">
        <f t="shared" si="25"/>
        <v>0.1685528980015151</v>
      </c>
      <c r="BI48" s="34">
        <f t="shared" si="26"/>
        <v>0.17866238241560112</v>
      </c>
      <c r="BJ48" s="45"/>
    </row>
    <row r="49" spans="1:62" x14ac:dyDescent="0.3">
      <c r="A49" s="29">
        <v>43</v>
      </c>
      <c r="B49" s="29" t="s">
        <v>154</v>
      </c>
      <c r="C49" s="29">
        <v>15</v>
      </c>
      <c r="D49" s="29" t="s">
        <v>51</v>
      </c>
      <c r="E49" s="29" t="s">
        <v>29</v>
      </c>
      <c r="F49" s="46">
        <v>1</v>
      </c>
      <c r="G49" s="47">
        <f t="shared" si="0"/>
        <v>1.5</v>
      </c>
      <c r="H49" s="46">
        <v>0.25</v>
      </c>
      <c r="I49" s="46">
        <v>1</v>
      </c>
      <c r="J49" s="28" cm="1">
        <f t="array" ref="J49">1-EXP(-((($C49+(J$6-$K$6))/(INDEX('Weibull Data'!$G$4:$I$5,2,IF($D49="Electromechanical",3,IF($D49="Analogue Electronic",2,1)))))^(INDEX('Weibull Data'!$G$4:$I$5,1,IF($D49="Electromechanical",3,IF($D49="Analogue Electronic",2,1))))))</f>
        <v>1.5197145897473896E-2</v>
      </c>
      <c r="K49" s="28" cm="1">
        <f t="array" ref="K49">1-EXP(-((($C49+(K$6-$K$6))/(INDEX('Weibull Data'!$G$4:$I$5,2,IF($D49="Electromechanical",3,IF($D49="Analogue Electronic",2,1)))))^(INDEX('Weibull Data'!$G$4:$I$5,1,IF($D49="Electromechanical",3,IF($D49="Analogue Electronic",2,1))))))</f>
        <v>2.0391954488113928E-2</v>
      </c>
      <c r="L49" s="28" cm="1">
        <f t="array" ref="L49">1-EXP(-((($C49+(L$6-$K$6))/(INDEX('Weibull Data'!$G$4:$I$5,2,IF($D49="Electromechanical",3,IF($D49="Analogue Electronic",2,1)))))^(INDEX('Weibull Data'!$G$4:$I$5,1,IF($D49="Electromechanical",3,IF($D49="Analogue Electronic",2,1))))))</f>
        <v>2.6826074381322451E-2</v>
      </c>
      <c r="M49" s="28" cm="1">
        <f t="array" ref="M49">1-EXP(-((($C49+(M$6-$K$6))/(INDEX('Weibull Data'!$G$4:$I$5,2,IF($D49="Electromechanical",3,IF($D49="Analogue Electronic",2,1)))))^(INDEX('Weibull Data'!$G$4:$I$5,1,IF($D49="Electromechanical",3,IF($D49="Analogue Electronic",2,1))))))</f>
        <v>3.4675454325387212E-2</v>
      </c>
      <c r="N49" s="28" cm="1">
        <f t="array" ref="N49">1-EXP(-((($C49+(N$6-$K$6))/(INDEX('Weibull Data'!$G$4:$I$5,2,IF($D49="Electromechanical",3,IF($D49="Analogue Electronic",2,1)))))^(INDEX('Weibull Data'!$G$4:$I$5,1,IF($D49="Electromechanical",3,IF($D49="Analogue Electronic",2,1))))))</f>
        <v>4.4120733502347464E-2</v>
      </c>
      <c r="O49" s="28" cm="1">
        <f t="array" ref="O49">1-EXP(-((($C49+(O$6-$K$6))/(INDEX('Weibull Data'!$G$4:$I$5,2,IF($D49="Electromechanical",3,IF($D49="Analogue Electronic",2,1)))))^(INDEX('Weibull Data'!$G$4:$I$5,1,IF($D49="Electromechanical",3,IF($D49="Analogue Electronic",2,1))))))</f>
        <v>5.5343755473299172E-2</v>
      </c>
      <c r="P49" s="28" cm="1">
        <f t="array" ref="P49">1-EXP(-((($C49+(P$6-$K$6))/(INDEX('Weibull Data'!$G$4:$I$5,2,IF($D49="Electromechanical",3,IF($D49="Analogue Electronic",2,1)))))^(INDEX('Weibull Data'!$G$4:$I$5,1,IF($D49="Electromechanical",3,IF($D49="Analogue Electronic",2,1))))))</f>
        <v>6.8523371736569194E-2</v>
      </c>
      <c r="Q49" s="28" cm="1">
        <f t="array" ref="Q49">1-EXP(-((($C49+(Q$6-$K$6))/(INDEX('Weibull Data'!$G$4:$I$5,2,IF($D49="Electromechanical",3,IF($D49="Analogue Electronic",2,1)))))^(INDEX('Weibull Data'!$G$4:$I$5,1,IF($D49="Electromechanical",3,IF($D49="Analogue Electronic",2,1))))))</f>
        <v>8.3830521892677812E-2</v>
      </c>
      <c r="R49" s="28" cm="1">
        <f t="array" ref="R49">1-EXP(-((($C49+(R$6-$K$6))/(INDEX('Weibull Data'!$G$4:$I$5,2,IF($D49="Electromechanical",3,IF($D49="Analogue Electronic",2,1)))))^(INDEX('Weibull Data'!$G$4:$I$5,1,IF($D49="Electromechanical",3,IF($D49="Analogue Electronic",2,1))))))</f>
        <v>0.10142261198198943</v>
      </c>
      <c r="S49" s="28" cm="1">
        <f t="array" ref="S49">1-EXP(-((($C49+(S$6-$K$6))/(INDEX('Weibull Data'!$G$4:$I$5,2,IF($D49="Electromechanical",3,IF($D49="Analogue Electronic",2,1)))))^(INDEX('Weibull Data'!$G$4:$I$5,1,IF($D49="Electromechanical",3,IF($D49="Analogue Electronic",2,1))))))</f>
        <v>0.1214372567089832</v>
      </c>
      <c r="T49" s="28" cm="1">
        <f t="array" ref="T49">1-EXP(-((($C49+(T$6-$K$6))/(INDEX('Weibull Data'!$G$4:$I$5,2,IF($D49="Electromechanical",3,IF($D49="Analogue Electronic",2,1)))))^(INDEX('Weibull Data'!$G$4:$I$5,1,IF($D49="Electromechanical",3,IF($D49="Analogue Electronic",2,1))))))</f>
        <v>0.14398550475547822</v>
      </c>
      <c r="U49" s="28" cm="1">
        <f t="array" ref="U49">1-EXP(-((($C49+(U$6-$K$6))/(INDEX('Weibull Data'!$G$4:$I$5,2,IF($D49="Electromechanical",3,IF($D49="Analogue Electronic",2,1)))))^(INDEX('Weibull Data'!$G$4:$I$5,1,IF($D49="Electromechanical",3,IF($D49="Analogue Electronic",2,1))))))</f>
        <v>0.16914472802636926</v>
      </c>
      <c r="V49" s="28" cm="1">
        <f t="array" ref="V49">1-EXP(-((($C49+(V$6-$K$6))/(INDEX('Weibull Data'!$G$4:$I$5,2,IF($D49="Electromechanical",3,IF($D49="Analogue Electronic",2,1)))))^(INDEX('Weibull Data'!$G$4:$I$5,1,IF($D49="Electromechanical",3,IF($D49="Analogue Electronic",2,1))))))</f>
        <v>0.196951423066277</v>
      </c>
      <c r="W49" s="28" cm="1">
        <f t="array" ref="W49">1-EXP(-((($C49+(W$6-$K$6))/(INDEX('Weibull Data'!$G$4:$I$5,2,IF($D49="Electromechanical",3,IF($D49="Analogue Electronic",2,1)))))^(INDEX('Weibull Data'!$G$4:$I$5,1,IF($D49="Electromechanical",3,IF($D49="Analogue Electronic",2,1))))))</f>
        <v>0.22739424220414139</v>
      </c>
      <c r="X49" s="28" cm="1">
        <f t="array" ref="X49">1-EXP(-((($C49+(X$6-$K$6))/(INDEX('Weibull Data'!$G$4:$I$5,2,IF($D49="Electromechanical",3,IF($D49="Analogue Electronic",2,1)))))^(INDEX('Weibull Data'!$G$4:$I$5,1,IF($D49="Electromechanical",3,IF($D49="Analogue Electronic",2,1))))))</f>
        <v>0.26040763783783272</v>
      </c>
      <c r="Y49" s="28" cm="1">
        <f t="array" ref="Y49">1-EXP(-((($C49+(Y$6-$K$6))/(INDEX('Weibull Data'!$G$4:$I$5,2,IF($D49="Electromechanical",3,IF($D49="Analogue Electronic",2,1)))))^(INDEX('Weibull Data'!$G$4:$I$5,1,IF($D49="Electromechanical",3,IF($D49="Analogue Electronic",2,1))))))</f>
        <v>0.29586655874345225</v>
      </c>
      <c r="Z49" s="28" cm="1">
        <f t="array" ref="Z49">1-EXP(-((($C49+(Z$6-$K$6))/(INDEX('Weibull Data'!$G$4:$I$5,2,IF($D49="Electromechanical",3,IF($D49="Analogue Electronic",2,1)))))^(INDEX('Weibull Data'!$G$4:$I$5,1,IF($D49="Electromechanical",3,IF($D49="Analogue Electronic",2,1))))))</f>
        <v>0.3335826741786091</v>
      </c>
      <c r="AA49" s="28" cm="1">
        <f t="array" ref="AA49">1-EXP(-((($C49+(AA$6-$K$6))/(INDEX('Weibull Data'!$G$4:$I$5,2,IF($D49="Electromechanical",3,IF($D49="Analogue Electronic",2,1)))))^(INDEX('Weibull Data'!$G$4:$I$5,1,IF($D49="Electromechanical",3,IF($D49="Analogue Electronic",2,1))))))</f>
        <v>0.37330261087615291</v>
      </c>
      <c r="AB49" s="28" cm="1">
        <f t="array" ref="AB49">1-EXP(-((($C49+(AB$6-$K$6))/(INDEX('Weibull Data'!$G$4:$I$5,2,IF($D49="Electromechanical",3,IF($D49="Analogue Electronic",2,1)))))^(INDEX('Weibull Data'!$G$4:$I$5,1,IF($D49="Electromechanical",3,IF($D49="Analogue Electronic",2,1))))))</f>
        <v>0.41470866090140868</v>
      </c>
      <c r="AC49" s="28" cm="1">
        <f t="array" ref="AC49">1-EXP(-((($C49+(AC$6-$K$6))/(INDEX('Weibull Data'!$G$4:$I$5,2,IF($D49="Electromechanical",3,IF($D49="Analogue Electronic",2,1)))))^(INDEX('Weibull Data'!$G$4:$I$5,1,IF($D49="Electromechanical",3,IF($D49="Analogue Electronic",2,1))))))</f>
        <v>0.45742234711266938</v>
      </c>
      <c r="AD49" s="28" cm="1">
        <f t="array" ref="AD49">1-EXP(-((($C49+(AD$6-$K$6))/(INDEX('Weibull Data'!$G$4:$I$5,2,IF($D49="Electromechanical",3,IF($D49="Analogue Electronic",2,1)))))^(INDEX('Weibull Data'!$G$4:$I$5,1,IF($D49="Electromechanical",3,IF($D49="Analogue Electronic",2,1))))))</f>
        <v>0.50101111261496789</v>
      </c>
      <c r="AE49" s="28" cm="1">
        <f t="array" ref="AE49">1-EXP(-((($C49+(AE$6-$K$6))/(INDEX('Weibull Data'!$G$4:$I$5,2,IF($D49="Electromechanical",3,IF($D49="Analogue Electronic",2,1)))))^(INDEX('Weibull Data'!$G$4:$I$5,1,IF($D49="Electromechanical",3,IF($D49="Analogue Electronic",2,1))))))</f>
        <v>0.54499823032567596</v>
      </c>
      <c r="AF49" s="28" cm="1">
        <f t="array" ref="AF49">1-EXP(-((($C49+(AF$6-$K$6))/(INDEX('Weibull Data'!$G$4:$I$5,2,IF($D49="Electromechanical",3,IF($D49="Analogue Electronic",2,1)))))^(INDEX('Weibull Data'!$G$4:$I$5,1,IF($D49="Electromechanical",3,IF($D49="Analogue Electronic",2,1))))))</f>
        <v>0.58887581344027229</v>
      </c>
      <c r="AG49" s="28" cm="1">
        <f t="array" ref="AG49">1-EXP(-((($C49+(AG$6-$K$6))/(INDEX('Weibull Data'!$G$4:$I$5,2,IF($D49="Electromechanical",3,IF($D49="Analogue Electronic",2,1)))))^(INDEX('Weibull Data'!$G$4:$I$5,1,IF($D49="Electromechanical",3,IF($D49="Analogue Electronic",2,1))))))</f>
        <v>0.63212055882855767</v>
      </c>
      <c r="AH49" s="28" cm="1">
        <f t="array" ref="AH49">1-EXP(-((($C49+(AH$6-$K$6))/(INDEX('Weibull Data'!$G$4:$I$5,2,IF($D49="Electromechanical",3,IF($D49="Analogue Electronic",2,1)))))^(INDEX('Weibull Data'!$G$4:$I$5,1,IF($D49="Electromechanical",3,IF($D49="Analogue Electronic",2,1))))))</f>
        <v>0.6742115920060604</v>
      </c>
      <c r="AI49" s="28" cm="1">
        <f t="array" ref="AI49">1-EXP(-((($C49+(AI$6-$K$6))/(INDEX('Weibull Data'!$G$4:$I$5,2,IF($D49="Electromechanical",3,IF($D49="Analogue Electronic",2,1)))))^(INDEX('Weibull Data'!$G$4:$I$5,1,IF($D49="Electromechanical",3,IF($D49="Analogue Electronic",2,1))))))</f>
        <v>0.71464952966240447</v>
      </c>
      <c r="AJ49" s="34">
        <f t="shared" si="1"/>
        <v>3.799286474368474E-3</v>
      </c>
      <c r="AK49" s="34">
        <f t="shared" si="2"/>
        <v>5.097988622028482E-3</v>
      </c>
      <c r="AL49" s="34">
        <f t="shared" si="3"/>
        <v>6.7065185953306128E-3</v>
      </c>
      <c r="AM49" s="34">
        <f t="shared" si="4"/>
        <v>8.6688635813468029E-3</v>
      </c>
      <c r="AN49" s="34">
        <f t="shared" si="5"/>
        <v>1.1030183375586866E-2</v>
      </c>
      <c r="AO49" s="34">
        <f t="shared" si="6"/>
        <v>1.3835938868324793E-2</v>
      </c>
      <c r="AP49" s="34">
        <f t="shared" si="7"/>
        <v>1.7130842934142299E-2</v>
      </c>
      <c r="AQ49" s="34">
        <f t="shared" si="8"/>
        <v>2.0957630473169453E-2</v>
      </c>
      <c r="AR49" s="34">
        <f t="shared" si="9"/>
        <v>2.5355652995497358E-2</v>
      </c>
      <c r="AS49" s="34">
        <f t="shared" si="10"/>
        <v>3.03593141772458E-2</v>
      </c>
      <c r="AT49" s="34">
        <f t="shared" si="11"/>
        <v>3.5996376188869555E-2</v>
      </c>
      <c r="AU49" s="34">
        <f t="shared" si="12"/>
        <v>4.2286182006592316E-2</v>
      </c>
      <c r="AV49" s="34">
        <f t="shared" si="13"/>
        <v>4.923785576656925E-2</v>
      </c>
      <c r="AW49" s="34">
        <f t="shared" si="14"/>
        <v>5.6848560551035349E-2</v>
      </c>
      <c r="AX49" s="34">
        <f t="shared" si="15"/>
        <v>6.5101909459458179E-2</v>
      </c>
      <c r="AY49" s="34">
        <f t="shared" si="16"/>
        <v>7.3966639685863061E-2</v>
      </c>
      <c r="AZ49" s="34">
        <f t="shared" si="17"/>
        <v>8.3395668544652274E-2</v>
      </c>
      <c r="BA49" s="34">
        <f t="shared" si="18"/>
        <v>9.3325652719038227E-2</v>
      </c>
      <c r="BB49" s="34">
        <f t="shared" si="19"/>
        <v>0.10367716522535217</v>
      </c>
      <c r="BC49" s="34">
        <f t="shared" si="20"/>
        <v>0.11435558677816735</v>
      </c>
      <c r="BD49" s="34">
        <f t="shared" si="21"/>
        <v>0.12525277815374197</v>
      </c>
      <c r="BE49" s="34">
        <f t="shared" si="22"/>
        <v>0.13624955758141899</v>
      </c>
      <c r="BF49" s="34">
        <f t="shared" si="23"/>
        <v>0.14721895336006807</v>
      </c>
      <c r="BG49" s="34">
        <f t="shared" si="24"/>
        <v>0.15803013970713942</v>
      </c>
      <c r="BH49" s="34">
        <f t="shared" si="25"/>
        <v>0.1685528980015151</v>
      </c>
      <c r="BI49" s="34">
        <f t="shared" si="26"/>
        <v>0.17866238241560112</v>
      </c>
      <c r="BJ49" s="45"/>
    </row>
    <row r="50" spans="1:62" x14ac:dyDescent="0.3">
      <c r="A50" s="29">
        <v>44</v>
      </c>
      <c r="B50" s="29" t="s">
        <v>155</v>
      </c>
      <c r="C50" s="29">
        <v>15</v>
      </c>
      <c r="D50" s="29" t="s">
        <v>51</v>
      </c>
      <c r="E50" s="29" t="s">
        <v>34</v>
      </c>
      <c r="F50" s="46">
        <v>1</v>
      </c>
      <c r="G50" s="47">
        <f t="shared" si="0"/>
        <v>1.5</v>
      </c>
      <c r="H50" s="46">
        <v>0.5</v>
      </c>
      <c r="I50" s="46">
        <v>1</v>
      </c>
      <c r="J50" s="28" cm="1">
        <f t="array" ref="J50">1-EXP(-((($C50+(J$6-$K$6))/(INDEX('Weibull Data'!$G$4:$I$5,2,IF($D50="Electromechanical",3,IF($D50="Analogue Electronic",2,1)))))^(INDEX('Weibull Data'!$G$4:$I$5,1,IF($D50="Electromechanical",3,IF($D50="Analogue Electronic",2,1))))))</f>
        <v>1.5197145897473896E-2</v>
      </c>
      <c r="K50" s="28" cm="1">
        <f t="array" ref="K50">1-EXP(-((($C50+(K$6-$K$6))/(INDEX('Weibull Data'!$G$4:$I$5,2,IF($D50="Electromechanical",3,IF($D50="Analogue Electronic",2,1)))))^(INDEX('Weibull Data'!$G$4:$I$5,1,IF($D50="Electromechanical",3,IF($D50="Analogue Electronic",2,1))))))</f>
        <v>2.0391954488113928E-2</v>
      </c>
      <c r="L50" s="28" cm="1">
        <f t="array" ref="L50">1-EXP(-((($C50+(L$6-$K$6))/(INDEX('Weibull Data'!$G$4:$I$5,2,IF($D50="Electromechanical",3,IF($D50="Analogue Electronic",2,1)))))^(INDEX('Weibull Data'!$G$4:$I$5,1,IF($D50="Electromechanical",3,IF($D50="Analogue Electronic",2,1))))))</f>
        <v>2.6826074381322451E-2</v>
      </c>
      <c r="M50" s="28" cm="1">
        <f t="array" ref="M50">1-EXP(-((($C50+(M$6-$K$6))/(INDEX('Weibull Data'!$G$4:$I$5,2,IF($D50="Electromechanical",3,IF($D50="Analogue Electronic",2,1)))))^(INDEX('Weibull Data'!$G$4:$I$5,1,IF($D50="Electromechanical",3,IF($D50="Analogue Electronic",2,1))))))</f>
        <v>3.4675454325387212E-2</v>
      </c>
      <c r="N50" s="28" cm="1">
        <f t="array" ref="N50">1-EXP(-((($C50+(N$6-$K$6))/(INDEX('Weibull Data'!$G$4:$I$5,2,IF($D50="Electromechanical",3,IF($D50="Analogue Electronic",2,1)))))^(INDEX('Weibull Data'!$G$4:$I$5,1,IF($D50="Electromechanical",3,IF($D50="Analogue Electronic",2,1))))))</f>
        <v>4.4120733502347464E-2</v>
      </c>
      <c r="O50" s="28" cm="1">
        <f t="array" ref="O50">1-EXP(-((($C50+(O$6-$K$6))/(INDEX('Weibull Data'!$G$4:$I$5,2,IF($D50="Electromechanical",3,IF($D50="Analogue Electronic",2,1)))))^(INDEX('Weibull Data'!$G$4:$I$5,1,IF($D50="Electromechanical",3,IF($D50="Analogue Electronic",2,1))))))</f>
        <v>5.5343755473299172E-2</v>
      </c>
      <c r="P50" s="28" cm="1">
        <f t="array" ref="P50">1-EXP(-((($C50+(P$6-$K$6))/(INDEX('Weibull Data'!$G$4:$I$5,2,IF($D50="Electromechanical",3,IF($D50="Analogue Electronic",2,1)))))^(INDEX('Weibull Data'!$G$4:$I$5,1,IF($D50="Electromechanical",3,IF($D50="Analogue Electronic",2,1))))))</f>
        <v>6.8523371736569194E-2</v>
      </c>
      <c r="Q50" s="28" cm="1">
        <f t="array" ref="Q50">1-EXP(-((($C50+(Q$6-$K$6))/(INDEX('Weibull Data'!$G$4:$I$5,2,IF($D50="Electromechanical",3,IF($D50="Analogue Electronic",2,1)))))^(INDEX('Weibull Data'!$G$4:$I$5,1,IF($D50="Electromechanical",3,IF($D50="Analogue Electronic",2,1))))))</f>
        <v>8.3830521892677812E-2</v>
      </c>
      <c r="R50" s="28" cm="1">
        <f t="array" ref="R50">1-EXP(-((($C50+(R$6-$K$6))/(INDEX('Weibull Data'!$G$4:$I$5,2,IF($D50="Electromechanical",3,IF($D50="Analogue Electronic",2,1)))))^(INDEX('Weibull Data'!$G$4:$I$5,1,IF($D50="Electromechanical",3,IF($D50="Analogue Electronic",2,1))))))</f>
        <v>0.10142261198198943</v>
      </c>
      <c r="S50" s="28" cm="1">
        <f t="array" ref="S50">1-EXP(-((($C50+(S$6-$K$6))/(INDEX('Weibull Data'!$G$4:$I$5,2,IF($D50="Electromechanical",3,IF($D50="Analogue Electronic",2,1)))))^(INDEX('Weibull Data'!$G$4:$I$5,1,IF($D50="Electromechanical",3,IF($D50="Analogue Electronic",2,1))))))</f>
        <v>0.1214372567089832</v>
      </c>
      <c r="T50" s="28" cm="1">
        <f t="array" ref="T50">1-EXP(-((($C50+(T$6-$K$6))/(INDEX('Weibull Data'!$G$4:$I$5,2,IF($D50="Electromechanical",3,IF($D50="Analogue Electronic",2,1)))))^(INDEX('Weibull Data'!$G$4:$I$5,1,IF($D50="Electromechanical",3,IF($D50="Analogue Electronic",2,1))))))</f>
        <v>0.14398550475547822</v>
      </c>
      <c r="U50" s="28" cm="1">
        <f t="array" ref="U50">1-EXP(-((($C50+(U$6-$K$6))/(INDEX('Weibull Data'!$G$4:$I$5,2,IF($D50="Electromechanical",3,IF($D50="Analogue Electronic",2,1)))))^(INDEX('Weibull Data'!$G$4:$I$5,1,IF($D50="Electromechanical",3,IF($D50="Analogue Electronic",2,1))))))</f>
        <v>0.16914472802636926</v>
      </c>
      <c r="V50" s="28" cm="1">
        <f t="array" ref="V50">1-EXP(-((($C50+(V$6-$K$6))/(INDEX('Weibull Data'!$G$4:$I$5,2,IF($D50="Electromechanical",3,IF($D50="Analogue Electronic",2,1)))))^(INDEX('Weibull Data'!$G$4:$I$5,1,IF($D50="Electromechanical",3,IF($D50="Analogue Electronic",2,1))))))</f>
        <v>0.196951423066277</v>
      </c>
      <c r="W50" s="28" cm="1">
        <f t="array" ref="W50">1-EXP(-((($C50+(W$6-$K$6))/(INDEX('Weibull Data'!$G$4:$I$5,2,IF($D50="Electromechanical",3,IF($D50="Analogue Electronic",2,1)))))^(INDEX('Weibull Data'!$G$4:$I$5,1,IF($D50="Electromechanical",3,IF($D50="Analogue Electronic",2,1))))))</f>
        <v>0.22739424220414139</v>
      </c>
      <c r="X50" s="28" cm="1">
        <f t="array" ref="X50">1-EXP(-((($C50+(X$6-$K$6))/(INDEX('Weibull Data'!$G$4:$I$5,2,IF($D50="Electromechanical",3,IF($D50="Analogue Electronic",2,1)))))^(INDEX('Weibull Data'!$G$4:$I$5,1,IF($D50="Electromechanical",3,IF($D50="Analogue Electronic",2,1))))))</f>
        <v>0.26040763783783272</v>
      </c>
      <c r="Y50" s="28" cm="1">
        <f t="array" ref="Y50">1-EXP(-((($C50+(Y$6-$K$6))/(INDEX('Weibull Data'!$G$4:$I$5,2,IF($D50="Electromechanical",3,IF($D50="Analogue Electronic",2,1)))))^(INDEX('Weibull Data'!$G$4:$I$5,1,IF($D50="Electromechanical",3,IF($D50="Analogue Electronic",2,1))))))</f>
        <v>0.29586655874345225</v>
      </c>
      <c r="Z50" s="28" cm="1">
        <f t="array" ref="Z50">1-EXP(-((($C50+(Z$6-$K$6))/(INDEX('Weibull Data'!$G$4:$I$5,2,IF($D50="Electromechanical",3,IF($D50="Analogue Electronic",2,1)))))^(INDEX('Weibull Data'!$G$4:$I$5,1,IF($D50="Electromechanical",3,IF($D50="Analogue Electronic",2,1))))))</f>
        <v>0.3335826741786091</v>
      </c>
      <c r="AA50" s="28" cm="1">
        <f t="array" ref="AA50">1-EXP(-((($C50+(AA$6-$K$6))/(INDEX('Weibull Data'!$G$4:$I$5,2,IF($D50="Electromechanical",3,IF($D50="Analogue Electronic",2,1)))))^(INDEX('Weibull Data'!$G$4:$I$5,1,IF($D50="Electromechanical",3,IF($D50="Analogue Electronic",2,1))))))</f>
        <v>0.37330261087615291</v>
      </c>
      <c r="AB50" s="28" cm="1">
        <f t="array" ref="AB50">1-EXP(-((($C50+(AB$6-$K$6))/(INDEX('Weibull Data'!$G$4:$I$5,2,IF($D50="Electromechanical",3,IF($D50="Analogue Electronic",2,1)))))^(INDEX('Weibull Data'!$G$4:$I$5,1,IF($D50="Electromechanical",3,IF($D50="Analogue Electronic",2,1))))))</f>
        <v>0.41470866090140868</v>
      </c>
      <c r="AC50" s="28" cm="1">
        <f t="array" ref="AC50">1-EXP(-((($C50+(AC$6-$K$6))/(INDEX('Weibull Data'!$G$4:$I$5,2,IF($D50="Electromechanical",3,IF($D50="Analogue Electronic",2,1)))))^(INDEX('Weibull Data'!$G$4:$I$5,1,IF($D50="Electromechanical",3,IF($D50="Analogue Electronic",2,1))))))</f>
        <v>0.45742234711266938</v>
      </c>
      <c r="AD50" s="28" cm="1">
        <f t="array" ref="AD50">1-EXP(-((($C50+(AD$6-$K$6))/(INDEX('Weibull Data'!$G$4:$I$5,2,IF($D50="Electromechanical",3,IF($D50="Analogue Electronic",2,1)))))^(INDEX('Weibull Data'!$G$4:$I$5,1,IF($D50="Electromechanical",3,IF($D50="Analogue Electronic",2,1))))))</f>
        <v>0.50101111261496789</v>
      </c>
      <c r="AE50" s="28" cm="1">
        <f t="array" ref="AE50">1-EXP(-((($C50+(AE$6-$K$6))/(INDEX('Weibull Data'!$G$4:$I$5,2,IF($D50="Electromechanical",3,IF($D50="Analogue Electronic",2,1)))))^(INDEX('Weibull Data'!$G$4:$I$5,1,IF($D50="Electromechanical",3,IF($D50="Analogue Electronic",2,1))))))</f>
        <v>0.54499823032567596</v>
      </c>
      <c r="AF50" s="28" cm="1">
        <f t="array" ref="AF50">1-EXP(-((($C50+(AF$6-$K$6))/(INDEX('Weibull Data'!$G$4:$I$5,2,IF($D50="Electromechanical",3,IF($D50="Analogue Electronic",2,1)))))^(INDEX('Weibull Data'!$G$4:$I$5,1,IF($D50="Electromechanical",3,IF($D50="Analogue Electronic",2,1))))))</f>
        <v>0.58887581344027229</v>
      </c>
      <c r="AG50" s="28" cm="1">
        <f t="array" ref="AG50">1-EXP(-((($C50+(AG$6-$K$6))/(INDEX('Weibull Data'!$G$4:$I$5,2,IF($D50="Electromechanical",3,IF($D50="Analogue Electronic",2,1)))))^(INDEX('Weibull Data'!$G$4:$I$5,1,IF($D50="Electromechanical",3,IF($D50="Analogue Electronic",2,1))))))</f>
        <v>0.63212055882855767</v>
      </c>
      <c r="AH50" s="28" cm="1">
        <f t="array" ref="AH50">1-EXP(-((($C50+(AH$6-$K$6))/(INDEX('Weibull Data'!$G$4:$I$5,2,IF($D50="Electromechanical",3,IF($D50="Analogue Electronic",2,1)))))^(INDEX('Weibull Data'!$G$4:$I$5,1,IF($D50="Electromechanical",3,IF($D50="Analogue Electronic",2,1))))))</f>
        <v>0.6742115920060604</v>
      </c>
      <c r="AI50" s="28" cm="1">
        <f t="array" ref="AI50">1-EXP(-((($C50+(AI$6-$K$6))/(INDEX('Weibull Data'!$G$4:$I$5,2,IF($D50="Electromechanical",3,IF($D50="Analogue Electronic",2,1)))))^(INDEX('Weibull Data'!$G$4:$I$5,1,IF($D50="Electromechanical",3,IF($D50="Analogue Electronic",2,1))))))</f>
        <v>0.71464952966240447</v>
      </c>
      <c r="AJ50" s="34">
        <f t="shared" si="1"/>
        <v>7.598572948736948E-3</v>
      </c>
      <c r="AK50" s="34">
        <f t="shared" si="2"/>
        <v>1.0195977244056964E-2</v>
      </c>
      <c r="AL50" s="34">
        <f t="shared" si="3"/>
        <v>1.3413037190661226E-2</v>
      </c>
      <c r="AM50" s="34">
        <f t="shared" si="4"/>
        <v>1.7337727162693606E-2</v>
      </c>
      <c r="AN50" s="34">
        <f t="shared" si="5"/>
        <v>2.2060366751173732E-2</v>
      </c>
      <c r="AO50" s="34">
        <f t="shared" si="6"/>
        <v>2.7671877736649586E-2</v>
      </c>
      <c r="AP50" s="34">
        <f t="shared" si="7"/>
        <v>3.4261685868284597E-2</v>
      </c>
      <c r="AQ50" s="34">
        <f t="shared" si="8"/>
        <v>4.1915260946338906E-2</v>
      </c>
      <c r="AR50" s="34">
        <f t="shared" si="9"/>
        <v>5.0711305990994715E-2</v>
      </c>
      <c r="AS50" s="34">
        <f t="shared" si="10"/>
        <v>6.0718628354491599E-2</v>
      </c>
      <c r="AT50" s="34">
        <f t="shared" si="11"/>
        <v>7.1992752377739111E-2</v>
      </c>
      <c r="AU50" s="34">
        <f t="shared" si="12"/>
        <v>8.4572364013184631E-2</v>
      </c>
      <c r="AV50" s="34">
        <f t="shared" si="13"/>
        <v>9.8475711533138499E-2</v>
      </c>
      <c r="AW50" s="34">
        <f t="shared" si="14"/>
        <v>0.1136971211020707</v>
      </c>
      <c r="AX50" s="34">
        <f t="shared" si="15"/>
        <v>0.13020381891891636</v>
      </c>
      <c r="AY50" s="34">
        <f t="shared" si="16"/>
        <v>0.14793327937172612</v>
      </c>
      <c r="AZ50" s="34">
        <f t="shared" si="17"/>
        <v>0.16679133708930455</v>
      </c>
      <c r="BA50" s="34">
        <f t="shared" si="18"/>
        <v>0.18665130543807645</v>
      </c>
      <c r="BB50" s="34">
        <f t="shared" si="19"/>
        <v>0.20735433045070434</v>
      </c>
      <c r="BC50" s="34">
        <f t="shared" si="20"/>
        <v>0.22871117355633469</v>
      </c>
      <c r="BD50" s="34">
        <f t="shared" si="21"/>
        <v>0.25050555630748395</v>
      </c>
      <c r="BE50" s="34">
        <f t="shared" si="22"/>
        <v>0.27249911516283798</v>
      </c>
      <c r="BF50" s="34">
        <f t="shared" si="23"/>
        <v>0.29443790672013614</v>
      </c>
      <c r="BG50" s="34">
        <f t="shared" si="24"/>
        <v>0.31606027941427883</v>
      </c>
      <c r="BH50" s="34">
        <f t="shared" si="25"/>
        <v>0.3371057960030302</v>
      </c>
      <c r="BI50" s="34">
        <f t="shared" si="26"/>
        <v>0.35732476483120224</v>
      </c>
      <c r="BJ50" s="45"/>
    </row>
    <row r="51" spans="1:62" x14ac:dyDescent="0.3">
      <c r="A51" s="29">
        <v>45</v>
      </c>
      <c r="B51" s="29" t="s">
        <v>156</v>
      </c>
      <c r="C51" s="29">
        <v>15</v>
      </c>
      <c r="D51" s="29" t="s">
        <v>51</v>
      </c>
      <c r="E51" s="29" t="s">
        <v>34</v>
      </c>
      <c r="F51" s="46">
        <v>1</v>
      </c>
      <c r="G51" s="47">
        <f t="shared" si="0"/>
        <v>1.5</v>
      </c>
      <c r="H51" s="46">
        <v>0.5</v>
      </c>
      <c r="I51" s="46">
        <v>1</v>
      </c>
      <c r="J51" s="28" cm="1">
        <f t="array" ref="J51">1-EXP(-((($C51+(J$6-$K$6))/(INDEX('Weibull Data'!$G$4:$I$5,2,IF($D51="Electromechanical",3,IF($D51="Analogue Electronic",2,1)))))^(INDEX('Weibull Data'!$G$4:$I$5,1,IF($D51="Electromechanical",3,IF($D51="Analogue Electronic",2,1))))))</f>
        <v>1.5197145897473896E-2</v>
      </c>
      <c r="K51" s="28" cm="1">
        <f t="array" ref="K51">1-EXP(-((($C51+(K$6-$K$6))/(INDEX('Weibull Data'!$G$4:$I$5,2,IF($D51="Electromechanical",3,IF($D51="Analogue Electronic",2,1)))))^(INDEX('Weibull Data'!$G$4:$I$5,1,IF($D51="Electromechanical",3,IF($D51="Analogue Electronic",2,1))))))</f>
        <v>2.0391954488113928E-2</v>
      </c>
      <c r="L51" s="28" cm="1">
        <f t="array" ref="L51">1-EXP(-((($C51+(L$6-$K$6))/(INDEX('Weibull Data'!$G$4:$I$5,2,IF($D51="Electromechanical",3,IF($D51="Analogue Electronic",2,1)))))^(INDEX('Weibull Data'!$G$4:$I$5,1,IF($D51="Electromechanical",3,IF($D51="Analogue Electronic",2,1))))))</f>
        <v>2.6826074381322451E-2</v>
      </c>
      <c r="M51" s="28" cm="1">
        <f t="array" ref="M51">1-EXP(-((($C51+(M$6-$K$6))/(INDEX('Weibull Data'!$G$4:$I$5,2,IF($D51="Electromechanical",3,IF($D51="Analogue Electronic",2,1)))))^(INDEX('Weibull Data'!$G$4:$I$5,1,IF($D51="Electromechanical",3,IF($D51="Analogue Electronic",2,1))))))</f>
        <v>3.4675454325387212E-2</v>
      </c>
      <c r="N51" s="28" cm="1">
        <f t="array" ref="N51">1-EXP(-((($C51+(N$6-$K$6))/(INDEX('Weibull Data'!$G$4:$I$5,2,IF($D51="Electromechanical",3,IF($D51="Analogue Electronic",2,1)))))^(INDEX('Weibull Data'!$G$4:$I$5,1,IF($D51="Electromechanical",3,IF($D51="Analogue Electronic",2,1))))))</f>
        <v>4.4120733502347464E-2</v>
      </c>
      <c r="O51" s="28" cm="1">
        <f t="array" ref="O51">1-EXP(-((($C51+(O$6-$K$6))/(INDEX('Weibull Data'!$G$4:$I$5,2,IF($D51="Electromechanical",3,IF($D51="Analogue Electronic",2,1)))))^(INDEX('Weibull Data'!$G$4:$I$5,1,IF($D51="Electromechanical",3,IF($D51="Analogue Electronic",2,1))))))</f>
        <v>5.5343755473299172E-2</v>
      </c>
      <c r="P51" s="28" cm="1">
        <f t="array" ref="P51">1-EXP(-((($C51+(P$6-$K$6))/(INDEX('Weibull Data'!$G$4:$I$5,2,IF($D51="Electromechanical",3,IF($D51="Analogue Electronic",2,1)))))^(INDEX('Weibull Data'!$G$4:$I$5,1,IF($D51="Electromechanical",3,IF($D51="Analogue Electronic",2,1))))))</f>
        <v>6.8523371736569194E-2</v>
      </c>
      <c r="Q51" s="28" cm="1">
        <f t="array" ref="Q51">1-EXP(-((($C51+(Q$6-$K$6))/(INDEX('Weibull Data'!$G$4:$I$5,2,IF($D51="Electromechanical",3,IF($D51="Analogue Electronic",2,1)))))^(INDEX('Weibull Data'!$G$4:$I$5,1,IF($D51="Electromechanical",3,IF($D51="Analogue Electronic",2,1))))))</f>
        <v>8.3830521892677812E-2</v>
      </c>
      <c r="R51" s="28" cm="1">
        <f t="array" ref="R51">1-EXP(-((($C51+(R$6-$K$6))/(INDEX('Weibull Data'!$G$4:$I$5,2,IF($D51="Electromechanical",3,IF($D51="Analogue Electronic",2,1)))))^(INDEX('Weibull Data'!$G$4:$I$5,1,IF($D51="Electromechanical",3,IF($D51="Analogue Electronic",2,1))))))</f>
        <v>0.10142261198198943</v>
      </c>
      <c r="S51" s="28" cm="1">
        <f t="array" ref="S51">1-EXP(-((($C51+(S$6-$K$6))/(INDEX('Weibull Data'!$G$4:$I$5,2,IF($D51="Electromechanical",3,IF($D51="Analogue Electronic",2,1)))))^(INDEX('Weibull Data'!$G$4:$I$5,1,IF($D51="Electromechanical",3,IF($D51="Analogue Electronic",2,1))))))</f>
        <v>0.1214372567089832</v>
      </c>
      <c r="T51" s="28" cm="1">
        <f t="array" ref="T51">1-EXP(-((($C51+(T$6-$K$6))/(INDEX('Weibull Data'!$G$4:$I$5,2,IF($D51="Electromechanical",3,IF($D51="Analogue Electronic",2,1)))))^(INDEX('Weibull Data'!$G$4:$I$5,1,IF($D51="Electromechanical",3,IF($D51="Analogue Electronic",2,1))))))</f>
        <v>0.14398550475547822</v>
      </c>
      <c r="U51" s="28" cm="1">
        <f t="array" ref="U51">1-EXP(-((($C51+(U$6-$K$6))/(INDEX('Weibull Data'!$G$4:$I$5,2,IF($D51="Electromechanical",3,IF($D51="Analogue Electronic",2,1)))))^(INDEX('Weibull Data'!$G$4:$I$5,1,IF($D51="Electromechanical",3,IF($D51="Analogue Electronic",2,1))))))</f>
        <v>0.16914472802636926</v>
      </c>
      <c r="V51" s="28" cm="1">
        <f t="array" ref="V51">1-EXP(-((($C51+(V$6-$K$6))/(INDEX('Weibull Data'!$G$4:$I$5,2,IF($D51="Electromechanical",3,IF($D51="Analogue Electronic",2,1)))))^(INDEX('Weibull Data'!$G$4:$I$5,1,IF($D51="Electromechanical",3,IF($D51="Analogue Electronic",2,1))))))</f>
        <v>0.196951423066277</v>
      </c>
      <c r="W51" s="28" cm="1">
        <f t="array" ref="W51">1-EXP(-((($C51+(W$6-$K$6))/(INDEX('Weibull Data'!$G$4:$I$5,2,IF($D51="Electromechanical",3,IF($D51="Analogue Electronic",2,1)))))^(INDEX('Weibull Data'!$G$4:$I$5,1,IF($D51="Electromechanical",3,IF($D51="Analogue Electronic",2,1))))))</f>
        <v>0.22739424220414139</v>
      </c>
      <c r="X51" s="28" cm="1">
        <f t="array" ref="X51">1-EXP(-((($C51+(X$6-$K$6))/(INDEX('Weibull Data'!$G$4:$I$5,2,IF($D51="Electromechanical",3,IF($D51="Analogue Electronic",2,1)))))^(INDEX('Weibull Data'!$G$4:$I$5,1,IF($D51="Electromechanical",3,IF($D51="Analogue Electronic",2,1))))))</f>
        <v>0.26040763783783272</v>
      </c>
      <c r="Y51" s="28" cm="1">
        <f t="array" ref="Y51">1-EXP(-((($C51+(Y$6-$K$6))/(INDEX('Weibull Data'!$G$4:$I$5,2,IF($D51="Electromechanical",3,IF($D51="Analogue Electronic",2,1)))))^(INDEX('Weibull Data'!$G$4:$I$5,1,IF($D51="Electromechanical",3,IF($D51="Analogue Electronic",2,1))))))</f>
        <v>0.29586655874345225</v>
      </c>
      <c r="Z51" s="28" cm="1">
        <f t="array" ref="Z51">1-EXP(-((($C51+(Z$6-$K$6))/(INDEX('Weibull Data'!$G$4:$I$5,2,IF($D51="Electromechanical",3,IF($D51="Analogue Electronic",2,1)))))^(INDEX('Weibull Data'!$G$4:$I$5,1,IF($D51="Electromechanical",3,IF($D51="Analogue Electronic",2,1))))))</f>
        <v>0.3335826741786091</v>
      </c>
      <c r="AA51" s="28" cm="1">
        <f t="array" ref="AA51">1-EXP(-((($C51+(AA$6-$K$6))/(INDEX('Weibull Data'!$G$4:$I$5,2,IF($D51="Electromechanical",3,IF($D51="Analogue Electronic",2,1)))))^(INDEX('Weibull Data'!$G$4:$I$5,1,IF($D51="Electromechanical",3,IF($D51="Analogue Electronic",2,1))))))</f>
        <v>0.37330261087615291</v>
      </c>
      <c r="AB51" s="28" cm="1">
        <f t="array" ref="AB51">1-EXP(-((($C51+(AB$6-$K$6))/(INDEX('Weibull Data'!$G$4:$I$5,2,IF($D51="Electromechanical",3,IF($D51="Analogue Electronic",2,1)))))^(INDEX('Weibull Data'!$G$4:$I$5,1,IF($D51="Electromechanical",3,IF($D51="Analogue Electronic",2,1))))))</f>
        <v>0.41470866090140868</v>
      </c>
      <c r="AC51" s="28" cm="1">
        <f t="array" ref="AC51">1-EXP(-((($C51+(AC$6-$K$6))/(INDEX('Weibull Data'!$G$4:$I$5,2,IF($D51="Electromechanical",3,IF($D51="Analogue Electronic",2,1)))))^(INDEX('Weibull Data'!$G$4:$I$5,1,IF($D51="Electromechanical",3,IF($D51="Analogue Electronic",2,1))))))</f>
        <v>0.45742234711266938</v>
      </c>
      <c r="AD51" s="28" cm="1">
        <f t="array" ref="AD51">1-EXP(-((($C51+(AD$6-$K$6))/(INDEX('Weibull Data'!$G$4:$I$5,2,IF($D51="Electromechanical",3,IF($D51="Analogue Electronic",2,1)))))^(INDEX('Weibull Data'!$G$4:$I$5,1,IF($D51="Electromechanical",3,IF($D51="Analogue Electronic",2,1))))))</f>
        <v>0.50101111261496789</v>
      </c>
      <c r="AE51" s="28" cm="1">
        <f t="array" ref="AE51">1-EXP(-((($C51+(AE$6-$K$6))/(INDEX('Weibull Data'!$G$4:$I$5,2,IF($D51="Electromechanical",3,IF($D51="Analogue Electronic",2,1)))))^(INDEX('Weibull Data'!$G$4:$I$5,1,IF($D51="Electromechanical",3,IF($D51="Analogue Electronic",2,1))))))</f>
        <v>0.54499823032567596</v>
      </c>
      <c r="AF51" s="28" cm="1">
        <f t="array" ref="AF51">1-EXP(-((($C51+(AF$6-$K$6))/(INDEX('Weibull Data'!$G$4:$I$5,2,IF($D51="Electromechanical",3,IF($D51="Analogue Electronic",2,1)))))^(INDEX('Weibull Data'!$G$4:$I$5,1,IF($D51="Electromechanical",3,IF($D51="Analogue Electronic",2,1))))))</f>
        <v>0.58887581344027229</v>
      </c>
      <c r="AG51" s="28" cm="1">
        <f t="array" ref="AG51">1-EXP(-((($C51+(AG$6-$K$6))/(INDEX('Weibull Data'!$G$4:$I$5,2,IF($D51="Electromechanical",3,IF($D51="Analogue Electronic",2,1)))))^(INDEX('Weibull Data'!$G$4:$I$5,1,IF($D51="Electromechanical",3,IF($D51="Analogue Electronic",2,1))))))</f>
        <v>0.63212055882855767</v>
      </c>
      <c r="AH51" s="28" cm="1">
        <f t="array" ref="AH51">1-EXP(-((($C51+(AH$6-$K$6))/(INDEX('Weibull Data'!$G$4:$I$5,2,IF($D51="Electromechanical",3,IF($D51="Analogue Electronic",2,1)))))^(INDEX('Weibull Data'!$G$4:$I$5,1,IF($D51="Electromechanical",3,IF($D51="Analogue Electronic",2,1))))))</f>
        <v>0.6742115920060604</v>
      </c>
      <c r="AI51" s="28" cm="1">
        <f t="array" ref="AI51">1-EXP(-((($C51+(AI$6-$K$6))/(INDEX('Weibull Data'!$G$4:$I$5,2,IF($D51="Electromechanical",3,IF($D51="Analogue Electronic",2,1)))))^(INDEX('Weibull Data'!$G$4:$I$5,1,IF($D51="Electromechanical",3,IF($D51="Analogue Electronic",2,1))))))</f>
        <v>0.71464952966240447</v>
      </c>
      <c r="AJ51" s="34">
        <f t="shared" si="1"/>
        <v>7.598572948736948E-3</v>
      </c>
      <c r="AK51" s="34">
        <f t="shared" si="2"/>
        <v>1.0195977244056964E-2</v>
      </c>
      <c r="AL51" s="34">
        <f t="shared" si="3"/>
        <v>1.3413037190661226E-2</v>
      </c>
      <c r="AM51" s="34">
        <f t="shared" si="4"/>
        <v>1.7337727162693606E-2</v>
      </c>
      <c r="AN51" s="34">
        <f t="shared" si="5"/>
        <v>2.2060366751173732E-2</v>
      </c>
      <c r="AO51" s="34">
        <f t="shared" si="6"/>
        <v>2.7671877736649586E-2</v>
      </c>
      <c r="AP51" s="34">
        <f t="shared" si="7"/>
        <v>3.4261685868284597E-2</v>
      </c>
      <c r="AQ51" s="34">
        <f t="shared" si="8"/>
        <v>4.1915260946338906E-2</v>
      </c>
      <c r="AR51" s="34">
        <f t="shared" si="9"/>
        <v>5.0711305990994715E-2</v>
      </c>
      <c r="AS51" s="34">
        <f t="shared" si="10"/>
        <v>6.0718628354491599E-2</v>
      </c>
      <c r="AT51" s="34">
        <f t="shared" si="11"/>
        <v>7.1992752377739111E-2</v>
      </c>
      <c r="AU51" s="34">
        <f t="shared" si="12"/>
        <v>8.4572364013184631E-2</v>
      </c>
      <c r="AV51" s="34">
        <f t="shared" si="13"/>
        <v>9.8475711533138499E-2</v>
      </c>
      <c r="AW51" s="34">
        <f t="shared" si="14"/>
        <v>0.1136971211020707</v>
      </c>
      <c r="AX51" s="34">
        <f t="shared" si="15"/>
        <v>0.13020381891891636</v>
      </c>
      <c r="AY51" s="34">
        <f t="shared" si="16"/>
        <v>0.14793327937172612</v>
      </c>
      <c r="AZ51" s="34">
        <f t="shared" si="17"/>
        <v>0.16679133708930455</v>
      </c>
      <c r="BA51" s="34">
        <f t="shared" si="18"/>
        <v>0.18665130543807645</v>
      </c>
      <c r="BB51" s="34">
        <f t="shared" si="19"/>
        <v>0.20735433045070434</v>
      </c>
      <c r="BC51" s="34">
        <f t="shared" si="20"/>
        <v>0.22871117355633469</v>
      </c>
      <c r="BD51" s="34">
        <f t="shared" si="21"/>
        <v>0.25050555630748395</v>
      </c>
      <c r="BE51" s="34">
        <f t="shared" si="22"/>
        <v>0.27249911516283798</v>
      </c>
      <c r="BF51" s="34">
        <f t="shared" si="23"/>
        <v>0.29443790672013614</v>
      </c>
      <c r="BG51" s="34">
        <f t="shared" si="24"/>
        <v>0.31606027941427883</v>
      </c>
      <c r="BH51" s="34">
        <f t="shared" si="25"/>
        <v>0.3371057960030302</v>
      </c>
      <c r="BI51" s="34">
        <f t="shared" si="26"/>
        <v>0.35732476483120224</v>
      </c>
      <c r="BJ51" s="45"/>
    </row>
    <row r="52" spans="1:62" x14ac:dyDescent="0.3">
      <c r="A52" s="29">
        <v>46</v>
      </c>
      <c r="B52" s="29" t="s">
        <v>157</v>
      </c>
      <c r="C52" s="29">
        <v>15</v>
      </c>
      <c r="D52" s="29" t="s">
        <v>51</v>
      </c>
      <c r="E52" s="29" t="s">
        <v>34</v>
      </c>
      <c r="F52" s="46">
        <v>1</v>
      </c>
      <c r="G52" s="47">
        <f t="shared" si="0"/>
        <v>1.5</v>
      </c>
      <c r="H52" s="46">
        <v>0.25</v>
      </c>
      <c r="I52" s="46">
        <v>1</v>
      </c>
      <c r="J52" s="28" cm="1">
        <f t="array" ref="J52">1-EXP(-((($C52+(J$6-$K$6))/(INDEX('Weibull Data'!$G$4:$I$5,2,IF($D52="Electromechanical",3,IF($D52="Analogue Electronic",2,1)))))^(INDEX('Weibull Data'!$G$4:$I$5,1,IF($D52="Electromechanical",3,IF($D52="Analogue Electronic",2,1))))))</f>
        <v>1.5197145897473896E-2</v>
      </c>
      <c r="K52" s="28" cm="1">
        <f t="array" ref="K52">1-EXP(-((($C52+(K$6-$K$6))/(INDEX('Weibull Data'!$G$4:$I$5,2,IF($D52="Electromechanical",3,IF($D52="Analogue Electronic",2,1)))))^(INDEX('Weibull Data'!$G$4:$I$5,1,IF($D52="Electromechanical",3,IF($D52="Analogue Electronic",2,1))))))</f>
        <v>2.0391954488113928E-2</v>
      </c>
      <c r="L52" s="28" cm="1">
        <f t="array" ref="L52">1-EXP(-((($C52+(L$6-$K$6))/(INDEX('Weibull Data'!$G$4:$I$5,2,IF($D52="Electromechanical",3,IF($D52="Analogue Electronic",2,1)))))^(INDEX('Weibull Data'!$G$4:$I$5,1,IF($D52="Electromechanical",3,IF($D52="Analogue Electronic",2,1))))))</f>
        <v>2.6826074381322451E-2</v>
      </c>
      <c r="M52" s="28" cm="1">
        <f t="array" ref="M52">1-EXP(-((($C52+(M$6-$K$6))/(INDEX('Weibull Data'!$G$4:$I$5,2,IF($D52="Electromechanical",3,IF($D52="Analogue Electronic",2,1)))))^(INDEX('Weibull Data'!$G$4:$I$5,1,IF($D52="Electromechanical",3,IF($D52="Analogue Electronic",2,1))))))</f>
        <v>3.4675454325387212E-2</v>
      </c>
      <c r="N52" s="28" cm="1">
        <f t="array" ref="N52">1-EXP(-((($C52+(N$6-$K$6))/(INDEX('Weibull Data'!$G$4:$I$5,2,IF($D52="Electromechanical",3,IF($D52="Analogue Electronic",2,1)))))^(INDEX('Weibull Data'!$G$4:$I$5,1,IF($D52="Electromechanical",3,IF($D52="Analogue Electronic",2,1))))))</f>
        <v>4.4120733502347464E-2</v>
      </c>
      <c r="O52" s="28" cm="1">
        <f t="array" ref="O52">1-EXP(-((($C52+(O$6-$K$6))/(INDEX('Weibull Data'!$G$4:$I$5,2,IF($D52="Electromechanical",3,IF($D52="Analogue Electronic",2,1)))))^(INDEX('Weibull Data'!$G$4:$I$5,1,IF($D52="Electromechanical",3,IF($D52="Analogue Electronic",2,1))))))</f>
        <v>5.5343755473299172E-2</v>
      </c>
      <c r="P52" s="28" cm="1">
        <f t="array" ref="P52">1-EXP(-((($C52+(P$6-$K$6))/(INDEX('Weibull Data'!$G$4:$I$5,2,IF($D52="Electromechanical",3,IF($D52="Analogue Electronic",2,1)))))^(INDEX('Weibull Data'!$G$4:$I$5,1,IF($D52="Electromechanical",3,IF($D52="Analogue Electronic",2,1))))))</f>
        <v>6.8523371736569194E-2</v>
      </c>
      <c r="Q52" s="28" cm="1">
        <f t="array" ref="Q52">1-EXP(-((($C52+(Q$6-$K$6))/(INDEX('Weibull Data'!$G$4:$I$5,2,IF($D52="Electromechanical",3,IF($D52="Analogue Electronic",2,1)))))^(INDEX('Weibull Data'!$G$4:$I$5,1,IF($D52="Electromechanical",3,IF($D52="Analogue Electronic",2,1))))))</f>
        <v>8.3830521892677812E-2</v>
      </c>
      <c r="R52" s="28" cm="1">
        <f t="array" ref="R52">1-EXP(-((($C52+(R$6-$K$6))/(INDEX('Weibull Data'!$G$4:$I$5,2,IF($D52="Electromechanical",3,IF($D52="Analogue Electronic",2,1)))))^(INDEX('Weibull Data'!$G$4:$I$5,1,IF($D52="Electromechanical",3,IF($D52="Analogue Electronic",2,1))))))</f>
        <v>0.10142261198198943</v>
      </c>
      <c r="S52" s="28" cm="1">
        <f t="array" ref="S52">1-EXP(-((($C52+(S$6-$K$6))/(INDEX('Weibull Data'!$G$4:$I$5,2,IF($D52="Electromechanical",3,IF($D52="Analogue Electronic",2,1)))))^(INDEX('Weibull Data'!$G$4:$I$5,1,IF($D52="Electromechanical",3,IF($D52="Analogue Electronic",2,1))))))</f>
        <v>0.1214372567089832</v>
      </c>
      <c r="T52" s="28" cm="1">
        <f t="array" ref="T52">1-EXP(-((($C52+(T$6-$K$6))/(INDEX('Weibull Data'!$G$4:$I$5,2,IF($D52="Electromechanical",3,IF($D52="Analogue Electronic",2,1)))))^(INDEX('Weibull Data'!$G$4:$I$5,1,IF($D52="Electromechanical",3,IF($D52="Analogue Electronic",2,1))))))</f>
        <v>0.14398550475547822</v>
      </c>
      <c r="U52" s="28" cm="1">
        <f t="array" ref="U52">1-EXP(-((($C52+(U$6-$K$6))/(INDEX('Weibull Data'!$G$4:$I$5,2,IF($D52="Electromechanical",3,IF($D52="Analogue Electronic",2,1)))))^(INDEX('Weibull Data'!$G$4:$I$5,1,IF($D52="Electromechanical",3,IF($D52="Analogue Electronic",2,1))))))</f>
        <v>0.16914472802636926</v>
      </c>
      <c r="V52" s="28" cm="1">
        <f t="array" ref="V52">1-EXP(-((($C52+(V$6-$K$6))/(INDEX('Weibull Data'!$G$4:$I$5,2,IF($D52="Electromechanical",3,IF($D52="Analogue Electronic",2,1)))))^(INDEX('Weibull Data'!$G$4:$I$5,1,IF($D52="Electromechanical",3,IF($D52="Analogue Electronic",2,1))))))</f>
        <v>0.196951423066277</v>
      </c>
      <c r="W52" s="28" cm="1">
        <f t="array" ref="W52">1-EXP(-((($C52+(W$6-$K$6))/(INDEX('Weibull Data'!$G$4:$I$5,2,IF($D52="Electromechanical",3,IF($D52="Analogue Electronic",2,1)))))^(INDEX('Weibull Data'!$G$4:$I$5,1,IF($D52="Electromechanical",3,IF($D52="Analogue Electronic",2,1))))))</f>
        <v>0.22739424220414139</v>
      </c>
      <c r="X52" s="28" cm="1">
        <f t="array" ref="X52">1-EXP(-((($C52+(X$6-$K$6))/(INDEX('Weibull Data'!$G$4:$I$5,2,IF($D52="Electromechanical",3,IF($D52="Analogue Electronic",2,1)))))^(INDEX('Weibull Data'!$G$4:$I$5,1,IF($D52="Electromechanical",3,IF($D52="Analogue Electronic",2,1))))))</f>
        <v>0.26040763783783272</v>
      </c>
      <c r="Y52" s="28" cm="1">
        <f t="array" ref="Y52">1-EXP(-((($C52+(Y$6-$K$6))/(INDEX('Weibull Data'!$G$4:$I$5,2,IF($D52="Electromechanical",3,IF($D52="Analogue Electronic",2,1)))))^(INDEX('Weibull Data'!$G$4:$I$5,1,IF($D52="Electromechanical",3,IF($D52="Analogue Electronic",2,1))))))</f>
        <v>0.29586655874345225</v>
      </c>
      <c r="Z52" s="28" cm="1">
        <f t="array" ref="Z52">1-EXP(-((($C52+(Z$6-$K$6))/(INDEX('Weibull Data'!$G$4:$I$5,2,IF($D52="Electromechanical",3,IF($D52="Analogue Electronic",2,1)))))^(INDEX('Weibull Data'!$G$4:$I$5,1,IF($D52="Electromechanical",3,IF($D52="Analogue Electronic",2,1))))))</f>
        <v>0.3335826741786091</v>
      </c>
      <c r="AA52" s="28" cm="1">
        <f t="array" ref="AA52">1-EXP(-((($C52+(AA$6-$K$6))/(INDEX('Weibull Data'!$G$4:$I$5,2,IF($D52="Electromechanical",3,IF($D52="Analogue Electronic",2,1)))))^(INDEX('Weibull Data'!$G$4:$I$5,1,IF($D52="Electromechanical",3,IF($D52="Analogue Electronic",2,1))))))</f>
        <v>0.37330261087615291</v>
      </c>
      <c r="AB52" s="28" cm="1">
        <f t="array" ref="AB52">1-EXP(-((($C52+(AB$6-$K$6))/(INDEX('Weibull Data'!$G$4:$I$5,2,IF($D52="Electromechanical",3,IF($D52="Analogue Electronic",2,1)))))^(INDEX('Weibull Data'!$G$4:$I$5,1,IF($D52="Electromechanical",3,IF($D52="Analogue Electronic",2,1))))))</f>
        <v>0.41470866090140868</v>
      </c>
      <c r="AC52" s="28" cm="1">
        <f t="array" ref="AC52">1-EXP(-((($C52+(AC$6-$K$6))/(INDEX('Weibull Data'!$G$4:$I$5,2,IF($D52="Electromechanical",3,IF($D52="Analogue Electronic",2,1)))))^(INDEX('Weibull Data'!$G$4:$I$5,1,IF($D52="Electromechanical",3,IF($D52="Analogue Electronic",2,1))))))</f>
        <v>0.45742234711266938</v>
      </c>
      <c r="AD52" s="28" cm="1">
        <f t="array" ref="AD52">1-EXP(-((($C52+(AD$6-$K$6))/(INDEX('Weibull Data'!$G$4:$I$5,2,IF($D52="Electromechanical",3,IF($D52="Analogue Electronic",2,1)))))^(INDEX('Weibull Data'!$G$4:$I$5,1,IF($D52="Electromechanical",3,IF($D52="Analogue Electronic",2,1))))))</f>
        <v>0.50101111261496789</v>
      </c>
      <c r="AE52" s="28" cm="1">
        <f t="array" ref="AE52">1-EXP(-((($C52+(AE$6-$K$6))/(INDEX('Weibull Data'!$G$4:$I$5,2,IF($D52="Electromechanical",3,IF($D52="Analogue Electronic",2,1)))))^(INDEX('Weibull Data'!$G$4:$I$5,1,IF($D52="Electromechanical",3,IF($D52="Analogue Electronic",2,1))))))</f>
        <v>0.54499823032567596</v>
      </c>
      <c r="AF52" s="28" cm="1">
        <f t="array" ref="AF52">1-EXP(-((($C52+(AF$6-$K$6))/(INDEX('Weibull Data'!$G$4:$I$5,2,IF($D52="Electromechanical",3,IF($D52="Analogue Electronic",2,1)))))^(INDEX('Weibull Data'!$G$4:$I$5,1,IF($D52="Electromechanical",3,IF($D52="Analogue Electronic",2,1))))))</f>
        <v>0.58887581344027229</v>
      </c>
      <c r="AG52" s="28" cm="1">
        <f t="array" ref="AG52">1-EXP(-((($C52+(AG$6-$K$6))/(INDEX('Weibull Data'!$G$4:$I$5,2,IF($D52="Electromechanical",3,IF($D52="Analogue Electronic",2,1)))))^(INDEX('Weibull Data'!$G$4:$I$5,1,IF($D52="Electromechanical",3,IF($D52="Analogue Electronic",2,1))))))</f>
        <v>0.63212055882855767</v>
      </c>
      <c r="AH52" s="28" cm="1">
        <f t="array" ref="AH52">1-EXP(-((($C52+(AH$6-$K$6))/(INDEX('Weibull Data'!$G$4:$I$5,2,IF($D52="Electromechanical",3,IF($D52="Analogue Electronic",2,1)))))^(INDEX('Weibull Data'!$G$4:$I$5,1,IF($D52="Electromechanical",3,IF($D52="Analogue Electronic",2,1))))))</f>
        <v>0.6742115920060604</v>
      </c>
      <c r="AI52" s="28" cm="1">
        <f t="array" ref="AI52">1-EXP(-((($C52+(AI$6-$K$6))/(INDEX('Weibull Data'!$G$4:$I$5,2,IF($D52="Electromechanical",3,IF($D52="Analogue Electronic",2,1)))))^(INDEX('Weibull Data'!$G$4:$I$5,1,IF($D52="Electromechanical",3,IF($D52="Analogue Electronic",2,1))))))</f>
        <v>0.71464952966240447</v>
      </c>
      <c r="AJ52" s="34">
        <f t="shared" si="1"/>
        <v>3.799286474368474E-3</v>
      </c>
      <c r="AK52" s="34">
        <f t="shared" si="2"/>
        <v>5.097988622028482E-3</v>
      </c>
      <c r="AL52" s="34">
        <f t="shared" si="3"/>
        <v>6.7065185953306128E-3</v>
      </c>
      <c r="AM52" s="34">
        <f t="shared" si="4"/>
        <v>8.6688635813468029E-3</v>
      </c>
      <c r="AN52" s="34">
        <f t="shared" si="5"/>
        <v>1.1030183375586866E-2</v>
      </c>
      <c r="AO52" s="34">
        <f t="shared" si="6"/>
        <v>1.3835938868324793E-2</v>
      </c>
      <c r="AP52" s="34">
        <f t="shared" si="7"/>
        <v>1.7130842934142299E-2</v>
      </c>
      <c r="AQ52" s="34">
        <f t="shared" si="8"/>
        <v>2.0957630473169453E-2</v>
      </c>
      <c r="AR52" s="34">
        <f t="shared" si="9"/>
        <v>2.5355652995497358E-2</v>
      </c>
      <c r="AS52" s="34">
        <f t="shared" si="10"/>
        <v>3.03593141772458E-2</v>
      </c>
      <c r="AT52" s="34">
        <f t="shared" si="11"/>
        <v>3.5996376188869555E-2</v>
      </c>
      <c r="AU52" s="34">
        <f t="shared" si="12"/>
        <v>4.2286182006592316E-2</v>
      </c>
      <c r="AV52" s="34">
        <f t="shared" si="13"/>
        <v>4.923785576656925E-2</v>
      </c>
      <c r="AW52" s="34">
        <f t="shared" si="14"/>
        <v>5.6848560551035349E-2</v>
      </c>
      <c r="AX52" s="34">
        <f t="shared" si="15"/>
        <v>6.5101909459458179E-2</v>
      </c>
      <c r="AY52" s="34">
        <f t="shared" si="16"/>
        <v>7.3966639685863061E-2</v>
      </c>
      <c r="AZ52" s="34">
        <f t="shared" si="17"/>
        <v>8.3395668544652274E-2</v>
      </c>
      <c r="BA52" s="34">
        <f t="shared" si="18"/>
        <v>9.3325652719038227E-2</v>
      </c>
      <c r="BB52" s="34">
        <f t="shared" si="19"/>
        <v>0.10367716522535217</v>
      </c>
      <c r="BC52" s="34">
        <f t="shared" si="20"/>
        <v>0.11435558677816735</v>
      </c>
      <c r="BD52" s="34">
        <f t="shared" si="21"/>
        <v>0.12525277815374197</v>
      </c>
      <c r="BE52" s="34">
        <f t="shared" si="22"/>
        <v>0.13624955758141899</v>
      </c>
      <c r="BF52" s="34">
        <f t="shared" si="23"/>
        <v>0.14721895336006807</v>
      </c>
      <c r="BG52" s="34">
        <f t="shared" si="24"/>
        <v>0.15803013970713942</v>
      </c>
      <c r="BH52" s="34">
        <f t="shared" si="25"/>
        <v>0.1685528980015151</v>
      </c>
      <c r="BI52" s="34">
        <f t="shared" si="26"/>
        <v>0.17866238241560112</v>
      </c>
      <c r="BJ52" s="45"/>
    </row>
    <row r="53" spans="1:62" x14ac:dyDescent="0.3">
      <c r="A53" s="29">
        <v>47</v>
      </c>
      <c r="B53" s="29" t="s">
        <v>158</v>
      </c>
      <c r="C53" s="29">
        <v>34</v>
      </c>
      <c r="D53" s="29" t="s">
        <v>51</v>
      </c>
      <c r="E53" s="29" t="s">
        <v>21</v>
      </c>
      <c r="F53" s="46">
        <v>3</v>
      </c>
      <c r="G53" s="47">
        <f t="shared" si="0"/>
        <v>1.5</v>
      </c>
      <c r="H53" s="46">
        <v>0.501</v>
      </c>
      <c r="I53" s="46">
        <v>1</v>
      </c>
      <c r="J53" s="28" cm="1">
        <f t="array" ref="J53">1-EXP(-((($C53+(J$6-$K$6))/(INDEX('Weibull Data'!$G$4:$I$5,2,IF($D53="Electromechanical",3,IF($D53="Analogue Electronic",2,1)))))^(INDEX('Weibull Data'!$G$4:$I$5,1,IF($D53="Electromechanical",3,IF($D53="Analogue Electronic",2,1))))))</f>
        <v>0.45742234711266938</v>
      </c>
      <c r="K53" s="28" cm="1">
        <f t="array" ref="K53">1-EXP(-((($C53+(K$6-$K$6))/(INDEX('Weibull Data'!$G$4:$I$5,2,IF($D53="Electromechanical",3,IF($D53="Analogue Electronic",2,1)))))^(INDEX('Weibull Data'!$G$4:$I$5,1,IF($D53="Electromechanical",3,IF($D53="Analogue Electronic",2,1))))))</f>
        <v>0.50101111261496789</v>
      </c>
      <c r="L53" s="28" cm="1">
        <f t="array" ref="L53">1-EXP(-((($C53+(L$6-$K$6))/(INDEX('Weibull Data'!$G$4:$I$5,2,IF($D53="Electromechanical",3,IF($D53="Analogue Electronic",2,1)))))^(INDEX('Weibull Data'!$G$4:$I$5,1,IF($D53="Electromechanical",3,IF($D53="Analogue Electronic",2,1))))))</f>
        <v>0.54499823032567596</v>
      </c>
      <c r="M53" s="28" cm="1">
        <f t="array" ref="M53">1-EXP(-((($C53+(M$6-$K$6))/(INDEX('Weibull Data'!$G$4:$I$5,2,IF($D53="Electromechanical",3,IF($D53="Analogue Electronic",2,1)))))^(INDEX('Weibull Data'!$G$4:$I$5,1,IF($D53="Electromechanical",3,IF($D53="Analogue Electronic",2,1))))))</f>
        <v>0.58887581344027229</v>
      </c>
      <c r="N53" s="28" cm="1">
        <f t="array" ref="N53">1-EXP(-((($C53+(N$6-$K$6))/(INDEX('Weibull Data'!$G$4:$I$5,2,IF($D53="Electromechanical",3,IF($D53="Analogue Electronic",2,1)))))^(INDEX('Weibull Data'!$G$4:$I$5,1,IF($D53="Electromechanical",3,IF($D53="Analogue Electronic",2,1))))))</f>
        <v>0.63212055882855767</v>
      </c>
      <c r="O53" s="28" cm="1">
        <f t="array" ref="O53">1-EXP(-((($C53+(O$6-$K$6))/(INDEX('Weibull Data'!$G$4:$I$5,2,IF($D53="Electromechanical",3,IF($D53="Analogue Electronic",2,1)))))^(INDEX('Weibull Data'!$G$4:$I$5,1,IF($D53="Electromechanical",3,IF($D53="Analogue Electronic",2,1))))))</f>
        <v>0.6742115920060604</v>
      </c>
      <c r="P53" s="28" cm="1">
        <f t="array" ref="P53">1-EXP(-((($C53+(P$6-$K$6))/(INDEX('Weibull Data'!$G$4:$I$5,2,IF($D53="Electromechanical",3,IF($D53="Analogue Electronic",2,1)))))^(INDEX('Weibull Data'!$G$4:$I$5,1,IF($D53="Electromechanical",3,IF($D53="Analogue Electronic",2,1))))))</f>
        <v>0.71464952966240447</v>
      </c>
      <c r="Q53" s="28" cm="1">
        <f t="array" ref="Q53">1-EXP(-((($C53+(Q$6-$K$6))/(INDEX('Weibull Data'!$G$4:$I$5,2,IF($D53="Electromechanical",3,IF($D53="Analogue Electronic",2,1)))))^(INDEX('Weibull Data'!$G$4:$I$5,1,IF($D53="Electromechanical",3,IF($D53="Analogue Electronic",2,1))))))</f>
        <v>0.75297566380634318</v>
      </c>
      <c r="R53" s="28" cm="1">
        <f t="array" ref="R53">1-EXP(-((($C53+(R$6-$K$6))/(INDEX('Weibull Data'!$G$4:$I$5,2,IF($D53="Electromechanical",3,IF($D53="Analogue Electronic",2,1)))))^(INDEX('Weibull Data'!$G$4:$I$5,1,IF($D53="Electromechanical",3,IF($D53="Analogue Electronic",2,1))))))</f>
        <v>0.78879003187898378</v>
      </c>
      <c r="S53" s="28" cm="1">
        <f t="array" ref="S53">1-EXP(-((($C53+(S$6-$K$6))/(INDEX('Weibull Data'!$G$4:$I$5,2,IF($D53="Electromechanical",3,IF($D53="Analogue Electronic",2,1)))))^(INDEX('Weibull Data'!$G$4:$I$5,1,IF($D53="Electromechanical",3,IF($D53="Analogue Electronic",2,1))))))</f>
        <v>0.82176709825782468</v>
      </c>
      <c r="T53" s="28" cm="1">
        <f t="array" ref="T53">1-EXP(-((($C53+(T$6-$K$6))/(INDEX('Weibull Data'!$G$4:$I$5,2,IF($D53="Electromechanical",3,IF($D53="Analogue Electronic",2,1)))))^(INDEX('Weibull Data'!$G$4:$I$5,1,IF($D53="Electromechanical",3,IF($D53="Analogue Electronic",2,1))))))</f>
        <v>0.8516678550591763</v>
      </c>
      <c r="U53" s="28" cm="1">
        <f t="array" ref="U53">1-EXP(-((($C53+(U$6-$K$6))/(INDEX('Weibull Data'!$G$4:$I$5,2,IF($D53="Electromechanical",3,IF($D53="Analogue Electronic",2,1)))))^(INDEX('Weibull Data'!$G$4:$I$5,1,IF($D53="Electromechanical",3,IF($D53="Analogue Electronic",2,1))))))</f>
        <v>0.87834736185297824</v>
      </c>
      <c r="V53" s="28" cm="1">
        <f t="array" ref="V53">1-EXP(-((($C53+(V$6-$K$6))/(INDEX('Weibull Data'!$G$4:$I$5,2,IF($D53="Electromechanical",3,IF($D53="Analogue Electronic",2,1)))))^(INDEX('Weibull Data'!$G$4:$I$5,1,IF($D53="Electromechanical",3,IF($D53="Analogue Electronic",2,1))))))</f>
        <v>0.901757076043054</v>
      </c>
      <c r="W53" s="28" cm="1">
        <f t="array" ref="W53">1-EXP(-((($C53+(W$6-$K$6))/(INDEX('Weibull Data'!$G$4:$I$5,2,IF($D53="Electromechanical",3,IF($D53="Analogue Electronic",2,1)))))^(INDEX('Weibull Data'!$G$4:$I$5,1,IF($D53="Electromechanical",3,IF($D53="Analogue Electronic",2,1))))))</f>
        <v>0.92194175124748057</v>
      </c>
      <c r="X53" s="28" cm="1">
        <f t="array" ref="X53">1-EXP(-((($C53+(X$6-$K$6))/(INDEX('Weibull Data'!$G$4:$I$5,2,IF($D53="Electromechanical",3,IF($D53="Analogue Electronic",2,1)))))^(INDEX('Weibull Data'!$G$4:$I$5,1,IF($D53="Electromechanical",3,IF($D53="Analogue Electronic",2,1))))))</f>
        <v>0.93903115623861622</v>
      </c>
      <c r="Y53" s="28" cm="1">
        <f t="array" ref="Y53">1-EXP(-((($C53+(Y$6-$K$6))/(INDEX('Weibull Data'!$G$4:$I$5,2,IF($D53="Electromechanical",3,IF($D53="Analogue Electronic",2,1)))))^(INDEX('Weibull Data'!$G$4:$I$5,1,IF($D53="Electromechanical",3,IF($D53="Analogue Electronic",2,1))))))</f>
        <v>0.95322733600885312</v>
      </c>
      <c r="Z53" s="28" cm="1">
        <f t="array" ref="Z53">1-EXP(-((($C53+(Z$6-$K$6))/(INDEX('Weibull Data'!$G$4:$I$5,2,IF($D53="Electromechanical",3,IF($D53="Analogue Electronic",2,1)))))^(INDEX('Weibull Data'!$G$4:$I$5,1,IF($D53="Electromechanical",3,IF($D53="Analogue Electronic",2,1))))))</f>
        <v>0.96478853916351104</v>
      </c>
      <c r="AA53" s="28" cm="1">
        <f t="array" ref="AA53">1-EXP(-((($C53+(AA$6-$K$6))/(INDEX('Weibull Data'!$G$4:$I$5,2,IF($D53="Electromechanical",3,IF($D53="Analogue Electronic",2,1)))))^(INDEX('Weibull Data'!$G$4:$I$5,1,IF($D53="Electromechanical",3,IF($D53="Analogue Electronic",2,1))))))</f>
        <v>0.97401121735118779</v>
      </c>
      <c r="AB53" s="28" cm="1">
        <f t="array" ref="AB53">1-EXP(-((($C53+(AB$6-$K$6))/(INDEX('Weibull Data'!$G$4:$I$5,2,IF($D53="Electromechanical",3,IF($D53="Analogue Electronic",2,1)))))^(INDEX('Weibull Data'!$G$4:$I$5,1,IF($D53="Electromechanical",3,IF($D53="Analogue Electronic",2,1))))))</f>
        <v>0.98121162330232869</v>
      </c>
      <c r="AC53" s="28" cm="1">
        <f t="array" ref="AC53">1-EXP(-((($C53+(AC$6-$K$6))/(INDEX('Weibull Data'!$G$4:$I$5,2,IF($D53="Electromechanical",3,IF($D53="Analogue Electronic",2,1)))))^(INDEX('Weibull Data'!$G$4:$I$5,1,IF($D53="Electromechanical",3,IF($D53="Analogue Electronic",2,1))))))</f>
        <v>0.98670847784709714</v>
      </c>
      <c r="AD53" s="28" cm="1">
        <f t="array" ref="AD53">1-EXP(-((($C53+(AD$6-$K$6))/(INDEX('Weibull Data'!$G$4:$I$5,2,IF($D53="Electromechanical",3,IF($D53="Analogue Electronic",2,1)))))^(INDEX('Weibull Data'!$G$4:$I$5,1,IF($D53="Electromechanical",3,IF($D53="Analogue Electronic",2,1))))))</f>
        <v>0.99080795369445429</v>
      </c>
      <c r="AE53" s="28" cm="1">
        <f t="array" ref="AE53">1-EXP(-((($C53+(AE$6-$K$6))/(INDEX('Weibull Data'!$G$4:$I$5,2,IF($D53="Electromechanical",3,IF($D53="Analogue Electronic",2,1)))))^(INDEX('Weibull Data'!$G$4:$I$5,1,IF($D53="Electromechanical",3,IF($D53="Analogue Electronic",2,1))))))</f>
        <v>0.99379187135659885</v>
      </c>
      <c r="AF53" s="28" cm="1">
        <f t="array" ref="AF53">1-EXP(-((($C53+(AF$6-$K$6))/(INDEX('Weibull Data'!$G$4:$I$5,2,IF($D53="Electromechanical",3,IF($D53="Analogue Electronic",2,1)))))^(INDEX('Weibull Data'!$G$4:$I$5,1,IF($D53="Electromechanical",3,IF($D53="Analogue Electronic",2,1))))))</f>
        <v>0.99590957647090472</v>
      </c>
      <c r="AG53" s="28" cm="1">
        <f t="array" ref="AG53">1-EXP(-((($C53+(AG$6-$K$6))/(INDEX('Weibull Data'!$G$4:$I$5,2,IF($D53="Electromechanical",3,IF($D53="Analogue Electronic",2,1)))))^(INDEX('Weibull Data'!$G$4:$I$5,1,IF($D53="Electromechanical",3,IF($D53="Analogue Electronic",2,1))))))</f>
        <v>0.99737353300668108</v>
      </c>
      <c r="AH53" s="28" cm="1">
        <f t="array" ref="AH53">1-EXP(-((($C53+(AH$6-$K$6))/(INDEX('Weibull Data'!$G$4:$I$5,2,IF($D53="Electromechanical",3,IF($D53="Analogue Electronic",2,1)))))^(INDEX('Weibull Data'!$G$4:$I$5,1,IF($D53="Electromechanical",3,IF($D53="Analogue Electronic",2,1))))))</f>
        <v>0.99835828533974635</v>
      </c>
      <c r="AI53" s="28" cm="1">
        <f t="array" ref="AI53">1-EXP(-((($C53+(AI$6-$K$6))/(INDEX('Weibull Data'!$G$4:$I$5,2,IF($D53="Electromechanical",3,IF($D53="Analogue Electronic",2,1)))))^(INDEX('Weibull Data'!$G$4:$I$5,1,IF($D53="Electromechanical",3,IF($D53="Analogue Electronic",2,1))))))</f>
        <v>0.99900216141916542</v>
      </c>
      <c r="AJ53" s="34">
        <f t="shared" si="1"/>
        <v>0.22916859590344735</v>
      </c>
      <c r="AK53" s="34">
        <f t="shared" si="2"/>
        <v>0.25100656742009891</v>
      </c>
      <c r="AL53" s="34">
        <f t="shared" si="3"/>
        <v>0.27304411339316365</v>
      </c>
      <c r="AM53" s="34">
        <f t="shared" si="4"/>
        <v>0.29502678253357639</v>
      </c>
      <c r="AN53" s="34">
        <f t="shared" si="5"/>
        <v>0.31669239997310739</v>
      </c>
      <c r="AO53" s="34">
        <f t="shared" si="6"/>
        <v>0.33778000759503624</v>
      </c>
      <c r="AP53" s="34">
        <f t="shared" si="7"/>
        <v>0.35803941436086462</v>
      </c>
      <c r="AQ53" s="34">
        <f t="shared" si="8"/>
        <v>0.37724080756697792</v>
      </c>
      <c r="AR53" s="34">
        <f t="shared" si="9"/>
        <v>0.39518380597137087</v>
      </c>
      <c r="AS53" s="34">
        <f t="shared" si="10"/>
        <v>0.41170531622717016</v>
      </c>
      <c r="AT53" s="34">
        <f t="shared" si="11"/>
        <v>0.42668559538464734</v>
      </c>
      <c r="AU53" s="34">
        <f t="shared" si="12"/>
        <v>0.44005202828834211</v>
      </c>
      <c r="AV53" s="34">
        <f t="shared" si="13"/>
        <v>0.45178029509757006</v>
      </c>
      <c r="AW53" s="34">
        <f t="shared" si="14"/>
        <v>0.46189281737498777</v>
      </c>
      <c r="AX53" s="34">
        <f t="shared" si="15"/>
        <v>0.47045460927554672</v>
      </c>
      <c r="AY53" s="34">
        <f t="shared" si="16"/>
        <v>0.47756689534043539</v>
      </c>
      <c r="AZ53" s="34">
        <f t="shared" si="17"/>
        <v>0.48335905812091901</v>
      </c>
      <c r="BA53" s="34">
        <f t="shared" si="18"/>
        <v>0.48797961989294508</v>
      </c>
      <c r="BB53" s="34">
        <f t="shared" si="19"/>
        <v>0.49158702327446668</v>
      </c>
      <c r="BC53" s="34">
        <f t="shared" si="20"/>
        <v>0.49434094740139567</v>
      </c>
      <c r="BD53" s="34">
        <f t="shared" si="21"/>
        <v>0.49639478480092158</v>
      </c>
      <c r="BE53" s="34">
        <f t="shared" si="22"/>
        <v>0.49788972754965605</v>
      </c>
      <c r="BF53" s="34">
        <f t="shared" si="23"/>
        <v>0.49895069781192325</v>
      </c>
      <c r="BG53" s="34">
        <f t="shared" si="24"/>
        <v>0.4996841400363472</v>
      </c>
      <c r="BH53" s="34">
        <f t="shared" si="25"/>
        <v>0.50017750095521296</v>
      </c>
      <c r="BI53" s="34">
        <f t="shared" si="26"/>
        <v>0.50050008287100189</v>
      </c>
      <c r="BJ53" s="45"/>
    </row>
    <row r="54" spans="1:62" x14ac:dyDescent="0.3">
      <c r="A54" s="39"/>
      <c r="B54" s="39" t="s">
        <v>74</v>
      </c>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42"/>
    </row>
  </sheetData>
  <mergeCells count="2">
    <mergeCell ref="J5:AI5"/>
    <mergeCell ref="AJ5:BI5"/>
  </mergeCells>
  <dataValidations count="1">
    <dataValidation type="list" allowBlank="1" showInputMessage="1" showErrorMessage="1" sqref="D7:D53" xr:uid="{F75BE0C7-7FC7-4A3D-A12D-81468F7BE081}">
      <formula1>"Electromechanical, Analogue Electronic, Digital"</formula1>
    </dataValidation>
  </dataValidations>
  <pageMargins left="0.7" right="0.7" top="0.75" bottom="0.75" header="0.3" footer="0.3"/>
  <pageSetup paperSize="9" orientation="portrait" horizontalDpi="200" verticalDpi="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9AA7-BD68-4360-A435-D30AD753B85E}">
  <sheetPr>
    <tabColor theme="9" tint="0.79998168889431442"/>
  </sheetPr>
  <dimension ref="A1:R110"/>
  <sheetViews>
    <sheetView showGridLines="0" workbookViewId="0">
      <selection activeCell="R83" sqref="R83"/>
    </sheetView>
  </sheetViews>
  <sheetFormatPr defaultRowHeight="14.4" x14ac:dyDescent="0.3"/>
  <cols>
    <col min="1" max="1" width="22.109375" customWidth="1"/>
    <col min="2" max="2" width="21" customWidth="1"/>
    <col min="3" max="3" width="6.33203125" bestFit="1" customWidth="1"/>
    <col min="4" max="4" width="21.109375" bestFit="1" customWidth="1"/>
    <col min="5" max="5" width="21.109375" customWidth="1"/>
    <col min="6" max="6" width="11" customWidth="1"/>
    <col min="7" max="7" width="12" bestFit="1" customWidth="1"/>
    <col min="8" max="8" width="10.6640625" bestFit="1" customWidth="1"/>
    <col min="9" max="10" width="12" bestFit="1" customWidth="1"/>
    <col min="11" max="11" width="20.44140625" customWidth="1"/>
    <col min="14" max="14" width="8" bestFit="1" customWidth="1"/>
    <col min="15" max="15" width="9.88671875" bestFit="1" customWidth="1"/>
    <col min="16" max="16" width="14" bestFit="1" customWidth="1"/>
    <col min="17" max="17" width="14.44140625" bestFit="1" customWidth="1"/>
    <col min="18" max="18" width="17" bestFit="1" customWidth="1"/>
    <col min="19" max="19" width="15.5546875" bestFit="1" customWidth="1"/>
    <col min="20" max="20" width="18.109375" bestFit="1" customWidth="1"/>
  </cols>
  <sheetData>
    <row r="1" spans="1:11" x14ac:dyDescent="0.3">
      <c r="A1" t="s">
        <v>159</v>
      </c>
      <c r="B1" t="s">
        <v>160</v>
      </c>
      <c r="C1" t="s">
        <v>161</v>
      </c>
      <c r="D1" t="s">
        <v>162</v>
      </c>
      <c r="E1" t="s">
        <v>163</v>
      </c>
      <c r="F1" t="s">
        <v>164</v>
      </c>
      <c r="G1" t="s">
        <v>165</v>
      </c>
      <c r="H1" t="s">
        <v>166</v>
      </c>
      <c r="I1" t="s">
        <v>167</v>
      </c>
      <c r="J1" t="s">
        <v>168</v>
      </c>
      <c r="K1" t="s">
        <v>169</v>
      </c>
    </row>
    <row r="2" spans="1:11" x14ac:dyDescent="0.3">
      <c r="A2" s="22" t="s">
        <v>170</v>
      </c>
      <c r="B2">
        <v>1</v>
      </c>
      <c r="C2" t="s">
        <v>2</v>
      </c>
      <c r="D2" t="s">
        <v>171</v>
      </c>
      <c r="F2" s="23">
        <v>45863</v>
      </c>
      <c r="G2" s="24" t="s">
        <v>172</v>
      </c>
      <c r="H2" s="23">
        <v>45863</v>
      </c>
      <c r="I2" s="24" t="s">
        <v>173</v>
      </c>
      <c r="J2" s="25">
        <v>5.4166666666666696</v>
      </c>
      <c r="K2">
        <v>13269</v>
      </c>
    </row>
    <row r="3" spans="1:11" x14ac:dyDescent="0.3">
      <c r="A3" s="22" t="s">
        <v>170</v>
      </c>
      <c r="B3">
        <v>2</v>
      </c>
      <c r="C3" t="s">
        <v>2</v>
      </c>
      <c r="D3" t="s">
        <v>171</v>
      </c>
      <c r="F3" s="23">
        <v>45863</v>
      </c>
      <c r="G3" s="24" t="s">
        <v>172</v>
      </c>
      <c r="H3" s="23">
        <v>45863</v>
      </c>
      <c r="I3" s="24" t="s">
        <v>174</v>
      </c>
      <c r="J3" s="25">
        <v>6.7</v>
      </c>
      <c r="K3">
        <v>6713</v>
      </c>
    </row>
    <row r="4" spans="1:11" x14ac:dyDescent="0.3">
      <c r="A4" s="22" t="s">
        <v>175</v>
      </c>
      <c r="B4">
        <v>1</v>
      </c>
      <c r="C4" t="s">
        <v>3</v>
      </c>
      <c r="D4" t="s">
        <v>176</v>
      </c>
      <c r="E4" t="s">
        <v>177</v>
      </c>
      <c r="F4" s="23">
        <v>45444</v>
      </c>
      <c r="G4" s="24">
        <v>0.38126157407407407</v>
      </c>
      <c r="H4" s="23">
        <v>45444</v>
      </c>
      <c r="I4" s="24">
        <v>0.38186342592592593</v>
      </c>
      <c r="J4" s="25">
        <v>0.86666666666666703</v>
      </c>
      <c r="K4">
        <v>4446</v>
      </c>
    </row>
    <row r="5" spans="1:11" x14ac:dyDescent="0.3">
      <c r="A5" s="22" t="s">
        <v>178</v>
      </c>
      <c r="B5">
        <v>1</v>
      </c>
      <c r="C5" t="s">
        <v>3</v>
      </c>
      <c r="D5" t="s">
        <v>176</v>
      </c>
      <c r="E5" t="s">
        <v>177</v>
      </c>
      <c r="F5" s="23">
        <v>45440</v>
      </c>
      <c r="G5" s="24">
        <v>0.78850694444444447</v>
      </c>
      <c r="H5" s="23">
        <v>45440</v>
      </c>
      <c r="I5" s="24">
        <v>0.78869212962962965</v>
      </c>
      <c r="J5" s="25">
        <v>0.266666666666667</v>
      </c>
      <c r="K5">
        <v>4447</v>
      </c>
    </row>
    <row r="6" spans="1:11" x14ac:dyDescent="0.3">
      <c r="A6" s="22" t="s">
        <v>179</v>
      </c>
      <c r="B6">
        <v>3</v>
      </c>
      <c r="C6" t="s">
        <v>3</v>
      </c>
      <c r="D6" t="s">
        <v>176</v>
      </c>
      <c r="E6" t="s">
        <v>177</v>
      </c>
      <c r="F6" s="23">
        <v>44218</v>
      </c>
      <c r="G6" s="24">
        <v>0.93851851851851897</v>
      </c>
      <c r="H6" s="23">
        <v>44218</v>
      </c>
      <c r="I6" s="24">
        <v>0.96417824074074099</v>
      </c>
      <c r="J6" s="25">
        <v>36.949999999999704</v>
      </c>
      <c r="K6">
        <v>72</v>
      </c>
    </row>
    <row r="7" spans="1:11" x14ac:dyDescent="0.3">
      <c r="A7" s="22" t="s">
        <v>179</v>
      </c>
      <c r="B7">
        <v>4</v>
      </c>
      <c r="C7" t="s">
        <v>3</v>
      </c>
      <c r="D7" t="s">
        <v>176</v>
      </c>
      <c r="E7" t="s">
        <v>177</v>
      </c>
      <c r="F7" s="23">
        <v>44218</v>
      </c>
      <c r="G7" s="24">
        <v>0.93851851851851897</v>
      </c>
      <c r="H7" s="23">
        <v>44218</v>
      </c>
      <c r="I7" s="24">
        <v>0.96531250000000002</v>
      </c>
      <c r="J7" s="25">
        <v>38.583333333332703</v>
      </c>
      <c r="K7">
        <v>2459</v>
      </c>
    </row>
    <row r="8" spans="1:11" x14ac:dyDescent="0.3">
      <c r="A8" s="22" t="s">
        <v>179</v>
      </c>
      <c r="B8">
        <v>2</v>
      </c>
      <c r="C8" t="s">
        <v>3</v>
      </c>
      <c r="D8" t="s">
        <v>176</v>
      </c>
      <c r="E8" t="s">
        <v>177</v>
      </c>
      <c r="F8" s="23">
        <v>44218</v>
      </c>
      <c r="G8" s="24">
        <v>0.93851851851851897</v>
      </c>
      <c r="H8" s="23">
        <v>44218</v>
      </c>
      <c r="I8" s="24">
        <v>0.95395833333333302</v>
      </c>
      <c r="J8" s="25">
        <v>22.233333333332226</v>
      </c>
      <c r="K8">
        <v>1799</v>
      </c>
    </row>
    <row r="9" spans="1:11" x14ac:dyDescent="0.3">
      <c r="A9" s="22" t="s">
        <v>175</v>
      </c>
      <c r="B9">
        <v>2</v>
      </c>
      <c r="C9" t="s">
        <v>3</v>
      </c>
      <c r="D9" t="s">
        <v>180</v>
      </c>
      <c r="E9" t="s">
        <v>177</v>
      </c>
      <c r="F9" s="23">
        <v>45444</v>
      </c>
      <c r="G9" s="24">
        <v>0.38126157407407407</v>
      </c>
      <c r="H9" s="23">
        <v>45444</v>
      </c>
      <c r="I9" s="24">
        <v>0.38186342592592593</v>
      </c>
      <c r="J9" s="25">
        <v>0.86666666666666703</v>
      </c>
      <c r="K9">
        <v>264</v>
      </c>
    </row>
    <row r="10" spans="1:11" x14ac:dyDescent="0.3">
      <c r="A10" s="22" t="s">
        <v>178</v>
      </c>
      <c r="B10">
        <v>2</v>
      </c>
      <c r="C10" t="s">
        <v>3</v>
      </c>
      <c r="D10" t="s">
        <v>180</v>
      </c>
      <c r="E10" t="s">
        <v>177</v>
      </c>
      <c r="F10" s="23">
        <v>45440</v>
      </c>
      <c r="G10" s="24">
        <v>0.78850694444444447</v>
      </c>
      <c r="H10" s="23">
        <v>45440</v>
      </c>
      <c r="I10" s="24">
        <v>0.78869212962962965</v>
      </c>
      <c r="J10" s="25">
        <v>0.266666666666667</v>
      </c>
      <c r="K10">
        <v>264</v>
      </c>
    </row>
    <row r="11" spans="1:11" x14ac:dyDescent="0.3">
      <c r="A11" s="22" t="s">
        <v>175</v>
      </c>
      <c r="B11">
        <v>3</v>
      </c>
      <c r="C11" t="s">
        <v>3</v>
      </c>
      <c r="D11" t="s">
        <v>181</v>
      </c>
      <c r="E11" t="s">
        <v>177</v>
      </c>
      <c r="F11" s="23">
        <v>45444</v>
      </c>
      <c r="G11" s="24">
        <v>0.38126157407407407</v>
      </c>
      <c r="H11" s="23">
        <v>45444</v>
      </c>
      <c r="I11" s="24">
        <v>0.38186342592592593</v>
      </c>
      <c r="J11" s="25">
        <v>0.86666666666666703</v>
      </c>
      <c r="K11">
        <v>779</v>
      </c>
    </row>
    <row r="12" spans="1:11" x14ac:dyDescent="0.3">
      <c r="A12" s="22" t="s">
        <v>178</v>
      </c>
      <c r="B12">
        <v>3</v>
      </c>
      <c r="C12" t="s">
        <v>3</v>
      </c>
      <c r="D12" t="s">
        <v>181</v>
      </c>
      <c r="E12" t="s">
        <v>177</v>
      </c>
      <c r="F12" s="23">
        <v>45440</v>
      </c>
      <c r="G12" s="24">
        <v>0.78850694444444447</v>
      </c>
      <c r="H12" s="23">
        <v>45440</v>
      </c>
      <c r="I12" s="24">
        <v>0.78869212962962965</v>
      </c>
      <c r="J12" s="25">
        <v>0.266666666666667</v>
      </c>
      <c r="K12">
        <v>779</v>
      </c>
    </row>
    <row r="13" spans="1:11" x14ac:dyDescent="0.3">
      <c r="A13" s="22" t="s">
        <v>179</v>
      </c>
      <c r="B13">
        <v>1</v>
      </c>
      <c r="C13" t="s">
        <v>3</v>
      </c>
      <c r="D13" t="s">
        <v>181</v>
      </c>
      <c r="E13" t="s">
        <v>177</v>
      </c>
      <c r="F13" s="23">
        <v>44218</v>
      </c>
      <c r="G13" s="24">
        <v>0.93851851851851897</v>
      </c>
      <c r="H13" s="23">
        <v>44218</v>
      </c>
      <c r="I13" s="24">
        <v>0.94878472222222199</v>
      </c>
      <c r="J13" s="25">
        <v>14.78333333333234</v>
      </c>
      <c r="K13">
        <v>3764</v>
      </c>
    </row>
    <row r="14" spans="1:11" x14ac:dyDescent="0.3">
      <c r="A14" s="22" t="s">
        <v>175</v>
      </c>
      <c r="B14">
        <v>4</v>
      </c>
      <c r="C14" t="s">
        <v>3</v>
      </c>
      <c r="D14" t="s">
        <v>182</v>
      </c>
      <c r="E14" t="s">
        <v>183</v>
      </c>
      <c r="F14" s="23">
        <v>45444</v>
      </c>
      <c r="G14" s="24">
        <v>0.38126157407407407</v>
      </c>
      <c r="H14" s="23">
        <v>45444</v>
      </c>
      <c r="I14" s="24">
        <v>0.38186342592592593</v>
      </c>
      <c r="J14" s="25">
        <v>0.86666666666666703</v>
      </c>
      <c r="K14">
        <v>2441</v>
      </c>
    </row>
    <row r="15" spans="1:11" x14ac:dyDescent="0.3">
      <c r="A15" s="22" t="s">
        <v>178</v>
      </c>
      <c r="B15">
        <v>4</v>
      </c>
      <c r="C15" t="s">
        <v>3</v>
      </c>
      <c r="D15" t="s">
        <v>182</v>
      </c>
      <c r="E15" t="s">
        <v>183</v>
      </c>
      <c r="F15" s="23">
        <v>45440</v>
      </c>
      <c r="G15" s="24">
        <v>0.78850694444444447</v>
      </c>
      <c r="H15" s="23">
        <v>45440</v>
      </c>
      <c r="I15" s="24">
        <v>0.78869212962962965</v>
      </c>
      <c r="J15" s="25">
        <v>0.266666666666667</v>
      </c>
      <c r="K15">
        <v>2440</v>
      </c>
    </row>
    <row r="16" spans="1:11" x14ac:dyDescent="0.3">
      <c r="A16" s="22" t="s">
        <v>175</v>
      </c>
      <c r="B16">
        <v>5</v>
      </c>
      <c r="C16" t="s">
        <v>3</v>
      </c>
      <c r="D16" t="s">
        <v>184</v>
      </c>
      <c r="E16" t="s">
        <v>183</v>
      </c>
      <c r="F16" s="23">
        <v>45444</v>
      </c>
      <c r="G16" s="24">
        <v>0.38126157407407407</v>
      </c>
      <c r="H16" s="23">
        <v>45444</v>
      </c>
      <c r="I16" s="24">
        <v>0.38186342592592593</v>
      </c>
      <c r="J16" s="25">
        <v>0.86666666666666703</v>
      </c>
      <c r="K16">
        <v>302</v>
      </c>
    </row>
    <row r="17" spans="1:11" x14ac:dyDescent="0.3">
      <c r="A17" s="22" t="s">
        <v>178</v>
      </c>
      <c r="B17">
        <v>5</v>
      </c>
      <c r="C17" t="s">
        <v>3</v>
      </c>
      <c r="D17" t="s">
        <v>184</v>
      </c>
      <c r="E17" t="s">
        <v>183</v>
      </c>
      <c r="F17" s="23">
        <v>45440</v>
      </c>
      <c r="G17" s="24">
        <v>0.78850694444444447</v>
      </c>
      <c r="H17" s="23">
        <v>45440</v>
      </c>
      <c r="I17" s="24">
        <v>0.78869212962962965</v>
      </c>
      <c r="J17" s="25">
        <v>0.266666666666667</v>
      </c>
      <c r="K17">
        <v>302</v>
      </c>
    </row>
    <row r="18" spans="1:11" x14ac:dyDescent="0.3">
      <c r="A18" s="22" t="s">
        <v>175</v>
      </c>
      <c r="B18">
        <v>6</v>
      </c>
      <c r="C18" t="s">
        <v>3</v>
      </c>
      <c r="D18" t="s">
        <v>185</v>
      </c>
      <c r="E18" t="s">
        <v>183</v>
      </c>
      <c r="F18" s="23">
        <v>45444</v>
      </c>
      <c r="G18" s="24">
        <v>0.38126157407407407</v>
      </c>
      <c r="H18" s="23">
        <v>45444</v>
      </c>
      <c r="I18" s="24">
        <v>0.38186342592592593</v>
      </c>
      <c r="J18" s="25">
        <v>0.86666666666666703</v>
      </c>
      <c r="K18">
        <v>18</v>
      </c>
    </row>
    <row r="19" spans="1:11" x14ac:dyDescent="0.3">
      <c r="A19" s="22" t="s">
        <v>178</v>
      </c>
      <c r="B19">
        <v>6</v>
      </c>
      <c r="C19" t="s">
        <v>3</v>
      </c>
      <c r="D19" t="s">
        <v>185</v>
      </c>
      <c r="E19" t="s">
        <v>183</v>
      </c>
      <c r="F19" s="23">
        <v>45440</v>
      </c>
      <c r="G19" s="24">
        <v>0.78850694444444447</v>
      </c>
      <c r="H19" s="23">
        <v>45440</v>
      </c>
      <c r="I19" s="24">
        <v>0.78869212962962965</v>
      </c>
      <c r="J19" s="25">
        <v>0.266666666666667</v>
      </c>
      <c r="K19">
        <v>18</v>
      </c>
    </row>
    <row r="20" spans="1:11" x14ac:dyDescent="0.3">
      <c r="A20" s="22" t="s">
        <v>175</v>
      </c>
      <c r="B20">
        <v>7</v>
      </c>
      <c r="C20" t="s">
        <v>3</v>
      </c>
      <c r="D20" t="s">
        <v>186</v>
      </c>
      <c r="E20" t="s">
        <v>183</v>
      </c>
      <c r="F20" s="23">
        <v>45444</v>
      </c>
      <c r="G20" s="24">
        <v>0.38126157407407407</v>
      </c>
      <c r="H20" s="23">
        <v>45444</v>
      </c>
      <c r="I20" s="24">
        <v>0.38186342592592593</v>
      </c>
      <c r="J20" s="25">
        <v>0.86666666666666703</v>
      </c>
      <c r="K20">
        <v>1</v>
      </c>
    </row>
    <row r="21" spans="1:11" x14ac:dyDescent="0.3">
      <c r="A21" s="22" t="s">
        <v>178</v>
      </c>
      <c r="B21">
        <v>7</v>
      </c>
      <c r="C21" t="s">
        <v>3</v>
      </c>
      <c r="D21" t="s">
        <v>186</v>
      </c>
      <c r="E21" t="s">
        <v>183</v>
      </c>
      <c r="F21" s="23">
        <v>45440</v>
      </c>
      <c r="G21" s="24">
        <v>0.78850694444444447</v>
      </c>
      <c r="H21" s="23">
        <v>45440</v>
      </c>
      <c r="I21" s="24">
        <v>0.78869212962962965</v>
      </c>
      <c r="J21" s="25">
        <v>0.266666666666667</v>
      </c>
      <c r="K21">
        <v>1</v>
      </c>
    </row>
    <row r="22" spans="1:11" x14ac:dyDescent="0.3">
      <c r="A22" s="22" t="s">
        <v>175</v>
      </c>
      <c r="B22">
        <v>8</v>
      </c>
      <c r="C22" t="s">
        <v>3</v>
      </c>
      <c r="D22" t="s">
        <v>187</v>
      </c>
      <c r="E22" t="s">
        <v>188</v>
      </c>
      <c r="F22" s="23">
        <v>45444</v>
      </c>
      <c r="G22" s="24">
        <v>0.38126157407407407</v>
      </c>
      <c r="H22" s="23">
        <v>45444</v>
      </c>
      <c r="I22" s="24">
        <v>0.38186342592592593</v>
      </c>
      <c r="J22" s="25">
        <v>0.86666666666666703</v>
      </c>
      <c r="K22">
        <v>2910</v>
      </c>
    </row>
    <row r="23" spans="1:11" x14ac:dyDescent="0.3">
      <c r="A23" s="22" t="s">
        <v>178</v>
      </c>
      <c r="B23">
        <v>8</v>
      </c>
      <c r="C23" t="s">
        <v>3</v>
      </c>
      <c r="D23" t="s">
        <v>187</v>
      </c>
      <c r="E23" t="s">
        <v>188</v>
      </c>
      <c r="F23" s="23">
        <v>45440</v>
      </c>
      <c r="G23" s="24">
        <v>0.78850694444444447</v>
      </c>
      <c r="H23" s="23">
        <v>45440</v>
      </c>
      <c r="I23" s="24">
        <v>0.78869212962962965</v>
      </c>
      <c r="J23" s="25">
        <v>0.266666666666667</v>
      </c>
      <c r="K23">
        <v>2910</v>
      </c>
    </row>
    <row r="24" spans="1:11" x14ac:dyDescent="0.3">
      <c r="A24" s="22" t="s">
        <v>189</v>
      </c>
      <c r="B24">
        <v>1</v>
      </c>
      <c r="C24" t="s">
        <v>1</v>
      </c>
      <c r="D24" t="s">
        <v>190</v>
      </c>
      <c r="E24" t="s">
        <v>188</v>
      </c>
      <c r="F24" s="23">
        <v>45366</v>
      </c>
      <c r="G24" s="24">
        <v>0.76940972222222226</v>
      </c>
      <c r="H24" s="23">
        <v>45366</v>
      </c>
      <c r="I24" s="24">
        <v>0.79104166666666664</v>
      </c>
      <c r="J24" s="25">
        <v>31.15</v>
      </c>
      <c r="K24">
        <v>70</v>
      </c>
    </row>
    <row r="25" spans="1:11" x14ac:dyDescent="0.3">
      <c r="A25" s="22" t="s">
        <v>189</v>
      </c>
      <c r="B25">
        <v>2</v>
      </c>
      <c r="C25" t="s">
        <v>1</v>
      </c>
      <c r="D25" t="s">
        <v>191</v>
      </c>
      <c r="E25" t="s">
        <v>188</v>
      </c>
      <c r="F25" s="23">
        <v>45366</v>
      </c>
      <c r="G25" s="24">
        <v>0.76940972222222226</v>
      </c>
      <c r="H25" s="23">
        <v>45366</v>
      </c>
      <c r="I25" s="24">
        <v>0.79119212962962959</v>
      </c>
      <c r="J25" s="25">
        <v>31.366666666666699</v>
      </c>
      <c r="K25">
        <v>2068</v>
      </c>
    </row>
    <row r="26" spans="1:11" x14ac:dyDescent="0.3">
      <c r="A26" s="22" t="s">
        <v>189</v>
      </c>
      <c r="B26">
        <v>3</v>
      </c>
      <c r="C26" t="s">
        <v>1</v>
      </c>
      <c r="D26" t="s">
        <v>192</v>
      </c>
      <c r="E26" t="s">
        <v>188</v>
      </c>
      <c r="F26" s="23">
        <v>45366</v>
      </c>
      <c r="G26" s="24">
        <v>0.76940972222222226</v>
      </c>
      <c r="H26" s="23">
        <v>45366</v>
      </c>
      <c r="I26" s="24">
        <v>0.77339120370370373</v>
      </c>
      <c r="J26" s="25">
        <v>5.7333333333333298</v>
      </c>
      <c r="K26">
        <v>4634</v>
      </c>
    </row>
    <row r="27" spans="1:11" x14ac:dyDescent="0.3">
      <c r="A27" s="22" t="s">
        <v>193</v>
      </c>
      <c r="B27">
        <v>2</v>
      </c>
      <c r="C27" t="s">
        <v>1</v>
      </c>
      <c r="D27" t="s">
        <v>194</v>
      </c>
      <c r="E27" t="s">
        <v>183</v>
      </c>
      <c r="F27" s="23">
        <v>45200</v>
      </c>
      <c r="G27" s="24">
        <v>0.61681712962962965</v>
      </c>
      <c r="H27" s="23">
        <v>45200</v>
      </c>
      <c r="I27" s="24">
        <v>0.61684027777777772</v>
      </c>
      <c r="J27" s="25">
        <v>3.3333333333333298E-2</v>
      </c>
      <c r="K27">
        <v>2300</v>
      </c>
    </row>
    <row r="28" spans="1:11" x14ac:dyDescent="0.3">
      <c r="A28" s="22" t="s">
        <v>193</v>
      </c>
      <c r="B28">
        <v>3</v>
      </c>
      <c r="C28" t="s">
        <v>1</v>
      </c>
      <c r="D28" t="s">
        <v>195</v>
      </c>
      <c r="E28" t="s">
        <v>183</v>
      </c>
      <c r="F28" s="23">
        <v>45200</v>
      </c>
      <c r="G28" s="24">
        <v>0.61681712962962965</v>
      </c>
      <c r="H28" s="23">
        <v>45200</v>
      </c>
      <c r="I28" s="24">
        <v>0.61684027777777772</v>
      </c>
      <c r="J28" s="25">
        <v>3.3333333333333298E-2</v>
      </c>
      <c r="K28">
        <v>2900</v>
      </c>
    </row>
    <row r="29" spans="1:11" x14ac:dyDescent="0.3">
      <c r="A29" s="22" t="s">
        <v>193</v>
      </c>
      <c r="B29">
        <v>4</v>
      </c>
      <c r="C29" t="s">
        <v>1</v>
      </c>
      <c r="D29" t="s">
        <v>196</v>
      </c>
      <c r="E29" t="s">
        <v>183</v>
      </c>
      <c r="F29" s="23">
        <v>45200</v>
      </c>
      <c r="G29" s="24">
        <v>0.61681712962962965</v>
      </c>
      <c r="H29" s="23">
        <v>45200</v>
      </c>
      <c r="I29" s="24">
        <v>0.61684027777777772</v>
      </c>
      <c r="J29" s="25">
        <v>3.3333333333333298E-2</v>
      </c>
      <c r="K29">
        <v>2646</v>
      </c>
    </row>
    <row r="30" spans="1:11" x14ac:dyDescent="0.3">
      <c r="A30" s="22" t="s">
        <v>197</v>
      </c>
      <c r="B30">
        <v>1</v>
      </c>
      <c r="C30" t="s">
        <v>1</v>
      </c>
      <c r="D30" t="s">
        <v>191</v>
      </c>
      <c r="E30" t="s">
        <v>188</v>
      </c>
      <c r="F30" s="23">
        <v>45200</v>
      </c>
      <c r="G30" s="24">
        <v>0.61681712962962965</v>
      </c>
      <c r="H30" s="23">
        <v>45200</v>
      </c>
      <c r="I30" s="24">
        <v>0.63282407407407404</v>
      </c>
      <c r="J30" s="25">
        <v>23.05</v>
      </c>
      <c r="K30">
        <v>2070</v>
      </c>
    </row>
    <row r="31" spans="1:11" x14ac:dyDescent="0.3">
      <c r="A31" s="22" t="s">
        <v>197</v>
      </c>
      <c r="B31">
        <v>2</v>
      </c>
      <c r="C31" t="s">
        <v>1</v>
      </c>
      <c r="D31" t="s">
        <v>190</v>
      </c>
      <c r="E31" t="s">
        <v>188</v>
      </c>
      <c r="F31" s="23">
        <v>45200</v>
      </c>
      <c r="G31" s="24">
        <v>0.61681712962962965</v>
      </c>
      <c r="H31" s="23">
        <v>45200</v>
      </c>
      <c r="I31" s="24">
        <v>0.63295138888888891</v>
      </c>
      <c r="J31" s="25">
        <v>23.233333333333299</v>
      </c>
      <c r="K31">
        <v>70</v>
      </c>
    </row>
    <row r="32" spans="1:11" x14ac:dyDescent="0.3">
      <c r="A32" s="22" t="s">
        <v>193</v>
      </c>
      <c r="B32">
        <v>1</v>
      </c>
      <c r="C32" t="s">
        <v>1</v>
      </c>
      <c r="D32" t="s">
        <v>198</v>
      </c>
      <c r="E32" t="s">
        <v>183</v>
      </c>
      <c r="F32" s="23">
        <v>45200</v>
      </c>
      <c r="G32" s="24">
        <v>0.61681712962962965</v>
      </c>
      <c r="H32" s="23">
        <v>45200</v>
      </c>
      <c r="I32" s="24">
        <v>0.61684027777777772</v>
      </c>
      <c r="J32" s="25">
        <v>3.3333333333333298E-2</v>
      </c>
      <c r="K32">
        <v>4438</v>
      </c>
    </row>
    <row r="33" spans="1:11" x14ac:dyDescent="0.3">
      <c r="A33" s="22" t="s">
        <v>199</v>
      </c>
      <c r="B33">
        <v>1</v>
      </c>
      <c r="C33" t="s">
        <v>2</v>
      </c>
      <c r="D33" t="s">
        <v>200</v>
      </c>
      <c r="F33" s="23">
        <v>44461</v>
      </c>
      <c r="G33" s="24">
        <v>0.38653935185185184</v>
      </c>
      <c r="H33" s="23">
        <v>44461</v>
      </c>
      <c r="I33" s="24">
        <v>0.40540509259259261</v>
      </c>
      <c r="J33" s="25">
        <v>27.1666666666667</v>
      </c>
      <c r="K33">
        <v>2434</v>
      </c>
    </row>
    <row r="34" spans="1:11" x14ac:dyDescent="0.3">
      <c r="A34" s="22" t="s">
        <v>199</v>
      </c>
      <c r="B34">
        <v>2</v>
      </c>
      <c r="C34" t="s">
        <v>2</v>
      </c>
      <c r="D34" t="s">
        <v>201</v>
      </c>
      <c r="F34" s="23">
        <v>44461</v>
      </c>
      <c r="G34" s="24">
        <v>0.38653935185185184</v>
      </c>
      <c r="H34" s="23">
        <v>44461</v>
      </c>
      <c r="I34" s="24">
        <v>0.4075347222222222</v>
      </c>
      <c r="J34" s="25">
        <v>30.233333333333299</v>
      </c>
      <c r="K34">
        <v>5861</v>
      </c>
    </row>
    <row r="35" spans="1:11" x14ac:dyDescent="0.3">
      <c r="A35" s="22" t="s">
        <v>199</v>
      </c>
      <c r="B35">
        <v>3</v>
      </c>
      <c r="C35" t="s">
        <v>2</v>
      </c>
      <c r="D35" t="s">
        <v>202</v>
      </c>
      <c r="F35" s="23">
        <v>44461</v>
      </c>
      <c r="G35" s="24">
        <v>0.38653935185185184</v>
      </c>
      <c r="H35" s="23">
        <v>44461</v>
      </c>
      <c r="I35" s="24">
        <v>0.41194444444444445</v>
      </c>
      <c r="J35" s="25">
        <v>36.5833333333333</v>
      </c>
      <c r="K35">
        <v>2234</v>
      </c>
    </row>
    <row r="36" spans="1:11" x14ac:dyDescent="0.3">
      <c r="A36" s="22" t="s">
        <v>199</v>
      </c>
      <c r="B36">
        <v>4</v>
      </c>
      <c r="C36" t="s">
        <v>2</v>
      </c>
      <c r="D36" t="s">
        <v>203</v>
      </c>
      <c r="F36" s="23">
        <v>44461</v>
      </c>
      <c r="G36" s="24">
        <v>0.38653935185185184</v>
      </c>
      <c r="H36" s="23">
        <v>44461</v>
      </c>
      <c r="I36" s="24">
        <v>0.41778935185185184</v>
      </c>
      <c r="J36" s="25">
        <v>45</v>
      </c>
      <c r="K36">
        <v>4988</v>
      </c>
    </row>
    <row r="37" spans="1:11" x14ac:dyDescent="0.3">
      <c r="A37" s="22" t="s">
        <v>199</v>
      </c>
      <c r="B37">
        <v>5</v>
      </c>
      <c r="C37" t="s">
        <v>2</v>
      </c>
      <c r="D37" t="s">
        <v>204</v>
      </c>
      <c r="F37" s="23">
        <v>44461</v>
      </c>
      <c r="G37" s="24">
        <v>0.38653935185185184</v>
      </c>
      <c r="H37" s="23">
        <v>44461</v>
      </c>
      <c r="I37" s="24">
        <v>0.41778935185185184</v>
      </c>
      <c r="J37" s="25">
        <v>45</v>
      </c>
      <c r="K37">
        <v>1964</v>
      </c>
    </row>
    <row r="38" spans="1:11" x14ac:dyDescent="0.3">
      <c r="A38" s="22" t="s">
        <v>199</v>
      </c>
      <c r="B38">
        <v>6</v>
      </c>
      <c r="C38" t="s">
        <v>2</v>
      </c>
      <c r="D38" t="s">
        <v>205</v>
      </c>
      <c r="F38" s="23">
        <v>44461</v>
      </c>
      <c r="G38" s="24">
        <v>0.38653935185185184</v>
      </c>
      <c r="H38" s="23">
        <v>44461</v>
      </c>
      <c r="I38" s="24">
        <v>0.41778935185185184</v>
      </c>
      <c r="J38" s="25">
        <v>45</v>
      </c>
      <c r="K38">
        <v>2188</v>
      </c>
    </row>
    <row r="39" spans="1:11" x14ac:dyDescent="0.3">
      <c r="A39" s="22" t="s">
        <v>199</v>
      </c>
      <c r="B39">
        <v>7</v>
      </c>
      <c r="C39" t="s">
        <v>2</v>
      </c>
      <c r="D39" t="s">
        <v>206</v>
      </c>
      <c r="F39" s="23">
        <v>44461</v>
      </c>
      <c r="G39" s="24">
        <v>0.38653935185185184</v>
      </c>
      <c r="H39" s="23">
        <v>44461</v>
      </c>
      <c r="I39" s="24">
        <v>0.41778935185185184</v>
      </c>
      <c r="J39" s="25">
        <v>45</v>
      </c>
      <c r="K39">
        <v>1965</v>
      </c>
    </row>
    <row r="40" spans="1:11" x14ac:dyDescent="0.3">
      <c r="A40" s="22" t="s">
        <v>207</v>
      </c>
      <c r="B40">
        <v>1</v>
      </c>
      <c r="C40" t="s">
        <v>1</v>
      </c>
      <c r="D40" t="s">
        <v>208</v>
      </c>
      <c r="E40" t="s">
        <v>177</v>
      </c>
      <c r="F40" s="23">
        <v>44461</v>
      </c>
      <c r="G40" s="24">
        <v>0.38653935185185184</v>
      </c>
      <c r="H40" s="23">
        <v>44461</v>
      </c>
      <c r="I40" s="24">
        <v>0.38656249999999998</v>
      </c>
      <c r="J40" s="25">
        <v>3.3333333333311899E-2</v>
      </c>
      <c r="K40">
        <v>98</v>
      </c>
    </row>
    <row r="41" spans="1:11" x14ac:dyDescent="0.3">
      <c r="A41" s="22" t="s">
        <v>207</v>
      </c>
      <c r="B41">
        <v>2</v>
      </c>
      <c r="C41" t="s">
        <v>1</v>
      </c>
      <c r="D41" t="s">
        <v>209</v>
      </c>
      <c r="E41" t="s">
        <v>177</v>
      </c>
      <c r="F41" s="23">
        <v>44461</v>
      </c>
      <c r="G41" s="24">
        <v>0.38653935185185184</v>
      </c>
      <c r="H41" s="23">
        <v>44461</v>
      </c>
      <c r="I41" s="24">
        <v>0.38656249999999998</v>
      </c>
      <c r="J41" s="25">
        <v>3.3333333333311899E-2</v>
      </c>
      <c r="K41">
        <v>517</v>
      </c>
    </row>
    <row r="42" spans="1:11" x14ac:dyDescent="0.3">
      <c r="A42" s="22" t="s">
        <v>207</v>
      </c>
      <c r="B42">
        <v>3</v>
      </c>
      <c r="C42" t="s">
        <v>1</v>
      </c>
      <c r="D42" t="s">
        <v>210</v>
      </c>
      <c r="E42" t="s">
        <v>177</v>
      </c>
      <c r="F42" s="23">
        <v>44461</v>
      </c>
      <c r="G42" s="24">
        <v>0.38653935185185184</v>
      </c>
      <c r="H42" s="23">
        <v>44461</v>
      </c>
      <c r="I42" s="24">
        <v>0.38656249999999998</v>
      </c>
      <c r="J42" s="25">
        <v>3.3333333333311899E-2</v>
      </c>
      <c r="K42">
        <v>1322</v>
      </c>
    </row>
    <row r="43" spans="1:11" x14ac:dyDescent="0.3">
      <c r="A43" s="22" t="s">
        <v>207</v>
      </c>
      <c r="B43">
        <v>4</v>
      </c>
      <c r="C43" t="s">
        <v>1</v>
      </c>
      <c r="D43" t="s">
        <v>211</v>
      </c>
      <c r="E43" t="s">
        <v>177</v>
      </c>
      <c r="F43" s="23">
        <v>44461</v>
      </c>
      <c r="G43" s="24">
        <v>0.38653935185185184</v>
      </c>
      <c r="H43" s="23">
        <v>44461</v>
      </c>
      <c r="I43" s="24">
        <v>0.38656249999999998</v>
      </c>
      <c r="J43" s="25">
        <v>3.3333333333311899E-2</v>
      </c>
      <c r="K43">
        <v>1521</v>
      </c>
    </row>
    <row r="44" spans="1:11" x14ac:dyDescent="0.3">
      <c r="A44" s="22">
        <v>202328</v>
      </c>
      <c r="B44">
        <v>1</v>
      </c>
      <c r="C44" t="s">
        <v>3</v>
      </c>
      <c r="D44" t="s">
        <v>187</v>
      </c>
      <c r="E44" t="s">
        <v>188</v>
      </c>
      <c r="F44" s="23">
        <v>44092</v>
      </c>
      <c r="G44" s="24">
        <v>0.69849537037037002</v>
      </c>
      <c r="H44" s="23">
        <v>44092</v>
      </c>
      <c r="I44" s="24">
        <v>0.71734953703703697</v>
      </c>
      <c r="J44" s="25">
        <v>27.150000000000407</v>
      </c>
      <c r="K44">
        <v>2703</v>
      </c>
    </row>
    <row r="45" spans="1:11" x14ac:dyDescent="0.3">
      <c r="A45" s="22" t="s">
        <v>175</v>
      </c>
      <c r="B45">
        <v>9</v>
      </c>
      <c r="C45" t="s">
        <v>3</v>
      </c>
      <c r="D45" t="s">
        <v>212</v>
      </c>
      <c r="E45" t="s">
        <v>188</v>
      </c>
      <c r="F45" s="23">
        <v>45444</v>
      </c>
      <c r="G45" s="24">
        <v>0.38126157407407407</v>
      </c>
      <c r="H45" s="23">
        <v>45444</v>
      </c>
      <c r="I45" s="24">
        <v>0.38186342592592593</v>
      </c>
      <c r="J45" s="25">
        <v>0.86666666666666703</v>
      </c>
      <c r="K45">
        <v>2575</v>
      </c>
    </row>
    <row r="46" spans="1:11" x14ac:dyDescent="0.3">
      <c r="A46" s="22" t="s">
        <v>178</v>
      </c>
      <c r="B46">
        <v>9</v>
      </c>
      <c r="C46" t="s">
        <v>3</v>
      </c>
      <c r="D46" t="s">
        <v>212</v>
      </c>
      <c r="E46" t="s">
        <v>188</v>
      </c>
      <c r="F46" s="23">
        <v>45440</v>
      </c>
      <c r="G46" s="24">
        <v>0.78850694444444447</v>
      </c>
      <c r="H46" s="23">
        <v>45440</v>
      </c>
      <c r="I46" s="24">
        <v>0.78869212962962965</v>
      </c>
      <c r="J46" s="25">
        <v>0.266666666666667</v>
      </c>
      <c r="K46">
        <v>2575</v>
      </c>
    </row>
    <row r="47" spans="1:11" x14ac:dyDescent="0.3">
      <c r="A47" s="22">
        <v>202328</v>
      </c>
      <c r="B47">
        <v>2</v>
      </c>
      <c r="C47" t="s">
        <v>3</v>
      </c>
      <c r="D47" t="s">
        <v>212</v>
      </c>
      <c r="E47" t="s">
        <v>188</v>
      </c>
      <c r="F47" s="23">
        <v>44092</v>
      </c>
      <c r="G47" s="24">
        <v>0.69849537037037002</v>
      </c>
      <c r="H47" s="23">
        <v>44092</v>
      </c>
      <c r="I47" s="24">
        <v>0.69859953703703703</v>
      </c>
      <c r="J47" s="25">
        <v>0.15000000000050306</v>
      </c>
      <c r="K47">
        <v>8</v>
      </c>
    </row>
    <row r="48" spans="1:11" x14ac:dyDescent="0.3">
      <c r="A48" s="22">
        <v>202328</v>
      </c>
      <c r="B48">
        <v>3</v>
      </c>
      <c r="C48" t="s">
        <v>3</v>
      </c>
      <c r="D48" t="s">
        <v>212</v>
      </c>
      <c r="E48" t="s">
        <v>188</v>
      </c>
      <c r="F48" s="23">
        <v>44092</v>
      </c>
      <c r="G48" s="24">
        <v>0.69849537037037002</v>
      </c>
      <c r="H48" s="23">
        <v>44092</v>
      </c>
      <c r="I48" s="24">
        <v>0.732719907407407</v>
      </c>
      <c r="J48" s="25">
        <v>49.28333333333326</v>
      </c>
      <c r="K48">
        <v>2972</v>
      </c>
    </row>
    <row r="49" spans="1:18" x14ac:dyDescent="0.3">
      <c r="A49" s="22" t="s">
        <v>175</v>
      </c>
      <c r="B49">
        <v>10</v>
      </c>
      <c r="C49" t="s">
        <v>3</v>
      </c>
      <c r="D49" t="s">
        <v>213</v>
      </c>
      <c r="E49" t="s">
        <v>188</v>
      </c>
      <c r="F49" s="23">
        <v>45444</v>
      </c>
      <c r="G49" s="24">
        <v>0.38126157407407407</v>
      </c>
      <c r="H49" s="23">
        <v>45444</v>
      </c>
      <c r="I49" s="24">
        <v>0.38186342592592593</v>
      </c>
      <c r="J49" s="25">
        <v>0.86666666666666703</v>
      </c>
      <c r="K49">
        <v>2227</v>
      </c>
    </row>
    <row r="50" spans="1:18" x14ac:dyDescent="0.3">
      <c r="A50" s="22" t="s">
        <v>178</v>
      </c>
      <c r="B50">
        <v>10</v>
      </c>
      <c r="C50" t="s">
        <v>3</v>
      </c>
      <c r="D50" t="s">
        <v>213</v>
      </c>
      <c r="E50" t="s">
        <v>188</v>
      </c>
      <c r="F50" s="23">
        <v>45440</v>
      </c>
      <c r="G50" s="24">
        <v>0.78850694444444447</v>
      </c>
      <c r="H50" s="23">
        <v>45440</v>
      </c>
      <c r="I50" s="24">
        <v>0.78869212962962965</v>
      </c>
      <c r="J50" s="25">
        <v>0.266666666666667</v>
      </c>
      <c r="K50">
        <v>2231</v>
      </c>
    </row>
    <row r="51" spans="1:18" x14ac:dyDescent="0.3">
      <c r="A51" s="22">
        <v>202328</v>
      </c>
      <c r="B51">
        <v>4</v>
      </c>
      <c r="C51" t="s">
        <v>3</v>
      </c>
      <c r="D51" t="s">
        <v>213</v>
      </c>
      <c r="E51" t="s">
        <v>188</v>
      </c>
      <c r="F51" s="23">
        <v>44092</v>
      </c>
      <c r="G51" s="24">
        <v>0.69849537037037002</v>
      </c>
      <c r="H51" s="23">
        <v>44092</v>
      </c>
      <c r="I51" s="24">
        <v>0.73961805555555604</v>
      </c>
      <c r="J51" s="25">
        <v>59.216666666667876</v>
      </c>
      <c r="K51">
        <v>2085</v>
      </c>
    </row>
    <row r="64" spans="1:18" x14ac:dyDescent="0.3">
      <c r="N64" s="27" t="s">
        <v>161</v>
      </c>
      <c r="O64" s="27" t="s">
        <v>214</v>
      </c>
      <c r="P64" s="27" t="s">
        <v>215</v>
      </c>
      <c r="Q64" s="27" t="s">
        <v>216</v>
      </c>
      <c r="R64" s="27" t="s">
        <v>217</v>
      </c>
    </row>
    <row r="65" spans="14:18" x14ac:dyDescent="0.3">
      <c r="N65" t="s">
        <v>1</v>
      </c>
      <c r="O65">
        <v>11</v>
      </c>
      <c r="P65">
        <v>4</v>
      </c>
      <c r="Q65">
        <v>13</v>
      </c>
      <c r="R65" s="26">
        <f>(Q65/P65)/O65</f>
        <v>0.29545454545454547</v>
      </c>
    </row>
    <row r="66" spans="14:18" x14ac:dyDescent="0.3">
      <c r="N66" t="s">
        <v>218</v>
      </c>
      <c r="O66">
        <v>4</v>
      </c>
      <c r="P66">
        <v>4</v>
      </c>
      <c r="Q66">
        <v>4</v>
      </c>
      <c r="R66" s="26">
        <f t="shared" ref="R66:R79" si="0">(Q66/P66)/O66</f>
        <v>0.25</v>
      </c>
    </row>
    <row r="67" spans="14:18" x14ac:dyDescent="0.3">
      <c r="N67" t="s">
        <v>219</v>
      </c>
      <c r="O67">
        <v>4</v>
      </c>
      <c r="P67">
        <v>4</v>
      </c>
      <c r="Q67">
        <v>4</v>
      </c>
      <c r="R67" s="26">
        <f t="shared" si="0"/>
        <v>0.25</v>
      </c>
    </row>
    <row r="68" spans="14:18" x14ac:dyDescent="0.3">
      <c r="N68" t="s">
        <v>220</v>
      </c>
      <c r="O68">
        <v>3</v>
      </c>
      <c r="P68">
        <v>4</v>
      </c>
      <c r="Q68">
        <v>5</v>
      </c>
      <c r="R68" s="26">
        <f t="shared" si="0"/>
        <v>0.41666666666666669</v>
      </c>
    </row>
    <row r="69" spans="14:18" x14ac:dyDescent="0.3">
      <c r="N69" t="s">
        <v>221</v>
      </c>
      <c r="O69">
        <v>1</v>
      </c>
      <c r="P69">
        <v>4</v>
      </c>
      <c r="Q69">
        <v>1</v>
      </c>
      <c r="R69" s="26">
        <f t="shared" si="0"/>
        <v>0.25</v>
      </c>
    </row>
    <row r="70" spans="14:18" x14ac:dyDescent="0.3">
      <c r="N70" t="s">
        <v>222</v>
      </c>
      <c r="O70">
        <v>1</v>
      </c>
      <c r="P70">
        <v>4</v>
      </c>
      <c r="Q70">
        <v>1</v>
      </c>
      <c r="R70" s="26">
        <f t="shared" si="0"/>
        <v>0.25</v>
      </c>
    </row>
    <row r="71" spans="14:18" x14ac:dyDescent="0.3">
      <c r="N71" t="s">
        <v>223</v>
      </c>
      <c r="O71">
        <v>1</v>
      </c>
      <c r="P71">
        <v>4</v>
      </c>
      <c r="Q71">
        <v>1</v>
      </c>
      <c r="R71" s="26">
        <f t="shared" si="0"/>
        <v>0.25</v>
      </c>
    </row>
    <row r="72" spans="14:18" x14ac:dyDescent="0.3">
      <c r="N72" t="s">
        <v>224</v>
      </c>
      <c r="O72">
        <v>1</v>
      </c>
      <c r="P72">
        <v>4</v>
      </c>
      <c r="Q72">
        <v>1</v>
      </c>
      <c r="R72" s="26">
        <f t="shared" si="0"/>
        <v>0.25</v>
      </c>
    </row>
    <row r="73" spans="14:18" x14ac:dyDescent="0.3">
      <c r="N73" t="s">
        <v>225</v>
      </c>
      <c r="O73">
        <v>1</v>
      </c>
      <c r="P73">
        <v>4</v>
      </c>
      <c r="Q73">
        <v>1</v>
      </c>
      <c r="R73" s="26">
        <f t="shared" si="0"/>
        <v>0.25</v>
      </c>
    </row>
    <row r="74" spans="14:18" x14ac:dyDescent="0.3">
      <c r="N74" t="s">
        <v>226</v>
      </c>
      <c r="O74">
        <v>1</v>
      </c>
      <c r="P74">
        <v>4</v>
      </c>
      <c r="Q74">
        <v>1</v>
      </c>
      <c r="R74" s="26">
        <f t="shared" si="0"/>
        <v>0.25</v>
      </c>
    </row>
    <row r="75" spans="14:18" x14ac:dyDescent="0.3">
      <c r="N75" t="s">
        <v>227</v>
      </c>
      <c r="O75">
        <v>1</v>
      </c>
      <c r="P75">
        <v>4</v>
      </c>
      <c r="Q75">
        <v>1</v>
      </c>
      <c r="R75" s="26">
        <f t="shared" si="0"/>
        <v>0.25</v>
      </c>
    </row>
    <row r="76" spans="14:18" x14ac:dyDescent="0.3">
      <c r="N76" t="s">
        <v>228</v>
      </c>
      <c r="O76">
        <v>1</v>
      </c>
      <c r="P76">
        <v>4</v>
      </c>
      <c r="Q76">
        <v>1</v>
      </c>
      <c r="R76" s="26">
        <f t="shared" si="0"/>
        <v>0.25</v>
      </c>
    </row>
    <row r="77" spans="14:18" x14ac:dyDescent="0.3">
      <c r="N77" t="s">
        <v>229</v>
      </c>
      <c r="O77">
        <v>1</v>
      </c>
      <c r="P77">
        <v>4</v>
      </c>
      <c r="Q77">
        <v>2</v>
      </c>
      <c r="R77" s="26">
        <f t="shared" si="0"/>
        <v>0.5</v>
      </c>
    </row>
    <row r="78" spans="14:18" x14ac:dyDescent="0.3">
      <c r="N78" t="s">
        <v>230</v>
      </c>
      <c r="O78">
        <v>1</v>
      </c>
      <c r="P78">
        <v>4</v>
      </c>
      <c r="Q78">
        <v>2</v>
      </c>
      <c r="R78" s="26">
        <f t="shared" si="0"/>
        <v>0.5</v>
      </c>
    </row>
    <row r="79" spans="14:18" x14ac:dyDescent="0.3">
      <c r="N79" t="s">
        <v>231</v>
      </c>
      <c r="O79">
        <v>1</v>
      </c>
      <c r="P79">
        <v>4</v>
      </c>
      <c r="Q79">
        <v>1</v>
      </c>
      <c r="R79" s="26">
        <f t="shared" si="0"/>
        <v>0.25</v>
      </c>
    </row>
    <row r="82" spans="14:18" x14ac:dyDescent="0.3">
      <c r="N82" s="27" t="s">
        <v>161</v>
      </c>
      <c r="O82" s="27" t="s">
        <v>214</v>
      </c>
      <c r="P82" s="27" t="s">
        <v>215</v>
      </c>
      <c r="Q82" s="27" t="s">
        <v>216</v>
      </c>
      <c r="R82" s="27" t="s">
        <v>217</v>
      </c>
    </row>
    <row r="83" spans="14:18" x14ac:dyDescent="0.3">
      <c r="N83" t="s">
        <v>2</v>
      </c>
      <c r="O83">
        <v>7</v>
      </c>
      <c r="P83">
        <v>4</v>
      </c>
      <c r="Q83">
        <v>8</v>
      </c>
      <c r="R83" s="26">
        <f>(Q83/P83)/O83</f>
        <v>0.2857142857142857</v>
      </c>
    </row>
    <row r="84" spans="14:18" x14ac:dyDescent="0.3">
      <c r="N84" t="s">
        <v>232</v>
      </c>
      <c r="O84">
        <v>3</v>
      </c>
      <c r="P84">
        <v>4</v>
      </c>
      <c r="Q84">
        <v>3</v>
      </c>
      <c r="R84" s="26">
        <f t="shared" ref="R84:R92" si="1">(Q84/P84)/O84</f>
        <v>0.25</v>
      </c>
    </row>
    <row r="85" spans="14:18" x14ac:dyDescent="0.3">
      <c r="N85" t="s">
        <v>233</v>
      </c>
      <c r="O85">
        <v>4</v>
      </c>
      <c r="P85">
        <v>4</v>
      </c>
      <c r="Q85">
        <v>5</v>
      </c>
      <c r="R85" s="26">
        <f t="shared" si="1"/>
        <v>0.3125</v>
      </c>
    </row>
    <row r="86" spans="14:18" x14ac:dyDescent="0.3">
      <c r="N86" t="s">
        <v>234</v>
      </c>
      <c r="O86">
        <v>1</v>
      </c>
      <c r="P86">
        <v>4</v>
      </c>
      <c r="Q86">
        <v>1</v>
      </c>
      <c r="R86" s="26">
        <f t="shared" si="1"/>
        <v>0.25</v>
      </c>
    </row>
    <row r="87" spans="14:18" x14ac:dyDescent="0.3">
      <c r="N87" t="s">
        <v>235</v>
      </c>
      <c r="O87">
        <v>1</v>
      </c>
      <c r="P87">
        <v>4</v>
      </c>
      <c r="Q87">
        <v>1</v>
      </c>
      <c r="R87" s="26">
        <f t="shared" si="1"/>
        <v>0.25</v>
      </c>
    </row>
    <row r="88" spans="14:18" x14ac:dyDescent="0.3">
      <c r="N88" t="s">
        <v>236</v>
      </c>
      <c r="O88">
        <v>1</v>
      </c>
      <c r="P88">
        <v>4</v>
      </c>
      <c r="Q88">
        <v>1</v>
      </c>
      <c r="R88" s="26">
        <f t="shared" si="1"/>
        <v>0.25</v>
      </c>
    </row>
    <row r="89" spans="14:18" x14ac:dyDescent="0.3">
      <c r="N89" t="s">
        <v>237</v>
      </c>
      <c r="O89">
        <v>1</v>
      </c>
      <c r="P89">
        <v>4</v>
      </c>
      <c r="Q89">
        <v>1</v>
      </c>
      <c r="R89" s="26">
        <f t="shared" si="1"/>
        <v>0.25</v>
      </c>
    </row>
    <row r="90" spans="14:18" x14ac:dyDescent="0.3">
      <c r="N90" t="s">
        <v>238</v>
      </c>
      <c r="O90">
        <v>1</v>
      </c>
      <c r="P90">
        <v>4</v>
      </c>
      <c r="Q90">
        <v>1</v>
      </c>
      <c r="R90" s="26">
        <f t="shared" si="1"/>
        <v>0.25</v>
      </c>
    </row>
    <row r="91" spans="14:18" x14ac:dyDescent="0.3">
      <c r="N91" t="s">
        <v>239</v>
      </c>
      <c r="O91">
        <v>1</v>
      </c>
      <c r="P91">
        <v>4</v>
      </c>
      <c r="Q91">
        <v>1</v>
      </c>
      <c r="R91" s="26">
        <f t="shared" si="1"/>
        <v>0.25</v>
      </c>
    </row>
    <row r="92" spans="14:18" x14ac:dyDescent="0.3">
      <c r="N92" t="s">
        <v>240</v>
      </c>
      <c r="O92">
        <v>1</v>
      </c>
      <c r="P92">
        <v>4</v>
      </c>
      <c r="Q92">
        <v>1</v>
      </c>
      <c r="R92" s="26">
        <f t="shared" si="1"/>
        <v>0.25</v>
      </c>
    </row>
    <row r="93" spans="14:18" x14ac:dyDescent="0.3">
      <c r="R93" s="26"/>
    </row>
    <row r="94" spans="14:18" x14ac:dyDescent="0.3">
      <c r="R94" s="26"/>
    </row>
    <row r="95" spans="14:18" x14ac:dyDescent="0.3">
      <c r="N95" s="27" t="s">
        <v>161</v>
      </c>
      <c r="O95" s="27" t="s">
        <v>214</v>
      </c>
      <c r="P95" s="27" t="s">
        <v>215</v>
      </c>
      <c r="Q95" s="27" t="s">
        <v>216</v>
      </c>
      <c r="R95" s="27" t="s">
        <v>217</v>
      </c>
    </row>
    <row r="96" spans="14:18" x14ac:dyDescent="0.3">
      <c r="N96" t="s">
        <v>3</v>
      </c>
      <c r="O96">
        <v>10</v>
      </c>
      <c r="P96">
        <v>5</v>
      </c>
      <c r="Q96">
        <v>28</v>
      </c>
      <c r="R96" s="26">
        <f>(Q96/P96)/O96</f>
        <v>0.55999999999999994</v>
      </c>
    </row>
    <row r="97" spans="14:18" x14ac:dyDescent="0.3">
      <c r="N97" t="s">
        <v>241</v>
      </c>
      <c r="O97">
        <v>3</v>
      </c>
      <c r="P97">
        <v>5</v>
      </c>
      <c r="Q97">
        <v>10</v>
      </c>
      <c r="R97" s="26">
        <f t="shared" ref="R97:R109" si="2">(Q97/P97)/O97</f>
        <v>0.66666666666666663</v>
      </c>
    </row>
    <row r="98" spans="14:18" x14ac:dyDescent="0.3">
      <c r="N98" t="s">
        <v>242</v>
      </c>
      <c r="O98">
        <v>4</v>
      </c>
      <c r="P98">
        <v>5</v>
      </c>
      <c r="Q98">
        <v>8</v>
      </c>
      <c r="R98" s="26">
        <f t="shared" si="2"/>
        <v>0.4</v>
      </c>
    </row>
    <row r="99" spans="14:18" x14ac:dyDescent="0.3">
      <c r="N99" t="s">
        <v>243</v>
      </c>
      <c r="O99">
        <v>3</v>
      </c>
      <c r="P99">
        <v>5</v>
      </c>
      <c r="Q99">
        <v>10</v>
      </c>
      <c r="R99" s="26">
        <f t="shared" si="2"/>
        <v>0.66666666666666663</v>
      </c>
    </row>
    <row r="100" spans="14:18" x14ac:dyDescent="0.3">
      <c r="N100" t="s">
        <v>244</v>
      </c>
      <c r="O100">
        <v>1</v>
      </c>
      <c r="P100">
        <v>5</v>
      </c>
      <c r="Q100">
        <v>5</v>
      </c>
      <c r="R100" s="26">
        <f t="shared" si="2"/>
        <v>1</v>
      </c>
    </row>
    <row r="101" spans="14:18" x14ac:dyDescent="0.3">
      <c r="N101" t="s">
        <v>245</v>
      </c>
      <c r="O101">
        <v>1</v>
      </c>
      <c r="P101">
        <v>5</v>
      </c>
      <c r="Q101">
        <v>2</v>
      </c>
      <c r="R101" s="26">
        <f t="shared" si="2"/>
        <v>0.4</v>
      </c>
    </row>
    <row r="102" spans="14:18" x14ac:dyDescent="0.3">
      <c r="N102" t="s">
        <v>246</v>
      </c>
      <c r="O102">
        <v>1</v>
      </c>
      <c r="P102">
        <v>5</v>
      </c>
      <c r="Q102">
        <v>3</v>
      </c>
      <c r="R102" s="26">
        <f t="shared" si="2"/>
        <v>0.6</v>
      </c>
    </row>
    <row r="103" spans="14:18" x14ac:dyDescent="0.3">
      <c r="N103" t="s">
        <v>247</v>
      </c>
      <c r="O103">
        <v>1</v>
      </c>
      <c r="P103">
        <v>5</v>
      </c>
      <c r="Q103">
        <v>2</v>
      </c>
      <c r="R103" s="26">
        <f t="shared" si="2"/>
        <v>0.4</v>
      </c>
    </row>
    <row r="104" spans="14:18" x14ac:dyDescent="0.3">
      <c r="N104" t="s">
        <v>248</v>
      </c>
      <c r="O104">
        <v>1</v>
      </c>
      <c r="P104">
        <v>5</v>
      </c>
      <c r="Q104">
        <v>2</v>
      </c>
      <c r="R104" s="26">
        <f t="shared" si="2"/>
        <v>0.4</v>
      </c>
    </row>
    <row r="105" spans="14:18" x14ac:dyDescent="0.3">
      <c r="N105" t="s">
        <v>249</v>
      </c>
      <c r="O105">
        <v>1</v>
      </c>
      <c r="P105">
        <v>5</v>
      </c>
      <c r="Q105">
        <v>2</v>
      </c>
      <c r="R105" s="26">
        <f t="shared" si="2"/>
        <v>0.4</v>
      </c>
    </row>
    <row r="106" spans="14:18" x14ac:dyDescent="0.3">
      <c r="N106" t="s">
        <v>250</v>
      </c>
      <c r="O106">
        <v>1</v>
      </c>
      <c r="P106">
        <v>5</v>
      </c>
      <c r="Q106">
        <v>2</v>
      </c>
      <c r="R106" s="26">
        <f t="shared" si="2"/>
        <v>0.4</v>
      </c>
    </row>
    <row r="107" spans="14:18" x14ac:dyDescent="0.3">
      <c r="N107" t="s">
        <v>251</v>
      </c>
      <c r="O107">
        <v>1</v>
      </c>
      <c r="P107">
        <v>5</v>
      </c>
      <c r="Q107">
        <v>3</v>
      </c>
      <c r="R107" s="26">
        <f t="shared" si="2"/>
        <v>0.6</v>
      </c>
    </row>
    <row r="108" spans="14:18" x14ac:dyDescent="0.3">
      <c r="N108" t="s">
        <v>252</v>
      </c>
      <c r="O108">
        <v>1</v>
      </c>
      <c r="P108">
        <v>5</v>
      </c>
      <c r="Q108">
        <v>4</v>
      </c>
      <c r="R108" s="26">
        <f t="shared" si="2"/>
        <v>0.8</v>
      </c>
    </row>
    <row r="109" spans="14:18" x14ac:dyDescent="0.3">
      <c r="N109" t="s">
        <v>253</v>
      </c>
      <c r="O109">
        <v>1</v>
      </c>
      <c r="P109">
        <v>5</v>
      </c>
      <c r="Q109">
        <v>3</v>
      </c>
      <c r="R109" s="26">
        <f t="shared" si="2"/>
        <v>0.6</v>
      </c>
    </row>
    <row r="110" spans="14:18" x14ac:dyDescent="0.3">
      <c r="R110" s="26"/>
    </row>
  </sheetData>
  <phoneticPr fontId="7"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307BD-3805-4636-8677-51E33A40055D}">
  <sheetPr>
    <tabColor theme="9" tint="0.79998168889431442"/>
  </sheetPr>
  <dimension ref="A1:G30"/>
  <sheetViews>
    <sheetView workbookViewId="0">
      <selection activeCell="R83" sqref="R83"/>
    </sheetView>
  </sheetViews>
  <sheetFormatPr defaultRowHeight="14.4" x14ac:dyDescent="0.3"/>
  <cols>
    <col min="1" max="1" width="24" bestFit="1" customWidth="1"/>
    <col min="2" max="2" width="13" bestFit="1" customWidth="1"/>
    <col min="3" max="3" width="11" bestFit="1" customWidth="1"/>
    <col min="4" max="4" width="12.33203125" bestFit="1" customWidth="1"/>
    <col min="5" max="5" width="11.88671875" bestFit="1" customWidth="1"/>
    <col min="6" max="6" width="13.33203125" bestFit="1" customWidth="1"/>
    <col min="7" max="7" width="13.88671875" bestFit="1" customWidth="1"/>
  </cols>
  <sheetData>
    <row r="1" spans="1:7" x14ac:dyDescent="0.3">
      <c r="B1" s="57" t="s">
        <v>254</v>
      </c>
      <c r="C1" s="57"/>
      <c r="D1" s="57"/>
      <c r="E1" s="57"/>
      <c r="F1" s="57"/>
      <c r="G1" s="57"/>
    </row>
    <row r="2" spans="1:7" x14ac:dyDescent="0.3">
      <c r="A2" t="s">
        <v>255</v>
      </c>
      <c r="B2" t="s">
        <v>256</v>
      </c>
      <c r="C2" t="s">
        <v>257</v>
      </c>
      <c r="D2" t="s">
        <v>258</v>
      </c>
      <c r="E2" t="s">
        <v>259</v>
      </c>
      <c r="F2" t="s">
        <v>260</v>
      </c>
      <c r="G2" t="s">
        <v>261</v>
      </c>
    </row>
    <row r="3" spans="1:7" x14ac:dyDescent="0.3">
      <c r="A3" t="s">
        <v>262</v>
      </c>
      <c r="B3">
        <v>58</v>
      </c>
      <c r="C3">
        <v>4</v>
      </c>
      <c r="D3">
        <v>56</v>
      </c>
      <c r="E3">
        <v>4</v>
      </c>
      <c r="F3">
        <v>52</v>
      </c>
    </row>
    <row r="4" spans="1:7" x14ac:dyDescent="0.3">
      <c r="A4" t="s">
        <v>263</v>
      </c>
      <c r="B4">
        <v>327</v>
      </c>
      <c r="C4">
        <v>20</v>
      </c>
      <c r="D4">
        <v>279</v>
      </c>
      <c r="E4">
        <v>4</v>
      </c>
      <c r="F4">
        <v>275</v>
      </c>
    </row>
    <row r="5" spans="1:7" x14ac:dyDescent="0.3">
      <c r="A5" t="s">
        <v>264</v>
      </c>
      <c r="B5">
        <v>54</v>
      </c>
      <c r="C5">
        <v>1</v>
      </c>
      <c r="D5" s="30">
        <v>1313</v>
      </c>
      <c r="E5">
        <v>7</v>
      </c>
      <c r="F5" s="30">
        <v>1306</v>
      </c>
    </row>
    <row r="6" spans="1:7" x14ac:dyDescent="0.3">
      <c r="A6" t="s">
        <v>265</v>
      </c>
      <c r="B6">
        <v>285</v>
      </c>
      <c r="C6">
        <v>32</v>
      </c>
      <c r="D6" s="30">
        <v>1979</v>
      </c>
      <c r="E6">
        <v>20</v>
      </c>
      <c r="F6" s="30">
        <v>1959</v>
      </c>
    </row>
    <row r="7" spans="1:7" x14ac:dyDescent="0.3">
      <c r="A7" t="s">
        <v>266</v>
      </c>
      <c r="B7">
        <v>412</v>
      </c>
      <c r="C7">
        <v>13</v>
      </c>
      <c r="D7" s="30">
        <v>4138</v>
      </c>
      <c r="E7">
        <v>23</v>
      </c>
      <c r="F7" s="30">
        <v>4115</v>
      </c>
    </row>
    <row r="8" spans="1:7" x14ac:dyDescent="0.3">
      <c r="A8" t="s">
        <v>267</v>
      </c>
      <c r="B8">
        <v>107</v>
      </c>
      <c r="C8">
        <v>4</v>
      </c>
      <c r="D8" s="30">
        <v>1632</v>
      </c>
      <c r="E8">
        <v>5</v>
      </c>
      <c r="F8" s="30">
        <v>1627</v>
      </c>
    </row>
    <row r="9" spans="1:7" x14ac:dyDescent="0.3">
      <c r="A9" t="s">
        <v>268</v>
      </c>
      <c r="B9">
        <v>151</v>
      </c>
      <c r="C9">
        <v>3</v>
      </c>
      <c r="D9" s="30">
        <v>2779</v>
      </c>
      <c r="E9">
        <v>20</v>
      </c>
      <c r="F9" s="30">
        <v>2759</v>
      </c>
    </row>
    <row r="10" spans="1:7" x14ac:dyDescent="0.3">
      <c r="A10" t="s">
        <v>269</v>
      </c>
      <c r="B10">
        <v>246</v>
      </c>
      <c r="C10">
        <v>10</v>
      </c>
      <c r="D10" s="30">
        <v>2705</v>
      </c>
      <c r="E10">
        <v>23</v>
      </c>
      <c r="F10" s="30">
        <v>2682</v>
      </c>
    </row>
    <row r="11" spans="1:7" x14ac:dyDescent="0.3">
      <c r="A11" t="s">
        <v>270</v>
      </c>
      <c r="B11">
        <v>67</v>
      </c>
      <c r="C11">
        <v>5</v>
      </c>
      <c r="D11">
        <v>0</v>
      </c>
    </row>
    <row r="12" spans="1:7" x14ac:dyDescent="0.3">
      <c r="A12" t="s">
        <v>271</v>
      </c>
      <c r="B12">
        <v>84</v>
      </c>
      <c r="C12">
        <v>4</v>
      </c>
      <c r="D12" s="30">
        <v>2020</v>
      </c>
      <c r="E12">
        <v>3</v>
      </c>
      <c r="F12" s="30">
        <v>2017</v>
      </c>
    </row>
    <row r="13" spans="1:7" x14ac:dyDescent="0.3">
      <c r="A13" t="s">
        <v>272</v>
      </c>
      <c r="B13">
        <v>317</v>
      </c>
      <c r="C13">
        <v>20</v>
      </c>
      <c r="D13" s="30">
        <v>4259</v>
      </c>
      <c r="E13">
        <v>44</v>
      </c>
      <c r="F13" s="30">
        <v>4215</v>
      </c>
    </row>
    <row r="14" spans="1:7" x14ac:dyDescent="0.3">
      <c r="A14" t="s">
        <v>273</v>
      </c>
      <c r="B14">
        <v>186</v>
      </c>
      <c r="C14">
        <v>4</v>
      </c>
      <c r="D14" s="30">
        <v>5795</v>
      </c>
      <c r="E14">
        <v>30</v>
      </c>
      <c r="F14" s="30">
        <v>5765</v>
      </c>
    </row>
    <row r="15" spans="1:7" x14ac:dyDescent="0.3">
      <c r="A15" t="s">
        <v>274</v>
      </c>
      <c r="B15">
        <v>305</v>
      </c>
      <c r="C15">
        <v>5</v>
      </c>
      <c r="D15" s="30">
        <v>1945</v>
      </c>
      <c r="E15">
        <v>36</v>
      </c>
      <c r="F15" s="30">
        <v>1909</v>
      </c>
      <c r="G15">
        <v>1</v>
      </c>
    </row>
    <row r="16" spans="1:7" x14ac:dyDescent="0.3">
      <c r="A16" t="s">
        <v>275</v>
      </c>
      <c r="B16">
        <v>254</v>
      </c>
      <c r="C16">
        <v>10</v>
      </c>
      <c r="D16" s="30">
        <v>4863</v>
      </c>
      <c r="E16">
        <v>47</v>
      </c>
      <c r="F16" s="30">
        <v>4816</v>
      </c>
    </row>
    <row r="17" spans="1:7" x14ac:dyDescent="0.3">
      <c r="A17" t="s">
        <v>276</v>
      </c>
      <c r="B17">
        <v>226</v>
      </c>
      <c r="C17">
        <v>3</v>
      </c>
      <c r="D17" s="30">
        <v>2066</v>
      </c>
      <c r="E17">
        <v>37</v>
      </c>
      <c r="F17" s="30">
        <v>2029</v>
      </c>
    </row>
    <row r="18" spans="1:7" x14ac:dyDescent="0.3">
      <c r="A18" t="s">
        <v>277</v>
      </c>
      <c r="B18">
        <v>143</v>
      </c>
      <c r="C18">
        <v>1</v>
      </c>
      <c r="D18" s="30">
        <v>1819</v>
      </c>
      <c r="E18">
        <v>15</v>
      </c>
      <c r="F18" s="30">
        <v>1804</v>
      </c>
    </row>
    <row r="19" spans="1:7" x14ac:dyDescent="0.3">
      <c r="A19" t="s">
        <v>278</v>
      </c>
      <c r="B19">
        <v>340</v>
      </c>
      <c r="C19">
        <v>6</v>
      </c>
      <c r="D19" s="30">
        <v>1877</v>
      </c>
      <c r="E19">
        <v>12</v>
      </c>
      <c r="F19" s="30">
        <v>1865</v>
      </c>
    </row>
    <row r="20" spans="1:7" x14ac:dyDescent="0.3">
      <c r="A20" t="s">
        <v>279</v>
      </c>
      <c r="B20">
        <v>204</v>
      </c>
      <c r="C20">
        <v>2</v>
      </c>
      <c r="D20" s="30">
        <v>1803</v>
      </c>
      <c r="E20">
        <v>36</v>
      </c>
      <c r="F20" s="30">
        <v>1767</v>
      </c>
      <c r="G20">
        <v>1</v>
      </c>
    </row>
    <row r="21" spans="1:7" x14ac:dyDescent="0.3">
      <c r="A21" t="s">
        <v>280</v>
      </c>
      <c r="B21">
        <v>113</v>
      </c>
      <c r="C21">
        <v>2</v>
      </c>
      <c r="D21" s="30">
        <v>4285</v>
      </c>
      <c r="E21">
        <v>23</v>
      </c>
      <c r="F21" s="30">
        <v>4262</v>
      </c>
    </row>
    <row r="22" spans="1:7" x14ac:dyDescent="0.3">
      <c r="A22" t="s">
        <v>281</v>
      </c>
      <c r="B22">
        <v>8</v>
      </c>
      <c r="D22">
        <v>255</v>
      </c>
      <c r="F22">
        <v>255</v>
      </c>
    </row>
    <row r="23" spans="1:7" x14ac:dyDescent="0.3">
      <c r="A23" t="s">
        <v>282</v>
      </c>
      <c r="B23">
        <v>40</v>
      </c>
      <c r="D23">
        <v>777</v>
      </c>
      <c r="E23">
        <v>3</v>
      </c>
      <c r="F23">
        <v>774</v>
      </c>
    </row>
    <row r="24" spans="1:7" x14ac:dyDescent="0.3">
      <c r="A24" t="s">
        <v>283</v>
      </c>
      <c r="B24">
        <v>36</v>
      </c>
      <c r="D24" s="30">
        <v>2457</v>
      </c>
      <c r="E24">
        <v>5</v>
      </c>
      <c r="F24" s="30">
        <v>2452</v>
      </c>
    </row>
    <row r="25" spans="1:7" x14ac:dyDescent="0.3">
      <c r="A25" t="s">
        <v>284</v>
      </c>
      <c r="B25">
        <v>14</v>
      </c>
      <c r="C25">
        <v>4</v>
      </c>
      <c r="D25">
        <v>289</v>
      </c>
      <c r="E25">
        <v>3</v>
      </c>
      <c r="F25">
        <v>286</v>
      </c>
    </row>
    <row r="26" spans="1:7" x14ac:dyDescent="0.3">
      <c r="A26" t="s">
        <v>285</v>
      </c>
      <c r="B26">
        <v>11</v>
      </c>
      <c r="C26">
        <v>1</v>
      </c>
      <c r="D26">
        <v>0</v>
      </c>
    </row>
    <row r="27" spans="1:7" x14ac:dyDescent="0.3">
      <c r="A27" t="s">
        <v>286</v>
      </c>
      <c r="C27">
        <v>1</v>
      </c>
      <c r="D27">
        <v>0</v>
      </c>
    </row>
    <row r="28" spans="1:7" x14ac:dyDescent="0.3">
      <c r="A28" t="s">
        <v>287</v>
      </c>
      <c r="B28">
        <v>72</v>
      </c>
      <c r="D28" s="30">
        <v>2940</v>
      </c>
      <c r="E28">
        <v>20</v>
      </c>
      <c r="F28" s="30">
        <v>2920</v>
      </c>
    </row>
    <row r="29" spans="1:7" x14ac:dyDescent="0.3">
      <c r="A29" t="s">
        <v>288</v>
      </c>
      <c r="B29">
        <v>253</v>
      </c>
      <c r="C29">
        <v>7</v>
      </c>
      <c r="D29" s="30">
        <v>2440</v>
      </c>
      <c r="E29">
        <v>22</v>
      </c>
      <c r="F29" s="30">
        <v>2418</v>
      </c>
    </row>
    <row r="30" spans="1:7" x14ac:dyDescent="0.3">
      <c r="A30" t="s">
        <v>289</v>
      </c>
      <c r="B30">
        <v>113</v>
      </c>
      <c r="D30" s="30">
        <v>2150</v>
      </c>
      <c r="E30">
        <v>14</v>
      </c>
      <c r="F30" s="30">
        <v>2136</v>
      </c>
    </row>
  </sheetData>
  <mergeCells count="1">
    <mergeCell ref="B1:G1"/>
  </mergeCell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AAFF4-CB9E-4393-9B88-26F035B4BF8F}">
  <sheetPr>
    <tabColor theme="9" tint="0.79998168889431442"/>
  </sheetPr>
  <dimension ref="A2"/>
  <sheetViews>
    <sheetView showGridLines="0" topLeftCell="A94" workbookViewId="0">
      <selection activeCell="R83" sqref="R83"/>
    </sheetView>
  </sheetViews>
  <sheetFormatPr defaultRowHeight="14.4" x14ac:dyDescent="0.3"/>
  <sheetData>
    <row r="2" spans="1:1" x14ac:dyDescent="0.3">
      <c r="A2" s="1" t="s">
        <v>290</v>
      </c>
    </row>
  </sheetData>
  <hyperlinks>
    <hyperlink ref="A2" r:id="rId1" xr:uid="{604A1722-5023-4E06-A482-07A0B6B92808}"/>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267B8-C1B5-4201-BFCC-952DF46E8316}">
  <sheetPr>
    <tabColor theme="9" tint="0.79998168889431442"/>
  </sheetPr>
  <dimension ref="A1:D10"/>
  <sheetViews>
    <sheetView showGridLines="0" workbookViewId="0">
      <selection activeCell="R83" sqref="R83"/>
    </sheetView>
  </sheetViews>
  <sheetFormatPr defaultRowHeight="14.4" x14ac:dyDescent="0.3"/>
  <cols>
    <col min="1" max="1" width="9.44140625" bestFit="1" customWidth="1"/>
    <col min="2" max="2" width="31.5546875" customWidth="1"/>
    <col min="3" max="3" width="11.109375" bestFit="1" customWidth="1"/>
    <col min="4" max="4" width="84.88671875" bestFit="1" customWidth="1"/>
  </cols>
  <sheetData>
    <row r="1" spans="1:4" ht="28.8" x14ac:dyDescent="0.3">
      <c r="A1" s="50" t="s">
        <v>13</v>
      </c>
      <c r="B1" s="50" t="s">
        <v>291</v>
      </c>
      <c r="C1" s="50" t="s">
        <v>292</v>
      </c>
      <c r="D1" s="50" t="s">
        <v>293</v>
      </c>
    </row>
    <row r="2" spans="1:4" x14ac:dyDescent="0.3">
      <c r="A2" s="58" t="s">
        <v>294</v>
      </c>
      <c r="B2" s="58" t="s">
        <v>295</v>
      </c>
      <c r="C2" s="48" t="s">
        <v>296</v>
      </c>
      <c r="D2" s="49" t="s">
        <v>297</v>
      </c>
    </row>
    <row r="3" spans="1:4" ht="28.8" x14ac:dyDescent="0.3">
      <c r="A3" s="58"/>
      <c r="B3" s="58"/>
      <c r="C3" s="48" t="s">
        <v>298</v>
      </c>
      <c r="D3" s="49" t="s">
        <v>299</v>
      </c>
    </row>
    <row r="4" spans="1:4" x14ac:dyDescent="0.3">
      <c r="A4" s="58" t="s">
        <v>294</v>
      </c>
      <c r="B4" s="58" t="s">
        <v>300</v>
      </c>
      <c r="C4" s="58" t="s">
        <v>296</v>
      </c>
      <c r="D4" s="49" t="s">
        <v>301</v>
      </c>
    </row>
    <row r="5" spans="1:4" x14ac:dyDescent="0.3">
      <c r="A5" s="58"/>
      <c r="B5" s="58"/>
      <c r="C5" s="58"/>
      <c r="D5" s="49" t="s">
        <v>302</v>
      </c>
    </row>
    <row r="6" spans="1:4" x14ac:dyDescent="0.3">
      <c r="A6" s="58"/>
      <c r="B6" s="58"/>
      <c r="C6" s="58"/>
      <c r="D6" s="49" t="s">
        <v>303</v>
      </c>
    </row>
    <row r="7" spans="1:4" x14ac:dyDescent="0.3">
      <c r="A7" s="58" t="s">
        <v>304</v>
      </c>
      <c r="B7" s="58" t="s">
        <v>305</v>
      </c>
      <c r="C7" s="58" t="s">
        <v>296</v>
      </c>
      <c r="D7" s="49" t="s">
        <v>301</v>
      </c>
    </row>
    <row r="8" spans="1:4" x14ac:dyDescent="0.3">
      <c r="A8" s="58"/>
      <c r="B8" s="58"/>
      <c r="C8" s="58"/>
      <c r="D8" s="49" t="s">
        <v>306</v>
      </c>
    </row>
    <row r="9" spans="1:4" x14ac:dyDescent="0.3">
      <c r="A9" s="58"/>
      <c r="B9" s="58"/>
      <c r="C9" s="58"/>
      <c r="D9" s="49" t="s">
        <v>307</v>
      </c>
    </row>
    <row r="10" spans="1:4" x14ac:dyDescent="0.3">
      <c r="A10" s="58"/>
      <c r="B10" s="58"/>
      <c r="C10" s="58"/>
      <c r="D10" s="49" t="s">
        <v>308</v>
      </c>
    </row>
  </sheetData>
  <mergeCells count="8">
    <mergeCell ref="A7:A10"/>
    <mergeCell ref="B7:B10"/>
    <mergeCell ref="C7:C10"/>
    <mergeCell ref="A2:A3"/>
    <mergeCell ref="B2:B3"/>
    <mergeCell ref="A4:A6"/>
    <mergeCell ref="B4:B6"/>
    <mergeCell ref="C4:C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7DE67-D347-45AF-A082-5F9296FB018A}">
  <sheetPr>
    <tabColor theme="9" tint="0.79998168889431442"/>
  </sheetPr>
  <dimension ref="A1:CN66"/>
  <sheetViews>
    <sheetView showGridLines="0" zoomScale="85" zoomScaleNormal="85" workbookViewId="0">
      <pane xSplit="23" ySplit="8" topLeftCell="X294" activePane="bottomRight" state="frozen"/>
      <selection pane="topRight" activeCell="O26" sqref="O26"/>
      <selection pane="bottomLeft" activeCell="O26" sqref="O26"/>
      <selection pane="bottomRight"/>
    </sheetView>
  </sheetViews>
  <sheetFormatPr defaultColWidth="8.6640625" defaultRowHeight="14.4" x14ac:dyDescent="0.3"/>
  <cols>
    <col min="1" max="1" width="34" style="2" bestFit="1" customWidth="1"/>
    <col min="2" max="2" width="13.44140625" style="3" customWidth="1"/>
    <col min="3" max="3" width="11.44140625" style="3" bestFit="1" customWidth="1"/>
    <col min="4" max="4" width="7.44140625" style="3" bestFit="1" customWidth="1"/>
    <col min="5" max="5" width="7.6640625" style="2" bestFit="1" customWidth="1"/>
    <col min="6" max="6" width="9" style="2" bestFit="1" customWidth="1"/>
    <col min="7" max="7" width="10.33203125" style="2" bestFit="1" customWidth="1"/>
    <col min="8" max="8" width="11.5546875" style="2" bestFit="1" customWidth="1"/>
    <col min="9" max="9" width="14.109375" style="2" bestFit="1" customWidth="1"/>
    <col min="10" max="10" width="11.33203125" style="2" bestFit="1" customWidth="1"/>
    <col min="11" max="12" width="11.109375" style="2" bestFit="1" customWidth="1"/>
    <col min="13" max="13" width="11.33203125" style="2" bestFit="1" customWidth="1"/>
    <col min="14" max="14" width="11" style="2" bestFit="1" customWidth="1"/>
    <col min="15" max="17" width="11.109375" style="2" bestFit="1" customWidth="1"/>
    <col min="18" max="18" width="11" style="2" bestFit="1" customWidth="1"/>
    <col min="19" max="62" width="7.44140625" style="2" bestFit="1" customWidth="1"/>
    <col min="63" max="16384" width="8.6640625" style="2"/>
  </cols>
  <sheetData>
    <row r="1" spans="1:92" x14ac:dyDescent="0.3">
      <c r="A1" s="15" t="s">
        <v>309</v>
      </c>
    </row>
    <row r="3" spans="1:92" x14ac:dyDescent="0.3">
      <c r="A3" s="5" t="s">
        <v>310</v>
      </c>
      <c r="B3" s="6" t="s">
        <v>311</v>
      </c>
      <c r="E3" s="4" t="s">
        <v>312</v>
      </c>
      <c r="F3" s="4" t="s">
        <v>313</v>
      </c>
      <c r="G3" s="4" t="s">
        <v>314</v>
      </c>
      <c r="H3" s="4" t="s">
        <v>311</v>
      </c>
      <c r="I3" s="4" t="s">
        <v>315</v>
      </c>
      <c r="J3" s="4" t="s">
        <v>316</v>
      </c>
      <c r="K3" s="4" t="s">
        <v>317</v>
      </c>
      <c r="L3" s="4" t="s">
        <v>318</v>
      </c>
      <c r="M3" s="4" t="s">
        <v>319</v>
      </c>
      <c r="N3" s="4" t="s">
        <v>320</v>
      </c>
      <c r="O3" s="4" t="s">
        <v>321</v>
      </c>
      <c r="P3" s="4" t="s">
        <v>322</v>
      </c>
      <c r="Q3" s="4" t="s">
        <v>323</v>
      </c>
      <c r="R3" s="4" t="s">
        <v>324</v>
      </c>
    </row>
    <row r="4" spans="1:92" x14ac:dyDescent="0.3">
      <c r="A4" s="5" t="s">
        <v>325</v>
      </c>
      <c r="B4" s="14">
        <f>INDEX($F$4:$R$4,1,MATCH(B3,$F$3:$R$3,0))</f>
        <v>4.3</v>
      </c>
      <c r="E4" s="7" t="s">
        <v>325</v>
      </c>
      <c r="F4" s="19">
        <v>1.681</v>
      </c>
      <c r="G4" s="20">
        <v>1.9</v>
      </c>
      <c r="H4" s="20">
        <v>4.3</v>
      </c>
      <c r="I4" s="20">
        <v>5</v>
      </c>
      <c r="J4" s="12">
        <v>2.5125999999999999</v>
      </c>
      <c r="K4" s="12">
        <v>2.5642</v>
      </c>
      <c r="L4" s="12">
        <v>2.9954000000000001</v>
      </c>
      <c r="M4" s="12">
        <v>4.9532999999999996</v>
      </c>
      <c r="N4" s="12">
        <v>7.2321999999999997</v>
      </c>
      <c r="O4" s="12">
        <v>2.2715000000000001</v>
      </c>
      <c r="P4" s="12">
        <v>1.8462000000000001</v>
      </c>
      <c r="Q4" s="12">
        <v>1.9262999999999999</v>
      </c>
      <c r="R4" s="12">
        <v>2.3065000000000002</v>
      </c>
    </row>
    <row r="5" spans="1:92" x14ac:dyDescent="0.3">
      <c r="A5" s="5" t="s">
        <v>326</v>
      </c>
      <c r="B5" s="14">
        <f>INDEX($F$5:$R$5,1,MATCH(B3,$F$3:$R$3,0))</f>
        <v>37</v>
      </c>
      <c r="E5" s="7" t="s">
        <v>326</v>
      </c>
      <c r="F5" s="19">
        <v>19.989999999999998</v>
      </c>
      <c r="G5" s="20">
        <v>14</v>
      </c>
      <c r="H5" s="20">
        <v>37</v>
      </c>
      <c r="I5" s="20">
        <v>47</v>
      </c>
      <c r="J5" s="12">
        <v>28.676600000000001</v>
      </c>
      <c r="K5" s="12">
        <v>23.092400000000001</v>
      </c>
      <c r="L5" s="12">
        <v>26.3703</v>
      </c>
      <c r="M5" s="12">
        <v>22.1097</v>
      </c>
      <c r="N5" s="12">
        <v>24.0032</v>
      </c>
      <c r="O5" s="12">
        <v>32.664700000000003</v>
      </c>
      <c r="P5" s="12">
        <v>16.7257</v>
      </c>
      <c r="Q5" s="12">
        <v>22.0107</v>
      </c>
      <c r="R5" s="12">
        <v>24.0321</v>
      </c>
    </row>
    <row r="6" spans="1:92" x14ac:dyDescent="0.3">
      <c r="A6" s="5" t="s">
        <v>327</v>
      </c>
      <c r="B6" s="14">
        <v>20</v>
      </c>
      <c r="C6" s="17">
        <f>INDEX($B$10:$BJ$10,1,MATCH(B6,$B$8:$BJ$8,0))</f>
        <v>6.8523371736569194E-2</v>
      </c>
    </row>
    <row r="8" spans="1:92" x14ac:dyDescent="0.3">
      <c r="A8" s="8" t="s">
        <v>328</v>
      </c>
      <c r="B8" s="13">
        <v>0</v>
      </c>
      <c r="C8" s="13">
        <v>1</v>
      </c>
      <c r="D8" s="13">
        <v>2</v>
      </c>
      <c r="E8" s="13">
        <v>3</v>
      </c>
      <c r="F8" s="13">
        <v>4</v>
      </c>
      <c r="G8" s="13">
        <v>5</v>
      </c>
      <c r="H8" s="13">
        <v>6</v>
      </c>
      <c r="I8" s="13">
        <v>7</v>
      </c>
      <c r="J8" s="13">
        <v>8</v>
      </c>
      <c r="K8" s="13">
        <v>9</v>
      </c>
      <c r="L8" s="13">
        <v>10</v>
      </c>
      <c r="M8" s="13">
        <v>11</v>
      </c>
      <c r="N8" s="13">
        <v>12</v>
      </c>
      <c r="O8" s="13">
        <v>13</v>
      </c>
      <c r="P8" s="13">
        <v>14</v>
      </c>
      <c r="Q8" s="13">
        <v>15</v>
      </c>
      <c r="R8" s="13">
        <v>16</v>
      </c>
      <c r="S8" s="13">
        <v>17</v>
      </c>
      <c r="T8" s="13">
        <v>18</v>
      </c>
      <c r="U8" s="13">
        <v>19</v>
      </c>
      <c r="V8" s="13">
        <v>20</v>
      </c>
      <c r="W8" s="13">
        <v>21</v>
      </c>
      <c r="X8" s="13">
        <v>22</v>
      </c>
      <c r="Y8" s="13">
        <v>23</v>
      </c>
      <c r="Z8" s="13">
        <v>24</v>
      </c>
      <c r="AA8" s="13">
        <v>25</v>
      </c>
      <c r="AB8" s="13">
        <v>26</v>
      </c>
      <c r="AC8" s="13">
        <v>27</v>
      </c>
      <c r="AD8" s="13">
        <v>28</v>
      </c>
      <c r="AE8" s="13">
        <v>29</v>
      </c>
      <c r="AF8" s="13">
        <v>30</v>
      </c>
      <c r="AG8" s="13">
        <v>31</v>
      </c>
      <c r="AH8" s="13">
        <v>32</v>
      </c>
      <c r="AI8" s="13">
        <v>33</v>
      </c>
      <c r="AJ8" s="13">
        <v>34</v>
      </c>
      <c r="AK8" s="13">
        <v>35</v>
      </c>
      <c r="AL8" s="13">
        <v>36</v>
      </c>
      <c r="AM8" s="13">
        <v>37</v>
      </c>
      <c r="AN8" s="13">
        <v>38</v>
      </c>
      <c r="AO8" s="13">
        <v>39</v>
      </c>
      <c r="AP8" s="13">
        <v>40</v>
      </c>
      <c r="AQ8" s="13">
        <v>41</v>
      </c>
      <c r="AR8" s="13">
        <v>42</v>
      </c>
      <c r="AS8" s="13">
        <v>43</v>
      </c>
      <c r="AT8" s="13">
        <v>44</v>
      </c>
      <c r="AU8" s="13">
        <v>45</v>
      </c>
      <c r="AV8" s="13">
        <v>46</v>
      </c>
      <c r="AW8" s="13">
        <v>47</v>
      </c>
      <c r="AX8" s="13">
        <v>48</v>
      </c>
      <c r="AY8" s="13">
        <v>49</v>
      </c>
      <c r="AZ8" s="13">
        <v>50</v>
      </c>
      <c r="BA8" s="13">
        <v>51</v>
      </c>
      <c r="BB8" s="13">
        <v>52</v>
      </c>
      <c r="BC8" s="13">
        <v>53</v>
      </c>
      <c r="BD8" s="13">
        <v>54</v>
      </c>
      <c r="BE8" s="13">
        <v>55</v>
      </c>
      <c r="BF8" s="13">
        <v>56</v>
      </c>
      <c r="BG8" s="13">
        <v>57</v>
      </c>
      <c r="BH8" s="13">
        <v>58</v>
      </c>
      <c r="BI8" s="13">
        <v>59</v>
      </c>
      <c r="BJ8" s="13">
        <v>60</v>
      </c>
      <c r="BK8" s="13">
        <v>61</v>
      </c>
      <c r="BL8" s="13">
        <v>62</v>
      </c>
      <c r="BM8" s="13">
        <v>63</v>
      </c>
      <c r="BN8" s="13">
        <v>64</v>
      </c>
      <c r="BO8" s="13">
        <v>65</v>
      </c>
      <c r="BP8" s="13">
        <v>66</v>
      </c>
      <c r="BQ8" s="13">
        <v>67</v>
      </c>
      <c r="BR8" s="13">
        <v>68</v>
      </c>
      <c r="BS8" s="13">
        <v>69</v>
      </c>
      <c r="BT8" s="13">
        <v>70</v>
      </c>
      <c r="BU8" s="13">
        <v>71</v>
      </c>
      <c r="BV8" s="13">
        <v>72</v>
      </c>
      <c r="BW8" s="13">
        <v>73</v>
      </c>
      <c r="BX8" s="13">
        <v>74</v>
      </c>
      <c r="BY8" s="13">
        <v>75</v>
      </c>
      <c r="BZ8" s="13">
        <v>76</v>
      </c>
      <c r="CA8" s="13">
        <v>77</v>
      </c>
      <c r="CB8" s="13">
        <v>78</v>
      </c>
      <c r="CC8" s="13">
        <v>79</v>
      </c>
      <c r="CD8" s="13">
        <v>80</v>
      </c>
      <c r="CE8" s="13">
        <v>81</v>
      </c>
      <c r="CF8" s="13">
        <v>82</v>
      </c>
      <c r="CG8" s="13">
        <v>83</v>
      </c>
      <c r="CH8" s="13">
        <v>84</v>
      </c>
      <c r="CI8" s="13">
        <v>85</v>
      </c>
      <c r="CJ8" s="13">
        <v>86</v>
      </c>
      <c r="CK8" s="13">
        <v>87</v>
      </c>
      <c r="CL8" s="13">
        <v>88</v>
      </c>
      <c r="CM8" s="13">
        <v>89</v>
      </c>
      <c r="CN8" s="13">
        <v>90</v>
      </c>
    </row>
    <row r="9" spans="1:92" x14ac:dyDescent="0.3">
      <c r="A9" s="10" t="s">
        <v>329</v>
      </c>
      <c r="B9" s="11">
        <f t="shared" ref="B9:AG9" si="0">(beta/eta)*((B8/eta)^(beta-1))*EXP(-((B8/eta)^beta))</f>
        <v>0</v>
      </c>
      <c r="C9" s="11">
        <f t="shared" si="0"/>
        <v>7.7660639716946209E-7</v>
      </c>
      <c r="D9" s="11">
        <f t="shared" si="0"/>
        <v>7.6488911873639955E-6</v>
      </c>
      <c r="E9" s="11">
        <f t="shared" si="0"/>
        <v>2.9153610624823027E-5</v>
      </c>
      <c r="F9" s="11">
        <f t="shared" si="0"/>
        <v>7.5330105968557956E-5</v>
      </c>
      <c r="G9" s="11">
        <f t="shared" si="0"/>
        <v>1.5729778513680481E-4</v>
      </c>
      <c r="H9" s="11">
        <f t="shared" si="0"/>
        <v>2.8702925326271278E-4</v>
      </c>
      <c r="I9" s="11">
        <f t="shared" si="0"/>
        <v>4.7718517874559312E-4</v>
      </c>
      <c r="J9" s="11">
        <f t="shared" si="0"/>
        <v>7.4096633876329641E-4</v>
      </c>
      <c r="K9" s="11">
        <f t="shared" si="0"/>
        <v>1.0919593427856633E-3</v>
      </c>
      <c r="L9" s="11">
        <f t="shared" si="0"/>
        <v>1.5439599579768681E-3</v>
      </c>
      <c r="M9" s="11">
        <f t="shared" si="0"/>
        <v>2.1107612436568638E-3</v>
      </c>
      <c r="N9" s="11">
        <f t="shared" si="0"/>
        <v>2.8058955851226687E-3</v>
      </c>
      <c r="O9" s="11">
        <f t="shared" si="0"/>
        <v>3.6423212637255896E-3</v>
      </c>
      <c r="P9" s="11">
        <f t="shared" si="0"/>
        <v>4.6320459441535951E-3</v>
      </c>
      <c r="Q9" s="11">
        <f t="shared" si="0"/>
        <v>5.7856817412325363E-3</v>
      </c>
      <c r="R9" s="11">
        <f t="shared" si="0"/>
        <v>7.1119296032216327E-3</v>
      </c>
      <c r="S9" s="11">
        <f t="shared" si="0"/>
        <v>8.6169948213196124E-3</v>
      </c>
      <c r="T9" s="11">
        <f t="shared" si="0"/>
        <v>1.0303940698861751E-2</v>
      </c>
      <c r="U9" s="11">
        <f t="shared" si="0"/>
        <v>1.2171993870844772E-2</v>
      </c>
      <c r="V9" s="16">
        <f t="shared" si="0"/>
        <v>1.4215822436174376E-2</v>
      </c>
      <c r="W9" s="11">
        <f t="shared" si="0"/>
        <v>1.6424816792857684E-2</v>
      </c>
      <c r="X9" s="11">
        <f t="shared" si="0"/>
        <v>1.8782412509483853E-2</v>
      </c>
      <c r="Y9" s="11">
        <f t="shared" si="0"/>
        <v>2.1265504160877288E-2</v>
      </c>
      <c r="Z9" s="11">
        <f t="shared" si="0"/>
        <v>2.3844007983333346E-2</v>
      </c>
      <c r="AA9" s="11">
        <f t="shared" si="0"/>
        <v>2.6480638380384822E-2</v>
      </c>
      <c r="AB9" s="11">
        <f t="shared" si="0"/>
        <v>2.9130967401790515E-2</v>
      </c>
      <c r="AC9" s="11">
        <f t="shared" si="0"/>
        <v>3.1743835812148714E-2</v>
      </c>
      <c r="AD9" s="11">
        <f t="shared" si="0"/>
        <v>3.4262177685737506E-2</v>
      </c>
      <c r="AE9" s="11">
        <f t="shared" si="0"/>
        <v>3.6624306159979532E-2</v>
      </c>
      <c r="AF9" s="11">
        <f t="shared" si="0"/>
        <v>3.8765684975458792E-2</v>
      </c>
      <c r="AG9" s="11">
        <f t="shared" si="0"/>
        <v>4.0621178327327534E-2</v>
      </c>
      <c r="AH9" s="11">
        <f t="shared" ref="AH9:CN9" si="1">(beta/eta)*((AH8/eta)^(beta-1))*EXP(-((AH8/eta)^beta))</f>
        <v>4.2127730955902144E-2</v>
      </c>
      <c r="AI9" s="11">
        <f t="shared" si="1"/>
        <v>4.3227383221324175E-2</v>
      </c>
      <c r="AJ9" s="11">
        <f t="shared" si="1"/>
        <v>4.3870475558581881E-2</v>
      </c>
      <c r="AK9" s="11">
        <f t="shared" si="1"/>
        <v>4.4018848165018179E-2</v>
      </c>
      <c r="AL9" s="11">
        <f t="shared" si="1"/>
        <v>4.3648801338767251E-2</v>
      </c>
      <c r="AM9" s="11">
        <f t="shared" si="1"/>
        <v>4.2753556676681133E-2</v>
      </c>
      <c r="AN9" s="11">
        <f t="shared" si="1"/>
        <v>4.1344956408259297E-2</v>
      </c>
      <c r="AO9" s="11">
        <f t="shared" si="1"/>
        <v>3.9454163320171494E-2</v>
      </c>
      <c r="AP9" s="11">
        <f t="shared" si="1"/>
        <v>3.7131180292001145E-2</v>
      </c>
      <c r="AQ9" s="11">
        <f t="shared" si="1"/>
        <v>3.4443095852757066E-2</v>
      </c>
      <c r="AR9" s="11">
        <f t="shared" si="1"/>
        <v>3.1471075013942827E-2</v>
      </c>
      <c r="AS9" s="11">
        <f t="shared" si="1"/>
        <v>2.8306242459976347E-2</v>
      </c>
      <c r="AT9" s="11">
        <f t="shared" si="1"/>
        <v>2.5044732992053353E-2</v>
      </c>
      <c r="AU9" s="11">
        <f t="shared" si="1"/>
        <v>2.1782294086849199E-2</v>
      </c>
      <c r="AV9" s="11">
        <f t="shared" si="1"/>
        <v>1.860889949216394E-2</v>
      </c>
      <c r="AW9" s="11">
        <f t="shared" si="1"/>
        <v>1.5603855944693617E-2</v>
      </c>
      <c r="AX9" s="11">
        <f t="shared" si="1"/>
        <v>1.2831848746477159E-2</v>
      </c>
      <c r="AY9" s="11">
        <f t="shared" si="1"/>
        <v>1.0340276439152569E-2</v>
      </c>
      <c r="AZ9" s="11">
        <f t="shared" si="1"/>
        <v>8.1580806315305621E-3</v>
      </c>
      <c r="BA9" s="11">
        <f t="shared" si="1"/>
        <v>6.2961038412645068E-3</v>
      </c>
      <c r="BB9" s="11">
        <f t="shared" si="1"/>
        <v>4.7488318881381214E-3</v>
      </c>
      <c r="BC9" s="11">
        <f t="shared" si="1"/>
        <v>3.4972253297955724E-3</v>
      </c>
      <c r="BD9" s="11">
        <f t="shared" si="1"/>
        <v>2.5122401794030339E-3</v>
      </c>
      <c r="BE9" s="11">
        <f t="shared" si="1"/>
        <v>1.7585964628844461E-3</v>
      </c>
      <c r="BF9" s="11">
        <f t="shared" si="1"/>
        <v>1.1983770370960416E-3</v>
      </c>
      <c r="BG9" s="11">
        <f t="shared" si="1"/>
        <v>7.9411928373385773E-4</v>
      </c>
      <c r="BH9" s="11">
        <f t="shared" si="1"/>
        <v>5.1117983388910377E-4</v>
      </c>
      <c r="BI9" s="11">
        <f t="shared" si="1"/>
        <v>3.1928322985625953E-4</v>
      </c>
      <c r="BJ9" s="11">
        <f t="shared" si="1"/>
        <v>1.9328566052081371E-4</v>
      </c>
      <c r="BK9" s="11">
        <f t="shared" si="1"/>
        <v>1.1327628124470201E-4</v>
      </c>
      <c r="BL9" s="11">
        <f t="shared" si="1"/>
        <v>6.4191394047587253E-5</v>
      </c>
      <c r="BM9" s="11">
        <f t="shared" si="1"/>
        <v>3.5130450717196317E-5</v>
      </c>
      <c r="BN9" s="11">
        <f t="shared" si="1"/>
        <v>1.8544634509628996E-5</v>
      </c>
      <c r="BO9" s="11">
        <f t="shared" si="1"/>
        <v>9.4303312800488976E-6</v>
      </c>
      <c r="BP9" s="11">
        <f t="shared" si="1"/>
        <v>4.6136442709506336E-6</v>
      </c>
      <c r="BQ9" s="11">
        <f t="shared" si="1"/>
        <v>2.1686626197788363E-6</v>
      </c>
      <c r="BR9" s="11">
        <f t="shared" si="1"/>
        <v>9.7809426084769526E-7</v>
      </c>
      <c r="BS9" s="11">
        <f t="shared" si="1"/>
        <v>4.2267657295737008E-7</v>
      </c>
      <c r="BT9" s="11">
        <f t="shared" si="1"/>
        <v>1.7476727407306663E-7</v>
      </c>
      <c r="BU9" s="11">
        <f t="shared" si="1"/>
        <v>6.9041465388689015E-8</v>
      </c>
      <c r="BV9" s="11">
        <f t="shared" si="1"/>
        <v>2.6020705357540512E-8</v>
      </c>
      <c r="BW9" s="11">
        <f t="shared" si="1"/>
        <v>9.3419219631118328E-9</v>
      </c>
      <c r="BX9" s="11">
        <f t="shared" si="1"/>
        <v>3.190054589450887E-9</v>
      </c>
      <c r="BY9" s="11">
        <f t="shared" si="1"/>
        <v>1.03449632129227E-9</v>
      </c>
      <c r="BZ9" s="11">
        <f t="shared" si="1"/>
        <v>3.1808310139778159E-10</v>
      </c>
      <c r="CA9" s="11">
        <f t="shared" si="1"/>
        <v>9.2583263369265479E-11</v>
      </c>
      <c r="CB9" s="11">
        <f t="shared" si="1"/>
        <v>2.5467808973454519E-11</v>
      </c>
      <c r="CC9" s="11">
        <f t="shared" si="1"/>
        <v>6.6098616686623211E-12</v>
      </c>
      <c r="CD9" s="11">
        <f t="shared" si="1"/>
        <v>1.6158341878791543E-12</v>
      </c>
      <c r="CE9" s="11">
        <f t="shared" si="1"/>
        <v>3.7141054679738476E-13</v>
      </c>
      <c r="CF9" s="11">
        <f t="shared" si="1"/>
        <v>8.0131167465060142E-14</v>
      </c>
      <c r="CG9" s="11">
        <f t="shared" si="1"/>
        <v>1.6198046889721229E-14</v>
      </c>
      <c r="CH9" s="11">
        <f t="shared" si="1"/>
        <v>3.0623106763810368E-15</v>
      </c>
      <c r="CI9" s="11">
        <f t="shared" si="1"/>
        <v>5.4045560124840158E-16</v>
      </c>
      <c r="CJ9" s="11">
        <f t="shared" si="1"/>
        <v>8.8875281403087556E-17</v>
      </c>
      <c r="CK9" s="11">
        <f t="shared" si="1"/>
        <v>1.3592063076699801E-17</v>
      </c>
      <c r="CL9" s="11">
        <f t="shared" si="1"/>
        <v>1.9294503736250526E-18</v>
      </c>
      <c r="CM9" s="11">
        <f t="shared" si="1"/>
        <v>2.5373082987213758E-19</v>
      </c>
      <c r="CN9" s="11">
        <f t="shared" si="1"/>
        <v>3.0848846226174431E-20</v>
      </c>
    </row>
    <row r="10" spans="1:92" x14ac:dyDescent="0.3">
      <c r="A10" s="10" t="s">
        <v>330</v>
      </c>
      <c r="B10" s="11">
        <f t="shared" ref="B10:AG10" si="2">1-EXP(-((B8/eta)^beta))</f>
        <v>0</v>
      </c>
      <c r="C10" s="11">
        <f t="shared" si="2"/>
        <v>1.8060615514237099E-7</v>
      </c>
      <c r="D10" s="11">
        <f t="shared" si="2"/>
        <v>3.557630136485912E-6</v>
      </c>
      <c r="E10" s="11">
        <f t="shared" si="2"/>
        <v>2.033993520078603E-5</v>
      </c>
      <c r="F10" s="11">
        <f t="shared" si="2"/>
        <v>7.0076972628507761E-5</v>
      </c>
      <c r="G10" s="11">
        <f t="shared" si="2"/>
        <v>1.8292113241236141E-4</v>
      </c>
      <c r="H10" s="11">
        <f t="shared" si="2"/>
        <v>4.0058618014482406E-4</v>
      </c>
      <c r="I10" s="11">
        <f t="shared" si="2"/>
        <v>7.7711511387701382E-4</v>
      </c>
      <c r="J10" s="11">
        <f t="shared" si="2"/>
        <v>1.3794939652385096E-3</v>
      </c>
      <c r="K10" s="11">
        <f t="shared" si="2"/>
        <v>2.2881160351987395E-3</v>
      </c>
      <c r="L10" s="11">
        <f t="shared" si="2"/>
        <v>3.5970818233437285E-3</v>
      </c>
      <c r="M10" s="11">
        <f t="shared" si="2"/>
        <v>5.414305663986263E-3</v>
      </c>
      <c r="N10" s="11">
        <f t="shared" si="2"/>
        <v>7.8613882909553956E-3</v>
      </c>
      <c r="O10" s="11">
        <f t="shared" si="2"/>
        <v>1.1073204417898386E-2</v>
      </c>
      <c r="P10" s="11">
        <f t="shared" si="2"/>
        <v>1.5197145897473896E-2</v>
      </c>
      <c r="Q10" s="11">
        <f t="shared" si="2"/>
        <v>2.0391954488113928E-2</v>
      </c>
      <c r="R10" s="11">
        <f t="shared" si="2"/>
        <v>2.6826074381322451E-2</v>
      </c>
      <c r="S10" s="11">
        <f t="shared" si="2"/>
        <v>3.4675454325387212E-2</v>
      </c>
      <c r="T10" s="11">
        <f t="shared" si="2"/>
        <v>4.4120733502347464E-2</v>
      </c>
      <c r="U10" s="11">
        <f t="shared" si="2"/>
        <v>5.5343755473299172E-2</v>
      </c>
      <c r="V10" s="16">
        <f t="shared" si="2"/>
        <v>6.8523371736569194E-2</v>
      </c>
      <c r="W10" s="11">
        <f t="shared" si="2"/>
        <v>8.3830521892677812E-2</v>
      </c>
      <c r="X10" s="11">
        <f t="shared" si="2"/>
        <v>0.10142261198198943</v>
      </c>
      <c r="Y10" s="11">
        <f t="shared" si="2"/>
        <v>0.1214372567089832</v>
      </c>
      <c r="Z10" s="11">
        <f t="shared" si="2"/>
        <v>0.14398550475547822</v>
      </c>
      <c r="AA10" s="11">
        <f t="shared" si="2"/>
        <v>0.16914472802636926</v>
      </c>
      <c r="AB10" s="11">
        <f t="shared" si="2"/>
        <v>0.196951423066277</v>
      </c>
      <c r="AC10" s="11">
        <f t="shared" si="2"/>
        <v>0.22739424220414139</v>
      </c>
      <c r="AD10" s="11">
        <f t="shared" si="2"/>
        <v>0.26040763783783272</v>
      </c>
      <c r="AE10" s="11">
        <f t="shared" si="2"/>
        <v>0.29586655874345225</v>
      </c>
      <c r="AF10" s="11">
        <f t="shared" si="2"/>
        <v>0.3335826741786091</v>
      </c>
      <c r="AG10" s="11">
        <f t="shared" si="2"/>
        <v>0.37330261087615291</v>
      </c>
      <c r="AH10" s="11">
        <f t="shared" ref="AH10:CN10" si="3">1-EXP(-((AH8/eta)^beta))</f>
        <v>0.41470866090140868</v>
      </c>
      <c r="AI10" s="11">
        <f t="shared" si="3"/>
        <v>0.45742234711266938</v>
      </c>
      <c r="AJ10" s="11">
        <f t="shared" si="3"/>
        <v>0.50101111261496789</v>
      </c>
      <c r="AK10" s="11">
        <f t="shared" si="3"/>
        <v>0.54499823032567596</v>
      </c>
      <c r="AL10" s="11">
        <f t="shared" si="3"/>
        <v>0.58887581344027229</v>
      </c>
      <c r="AM10" s="11">
        <f t="shared" si="3"/>
        <v>0.63212055882855767</v>
      </c>
      <c r="AN10" s="11">
        <f t="shared" si="3"/>
        <v>0.6742115920060604</v>
      </c>
      <c r="AO10" s="11">
        <f t="shared" si="3"/>
        <v>0.71464952966240447</v>
      </c>
      <c r="AP10" s="11">
        <f t="shared" si="3"/>
        <v>0.75297566380634318</v>
      </c>
      <c r="AQ10" s="11">
        <f t="shared" si="3"/>
        <v>0.78879003187898378</v>
      </c>
      <c r="AR10" s="11">
        <f t="shared" si="3"/>
        <v>0.82176709825782468</v>
      </c>
      <c r="AS10" s="11">
        <f t="shared" si="3"/>
        <v>0.8516678550591763</v>
      </c>
      <c r="AT10" s="11">
        <f t="shared" si="3"/>
        <v>0.87834736185297824</v>
      </c>
      <c r="AU10" s="11">
        <f t="shared" si="3"/>
        <v>0.901757076043054</v>
      </c>
      <c r="AV10" s="11">
        <f t="shared" si="3"/>
        <v>0.92194175124748057</v>
      </c>
      <c r="AW10" s="11">
        <f t="shared" si="3"/>
        <v>0.93903115623861622</v>
      </c>
      <c r="AX10" s="11">
        <f t="shared" si="3"/>
        <v>0.95322733600885312</v>
      </c>
      <c r="AY10" s="11">
        <f t="shared" si="3"/>
        <v>0.96478853916351104</v>
      </c>
      <c r="AZ10" s="11">
        <f t="shared" si="3"/>
        <v>0.97401121735118779</v>
      </c>
      <c r="BA10" s="11">
        <f t="shared" si="3"/>
        <v>0.98121162330232869</v>
      </c>
      <c r="BB10" s="11">
        <f t="shared" si="3"/>
        <v>0.98670847784709714</v>
      </c>
      <c r="BC10" s="11">
        <f t="shared" si="3"/>
        <v>0.99080795369445429</v>
      </c>
      <c r="BD10" s="11">
        <f t="shared" si="3"/>
        <v>0.99379187135659885</v>
      </c>
      <c r="BE10" s="11">
        <f t="shared" si="3"/>
        <v>0.99590957647090472</v>
      </c>
      <c r="BF10" s="11">
        <f t="shared" si="3"/>
        <v>0.99737353300668108</v>
      </c>
      <c r="BG10" s="11">
        <f t="shared" si="3"/>
        <v>0.99835828533974635</v>
      </c>
      <c r="BH10" s="11">
        <f t="shared" si="3"/>
        <v>0.99900216141916542</v>
      </c>
      <c r="BI10" s="11">
        <f t="shared" si="3"/>
        <v>0.99941093471758224</v>
      </c>
      <c r="BJ10" s="11">
        <f t="shared" si="3"/>
        <v>0.99966263543283929</v>
      </c>
      <c r="BK10" s="11">
        <f t="shared" si="3"/>
        <v>0.99981278118783856</v>
      </c>
      <c r="BL10" s="11">
        <f t="shared" si="3"/>
        <v>0.99989944974184652</v>
      </c>
      <c r="BM10" s="11">
        <f t="shared" si="3"/>
        <v>0.99994780139863504</v>
      </c>
      <c r="BN10" s="11">
        <f t="shared" si="3"/>
        <v>0.99997384086843366</v>
      </c>
      <c r="BO10" s="11">
        <f t="shared" si="3"/>
        <v>0.99998736102570995</v>
      </c>
      <c r="BP10" s="11">
        <f t="shared" si="3"/>
        <v>0.9999941203960041</v>
      </c>
      <c r="BQ10" s="11">
        <f t="shared" si="3"/>
        <v>0.99999737007052303</v>
      </c>
      <c r="BR10" s="11">
        <f t="shared" si="3"/>
        <v>0.9999988704635332</v>
      </c>
      <c r="BS10" s="11">
        <f t="shared" si="3"/>
        <v>0.99999953483702864</v>
      </c>
      <c r="BT10" s="11">
        <f t="shared" si="3"/>
        <v>0.99999981658470938</v>
      </c>
      <c r="BU10" s="11">
        <f t="shared" si="3"/>
        <v>0.99999993085569627</v>
      </c>
      <c r="BV10" s="11">
        <f t="shared" si="3"/>
        <v>0.99999997511596606</v>
      </c>
      <c r="BW10" s="11">
        <f t="shared" si="3"/>
        <v>0.99999999146369833</v>
      </c>
      <c r="BX10" s="11">
        <f t="shared" si="3"/>
        <v>0.99999999721302935</v>
      </c>
      <c r="BY10" s="11">
        <f t="shared" si="3"/>
        <v>0.99999999913537907</v>
      </c>
      <c r="BZ10" s="11">
        <f t="shared" si="3"/>
        <v>0.99999999974551934</v>
      </c>
      <c r="CA10" s="11">
        <f t="shared" si="3"/>
        <v>0.99999999992905664</v>
      </c>
      <c r="CB10" s="11">
        <f t="shared" si="3"/>
        <v>0.9999999999812984</v>
      </c>
      <c r="CC10" s="11">
        <f t="shared" si="3"/>
        <v>0.99999999999534606</v>
      </c>
      <c r="CD10" s="11">
        <f t="shared" si="3"/>
        <v>0.99999999999890854</v>
      </c>
      <c r="CE10" s="11">
        <f t="shared" si="3"/>
        <v>0.99999999999975919</v>
      </c>
      <c r="CF10" s="11">
        <f t="shared" si="3"/>
        <v>0.99999999999995015</v>
      </c>
      <c r="CG10" s="11">
        <f t="shared" si="3"/>
        <v>0.99999999999999034</v>
      </c>
      <c r="CH10" s="11">
        <f t="shared" si="3"/>
        <v>0.99999999999999822</v>
      </c>
      <c r="CI10" s="11">
        <f t="shared" si="3"/>
        <v>0.99999999999999967</v>
      </c>
      <c r="CJ10" s="11">
        <f t="shared" si="3"/>
        <v>1</v>
      </c>
      <c r="CK10" s="11">
        <f t="shared" si="3"/>
        <v>1</v>
      </c>
      <c r="CL10" s="11">
        <f t="shared" si="3"/>
        <v>1</v>
      </c>
      <c r="CM10" s="11">
        <f t="shared" si="3"/>
        <v>1</v>
      </c>
      <c r="CN10" s="11">
        <f t="shared" si="3"/>
        <v>1</v>
      </c>
    </row>
    <row r="11" spans="1:92" x14ac:dyDescent="0.3">
      <c r="A11" s="10" t="s">
        <v>331</v>
      </c>
      <c r="B11" s="11">
        <f t="shared" ref="B11:AG11" si="4">EXP(-((B8/eta)^beta))</f>
        <v>1</v>
      </c>
      <c r="C11" s="11">
        <f t="shared" si="4"/>
        <v>0.99999981939384486</v>
      </c>
      <c r="D11" s="11">
        <f t="shared" si="4"/>
        <v>0.99999644236986351</v>
      </c>
      <c r="E11" s="11">
        <f t="shared" si="4"/>
        <v>0.99997966006479921</v>
      </c>
      <c r="F11" s="11">
        <f t="shared" si="4"/>
        <v>0.99992992302737149</v>
      </c>
      <c r="G11" s="11">
        <f t="shared" si="4"/>
        <v>0.99981707886758764</v>
      </c>
      <c r="H11" s="11">
        <f t="shared" si="4"/>
        <v>0.99959941381985518</v>
      </c>
      <c r="I11" s="11">
        <f t="shared" si="4"/>
        <v>0.99922288488612299</v>
      </c>
      <c r="J11" s="11">
        <f t="shared" si="4"/>
        <v>0.99862050603476149</v>
      </c>
      <c r="K11" s="11">
        <f t="shared" si="4"/>
        <v>0.99771188396480126</v>
      </c>
      <c r="L11" s="11">
        <f t="shared" si="4"/>
        <v>0.99640291817665627</v>
      </c>
      <c r="M11" s="11">
        <f t="shared" si="4"/>
        <v>0.99458569433601374</v>
      </c>
      <c r="N11" s="11">
        <f t="shared" si="4"/>
        <v>0.9921386117090446</v>
      </c>
      <c r="O11" s="11">
        <f t="shared" si="4"/>
        <v>0.98892679558210161</v>
      </c>
      <c r="P11" s="11">
        <f t="shared" si="4"/>
        <v>0.9848028541025261</v>
      </c>
      <c r="Q11" s="11">
        <f t="shared" si="4"/>
        <v>0.97960804551188607</v>
      </c>
      <c r="R11" s="11">
        <f t="shared" si="4"/>
        <v>0.97317392561867755</v>
      </c>
      <c r="S11" s="11">
        <f t="shared" si="4"/>
        <v>0.96532454567461279</v>
      </c>
      <c r="T11" s="11">
        <f t="shared" si="4"/>
        <v>0.95587926649765254</v>
      </c>
      <c r="U11" s="11">
        <f t="shared" si="4"/>
        <v>0.94465624452670083</v>
      </c>
      <c r="V11" s="16">
        <f t="shared" si="4"/>
        <v>0.93147662826343081</v>
      </c>
      <c r="W11" s="11">
        <f t="shared" si="4"/>
        <v>0.91616947810732219</v>
      </c>
      <c r="X11" s="11">
        <f t="shared" si="4"/>
        <v>0.89857738801801057</v>
      </c>
      <c r="Y11" s="11">
        <f t="shared" si="4"/>
        <v>0.8785627432910168</v>
      </c>
      <c r="Z11" s="11">
        <f t="shared" si="4"/>
        <v>0.85601449524452178</v>
      </c>
      <c r="AA11" s="11">
        <f t="shared" si="4"/>
        <v>0.83085527197363074</v>
      </c>
      <c r="AB11" s="11">
        <f t="shared" si="4"/>
        <v>0.803048576933723</v>
      </c>
      <c r="AC11" s="11">
        <f t="shared" si="4"/>
        <v>0.77260575779585861</v>
      </c>
      <c r="AD11" s="11">
        <f t="shared" si="4"/>
        <v>0.73959236216216728</v>
      </c>
      <c r="AE11" s="11">
        <f t="shared" si="4"/>
        <v>0.70413344125654775</v>
      </c>
      <c r="AF11" s="11">
        <f t="shared" si="4"/>
        <v>0.6664173258213909</v>
      </c>
      <c r="AG11" s="11">
        <f t="shared" si="4"/>
        <v>0.62669738912384709</v>
      </c>
      <c r="AH11" s="11">
        <f t="shared" ref="AH11:CN11" si="5">EXP(-((AH8/eta)^beta))</f>
        <v>0.58529133909859132</v>
      </c>
      <c r="AI11" s="11">
        <f t="shared" si="5"/>
        <v>0.54257765288733062</v>
      </c>
      <c r="AJ11" s="11">
        <f t="shared" si="5"/>
        <v>0.49898888738503211</v>
      </c>
      <c r="AK11" s="11">
        <f t="shared" si="5"/>
        <v>0.45500176967432399</v>
      </c>
      <c r="AL11" s="11">
        <f t="shared" si="5"/>
        <v>0.41112418655972766</v>
      </c>
      <c r="AM11" s="11">
        <f t="shared" si="5"/>
        <v>0.36787944117144233</v>
      </c>
      <c r="AN11" s="11">
        <f t="shared" si="5"/>
        <v>0.3257884079939396</v>
      </c>
      <c r="AO11" s="11">
        <f t="shared" si="5"/>
        <v>0.28535047033759559</v>
      </c>
      <c r="AP11" s="11">
        <f t="shared" si="5"/>
        <v>0.24702433619365688</v>
      </c>
      <c r="AQ11" s="11">
        <f t="shared" si="5"/>
        <v>0.21120996812101625</v>
      </c>
      <c r="AR11" s="11">
        <f t="shared" si="5"/>
        <v>0.17823290174217535</v>
      </c>
      <c r="AS11" s="11">
        <f t="shared" si="5"/>
        <v>0.14833214494082372</v>
      </c>
      <c r="AT11" s="11">
        <f t="shared" si="5"/>
        <v>0.12165263814702179</v>
      </c>
      <c r="AU11" s="11">
        <f t="shared" si="5"/>
        <v>9.8242923956946004E-2</v>
      </c>
      <c r="AV11" s="11">
        <f t="shared" si="5"/>
        <v>7.8058248752519474E-2</v>
      </c>
      <c r="AW11" s="11">
        <f t="shared" si="5"/>
        <v>6.0968843761383763E-2</v>
      </c>
      <c r="AX11" s="11">
        <f t="shared" si="5"/>
        <v>4.6772663991146844E-2</v>
      </c>
      <c r="AY11" s="11">
        <f t="shared" si="5"/>
        <v>3.5211460836488996E-2</v>
      </c>
      <c r="AZ11" s="11">
        <f t="shared" si="5"/>
        <v>2.5988782648812166E-2</v>
      </c>
      <c r="BA11" s="11">
        <f t="shared" si="5"/>
        <v>1.8788376697671336E-2</v>
      </c>
      <c r="BB11" s="11">
        <f t="shared" si="5"/>
        <v>1.3291522152902852E-2</v>
      </c>
      <c r="BC11" s="11">
        <f t="shared" si="5"/>
        <v>9.1920463055456831E-3</v>
      </c>
      <c r="BD11" s="11">
        <f t="shared" si="5"/>
        <v>6.2081286434011148E-3</v>
      </c>
      <c r="BE11" s="11">
        <f t="shared" si="5"/>
        <v>4.0904235290952886E-3</v>
      </c>
      <c r="BF11" s="11">
        <f t="shared" si="5"/>
        <v>2.6264669933189115E-3</v>
      </c>
      <c r="BG11" s="11">
        <f t="shared" si="5"/>
        <v>1.641714660253611E-3</v>
      </c>
      <c r="BH11" s="11">
        <f t="shared" si="5"/>
        <v>9.9783858083452438E-4</v>
      </c>
      <c r="BI11" s="11">
        <f t="shared" si="5"/>
        <v>5.8906528241772825E-4</v>
      </c>
      <c r="BJ11" s="11">
        <f t="shared" si="5"/>
        <v>3.3736456716067264E-4</v>
      </c>
      <c r="BK11" s="11">
        <f t="shared" si="5"/>
        <v>1.8721881216147805E-4</v>
      </c>
      <c r="BL11" s="11">
        <f t="shared" si="5"/>
        <v>1.0055025815347874E-4</v>
      </c>
      <c r="BM11" s="11">
        <f t="shared" si="5"/>
        <v>5.2198601364911519E-5</v>
      </c>
      <c r="BN11" s="11">
        <f t="shared" si="5"/>
        <v>2.6159131566373784E-5</v>
      </c>
      <c r="BO11" s="11">
        <f t="shared" si="5"/>
        <v>1.2638974290004041E-5</v>
      </c>
      <c r="BP11" s="11">
        <f t="shared" si="5"/>
        <v>5.8796039958976751E-6</v>
      </c>
      <c r="BQ11" s="11">
        <f t="shared" si="5"/>
        <v>2.6299294769701824E-6</v>
      </c>
      <c r="BR11" s="11">
        <f t="shared" si="5"/>
        <v>1.1295364668426374E-6</v>
      </c>
      <c r="BS11" s="11">
        <f t="shared" si="5"/>
        <v>4.6516297132391E-7</v>
      </c>
      <c r="BT11" s="11">
        <f t="shared" si="5"/>
        <v>1.8341529060688373E-7</v>
      </c>
      <c r="BU11" s="11">
        <f t="shared" si="5"/>
        <v>6.9144303732741654E-8</v>
      </c>
      <c r="BV11" s="11">
        <f t="shared" si="5"/>
        <v>2.4884033923521234E-8</v>
      </c>
      <c r="BW11" s="11">
        <f t="shared" si="5"/>
        <v>8.5363016725901475E-9</v>
      </c>
      <c r="BX11" s="11">
        <f t="shared" si="5"/>
        <v>2.7869706667785333E-9</v>
      </c>
      <c r="BY11" s="11">
        <f t="shared" si="5"/>
        <v>8.6462092004698688E-10</v>
      </c>
      <c r="BZ11" s="11">
        <f t="shared" si="5"/>
        <v>2.5448061204443351E-10</v>
      </c>
      <c r="CA11" s="11">
        <f t="shared" si="5"/>
        <v>7.0943408349615013E-11</v>
      </c>
      <c r="CB11" s="11">
        <f t="shared" si="5"/>
        <v>1.8701582296593114E-11</v>
      </c>
      <c r="CC11" s="11">
        <f t="shared" si="5"/>
        <v>4.6539522953895385E-12</v>
      </c>
      <c r="CD11" s="11">
        <f t="shared" si="5"/>
        <v>1.0914373044722458E-12</v>
      </c>
      <c r="CE11" s="11">
        <f t="shared" si="5"/>
        <v>2.4079786260619504E-13</v>
      </c>
      <c r="CF11" s="11">
        <f t="shared" si="5"/>
        <v>4.9890139150742935E-14</v>
      </c>
      <c r="CG11" s="11">
        <f t="shared" si="5"/>
        <v>9.6895566213878558E-15</v>
      </c>
      <c r="CH11" s="11">
        <f t="shared" si="5"/>
        <v>1.7608670318686203E-15</v>
      </c>
      <c r="CI11" s="11">
        <f t="shared" si="5"/>
        <v>2.9886600977441501E-16</v>
      </c>
      <c r="CJ11" s="11">
        <f t="shared" si="5"/>
        <v>4.7286269995903994E-17</v>
      </c>
      <c r="CK11" s="11">
        <f t="shared" si="5"/>
        <v>6.9609867254227227E-18</v>
      </c>
      <c r="CL11" s="11">
        <f t="shared" si="5"/>
        <v>9.5156783294264552E-19</v>
      </c>
      <c r="CM11" s="11">
        <f t="shared" si="5"/>
        <v>1.2055498570483381E-19</v>
      </c>
      <c r="CN11" s="11">
        <f t="shared" si="5"/>
        <v>1.4126598513929097E-20</v>
      </c>
    </row>
    <row r="18" spans="1:4" x14ac:dyDescent="0.3">
      <c r="A18" s="9"/>
      <c r="B18" s="11"/>
      <c r="C18" s="11"/>
      <c r="D18" s="11"/>
    </row>
    <row r="19" spans="1:4" x14ac:dyDescent="0.3">
      <c r="A19" s="9"/>
      <c r="B19" s="11"/>
      <c r="C19" s="11"/>
      <c r="D19" s="11"/>
    </row>
    <row r="20" spans="1:4" x14ac:dyDescent="0.3">
      <c r="A20" s="9"/>
      <c r="B20" s="11"/>
      <c r="C20" s="11"/>
      <c r="D20" s="11"/>
    </row>
    <row r="21" spans="1:4" x14ac:dyDescent="0.3">
      <c r="A21" s="9"/>
      <c r="B21" s="11"/>
      <c r="C21" s="11"/>
      <c r="D21" s="11"/>
    </row>
    <row r="22" spans="1:4" x14ac:dyDescent="0.3">
      <c r="A22" s="9"/>
      <c r="B22" s="11"/>
      <c r="C22" s="11"/>
      <c r="D22" s="11"/>
    </row>
    <row r="23" spans="1:4" x14ac:dyDescent="0.3">
      <c r="A23" s="9"/>
      <c r="B23" s="11"/>
      <c r="C23" s="11"/>
      <c r="D23" s="11"/>
    </row>
    <row r="24" spans="1:4" x14ac:dyDescent="0.3">
      <c r="A24" s="9"/>
      <c r="B24" s="11"/>
      <c r="C24" s="11"/>
      <c r="D24" s="11"/>
    </row>
    <row r="25" spans="1:4" x14ac:dyDescent="0.3">
      <c r="A25" s="9"/>
      <c r="B25" s="11"/>
      <c r="C25" s="11"/>
      <c r="D25" s="11"/>
    </row>
    <row r="26" spans="1:4" x14ac:dyDescent="0.3">
      <c r="A26" s="9"/>
      <c r="B26" s="11"/>
      <c r="C26" s="11"/>
      <c r="D26" s="11"/>
    </row>
    <row r="27" spans="1:4" x14ac:dyDescent="0.3">
      <c r="A27" s="9"/>
      <c r="B27" s="11"/>
      <c r="C27" s="11"/>
      <c r="D27" s="11"/>
    </row>
    <row r="28" spans="1:4" x14ac:dyDescent="0.3">
      <c r="A28" s="9"/>
      <c r="B28" s="11"/>
      <c r="C28" s="11"/>
      <c r="D28" s="11"/>
    </row>
    <row r="29" spans="1:4" x14ac:dyDescent="0.3">
      <c r="A29" s="9"/>
      <c r="B29" s="11"/>
      <c r="C29" s="11"/>
      <c r="D29" s="11"/>
    </row>
    <row r="30" spans="1:4" x14ac:dyDescent="0.3">
      <c r="A30" s="9"/>
      <c r="B30" s="11"/>
      <c r="C30" s="11"/>
      <c r="D30" s="11"/>
    </row>
    <row r="31" spans="1:4" x14ac:dyDescent="0.3">
      <c r="A31" s="9"/>
      <c r="B31" s="11"/>
      <c r="C31" s="11"/>
      <c r="D31" s="11"/>
    </row>
    <row r="32" spans="1:4" x14ac:dyDescent="0.3">
      <c r="A32" s="9"/>
      <c r="B32" s="11"/>
      <c r="C32" s="11"/>
      <c r="D32" s="11"/>
    </row>
    <row r="33" spans="1:4" x14ac:dyDescent="0.3">
      <c r="A33" s="9"/>
      <c r="B33" s="11"/>
      <c r="C33" s="11"/>
      <c r="D33" s="11"/>
    </row>
    <row r="34" spans="1:4" x14ac:dyDescent="0.3">
      <c r="A34" s="9"/>
      <c r="B34" s="11"/>
      <c r="C34" s="11"/>
      <c r="D34" s="11"/>
    </row>
    <row r="35" spans="1:4" x14ac:dyDescent="0.3">
      <c r="A35" s="9"/>
      <c r="B35" s="11"/>
      <c r="C35" s="11"/>
      <c r="D35" s="11"/>
    </row>
    <row r="36" spans="1:4" x14ac:dyDescent="0.3">
      <c r="A36" s="9"/>
      <c r="B36" s="11"/>
      <c r="C36" s="11"/>
      <c r="D36" s="11"/>
    </row>
    <row r="37" spans="1:4" x14ac:dyDescent="0.3">
      <c r="A37" s="9"/>
      <c r="B37" s="11"/>
      <c r="C37" s="11"/>
      <c r="D37" s="11"/>
    </row>
    <row r="38" spans="1:4" x14ac:dyDescent="0.3">
      <c r="A38" s="9"/>
      <c r="B38" s="11"/>
      <c r="C38" s="11"/>
      <c r="D38" s="11"/>
    </row>
    <row r="39" spans="1:4" x14ac:dyDescent="0.3">
      <c r="A39" s="9"/>
      <c r="B39" s="11"/>
      <c r="C39" s="11"/>
      <c r="D39" s="11"/>
    </row>
    <row r="40" spans="1:4" x14ac:dyDescent="0.3">
      <c r="A40" s="9"/>
      <c r="B40" s="11"/>
      <c r="C40" s="11"/>
      <c r="D40" s="11"/>
    </row>
    <row r="41" spans="1:4" x14ac:dyDescent="0.3">
      <c r="A41" s="9"/>
      <c r="B41" s="11"/>
      <c r="C41" s="11"/>
      <c r="D41" s="11"/>
    </row>
    <row r="42" spans="1:4" x14ac:dyDescent="0.3">
      <c r="A42" s="9"/>
      <c r="B42" s="11"/>
      <c r="C42" s="11"/>
      <c r="D42" s="11"/>
    </row>
    <row r="43" spans="1:4" x14ac:dyDescent="0.3">
      <c r="A43" s="9"/>
      <c r="B43" s="11"/>
      <c r="C43" s="11"/>
      <c r="D43" s="11"/>
    </row>
    <row r="44" spans="1:4" x14ac:dyDescent="0.3">
      <c r="A44" s="9"/>
      <c r="B44" s="11"/>
      <c r="C44" s="11"/>
      <c r="D44" s="11"/>
    </row>
    <row r="45" spans="1:4" x14ac:dyDescent="0.3">
      <c r="A45" s="9"/>
      <c r="B45" s="11"/>
      <c r="C45" s="11"/>
      <c r="D45" s="11"/>
    </row>
    <row r="46" spans="1:4" x14ac:dyDescent="0.3">
      <c r="A46" s="9"/>
      <c r="B46" s="11"/>
      <c r="C46" s="11"/>
      <c r="D46" s="11"/>
    </row>
    <row r="47" spans="1:4" x14ac:dyDescent="0.3">
      <c r="A47" s="9"/>
      <c r="B47" s="11"/>
      <c r="C47" s="11"/>
      <c r="D47" s="11"/>
    </row>
    <row r="48" spans="1:4" x14ac:dyDescent="0.3">
      <c r="A48" s="9"/>
      <c r="B48" s="11"/>
      <c r="C48" s="11"/>
      <c r="D48" s="11"/>
    </row>
    <row r="49" spans="1:4" x14ac:dyDescent="0.3">
      <c r="A49" s="9"/>
      <c r="B49" s="11"/>
      <c r="C49" s="11"/>
      <c r="D49" s="11"/>
    </row>
    <row r="50" spans="1:4" x14ac:dyDescent="0.3">
      <c r="A50" s="9"/>
      <c r="B50" s="11"/>
      <c r="C50" s="11"/>
      <c r="D50" s="11"/>
    </row>
    <row r="51" spans="1:4" x14ac:dyDescent="0.3">
      <c r="A51" s="9"/>
      <c r="B51" s="11"/>
      <c r="C51" s="11"/>
      <c r="D51" s="11"/>
    </row>
    <row r="52" spans="1:4" x14ac:dyDescent="0.3">
      <c r="A52" s="9"/>
      <c r="B52" s="11"/>
      <c r="C52" s="11"/>
      <c r="D52" s="11"/>
    </row>
    <row r="53" spans="1:4" x14ac:dyDescent="0.3">
      <c r="A53" s="9"/>
      <c r="B53" s="11"/>
      <c r="C53" s="11"/>
      <c r="D53" s="11"/>
    </row>
    <row r="54" spans="1:4" x14ac:dyDescent="0.3">
      <c r="A54" s="9"/>
      <c r="B54" s="11"/>
      <c r="C54" s="11"/>
      <c r="D54" s="11"/>
    </row>
    <row r="55" spans="1:4" x14ac:dyDescent="0.3">
      <c r="A55" s="9"/>
      <c r="B55" s="11"/>
      <c r="C55" s="11"/>
      <c r="D55" s="11"/>
    </row>
    <row r="56" spans="1:4" x14ac:dyDescent="0.3">
      <c r="A56" s="9"/>
      <c r="B56" s="11"/>
      <c r="C56" s="11"/>
      <c r="D56" s="11"/>
    </row>
    <row r="57" spans="1:4" x14ac:dyDescent="0.3">
      <c r="A57" s="9"/>
      <c r="B57" s="11"/>
      <c r="C57" s="11"/>
      <c r="D57" s="11"/>
    </row>
    <row r="58" spans="1:4" x14ac:dyDescent="0.3">
      <c r="A58" s="9"/>
      <c r="B58" s="11"/>
      <c r="C58" s="11"/>
      <c r="D58" s="11"/>
    </row>
    <row r="59" spans="1:4" x14ac:dyDescent="0.3">
      <c r="A59" s="9"/>
      <c r="B59" s="11"/>
      <c r="C59" s="11"/>
      <c r="D59" s="11"/>
    </row>
    <row r="60" spans="1:4" x14ac:dyDescent="0.3">
      <c r="A60" s="9"/>
      <c r="B60" s="11"/>
      <c r="C60" s="11"/>
      <c r="D60" s="11"/>
    </row>
    <row r="61" spans="1:4" x14ac:dyDescent="0.3">
      <c r="A61" s="9"/>
      <c r="B61" s="11"/>
      <c r="C61" s="11"/>
      <c r="D61" s="11"/>
    </row>
    <row r="62" spans="1:4" x14ac:dyDescent="0.3">
      <c r="A62" s="9"/>
      <c r="B62" s="11"/>
      <c r="C62" s="11"/>
      <c r="D62" s="11"/>
    </row>
    <row r="63" spans="1:4" x14ac:dyDescent="0.3">
      <c r="A63" s="9"/>
      <c r="B63" s="11"/>
      <c r="C63" s="11"/>
      <c r="D63" s="11"/>
    </row>
    <row r="64" spans="1:4" x14ac:dyDescent="0.3">
      <c r="A64" s="9"/>
      <c r="B64" s="11"/>
      <c r="C64" s="11"/>
      <c r="D64" s="11"/>
    </row>
    <row r="65" spans="1:4" x14ac:dyDescent="0.3">
      <c r="A65" s="9"/>
      <c r="B65" s="11"/>
      <c r="C65" s="11"/>
      <c r="D65" s="11"/>
    </row>
    <row r="66" spans="1:4" x14ac:dyDescent="0.3">
      <c r="A66" s="9"/>
      <c r="B66" s="11"/>
      <c r="C66" s="11"/>
      <c r="D66" s="11"/>
    </row>
  </sheetData>
  <dataValidations count="1">
    <dataValidation type="list" allowBlank="1" showInputMessage="1" showErrorMessage="1" sqref="B3" xr:uid="{94632D1B-C7D3-4ACD-8921-2457B9DAF605}">
      <formula1>$F$3:$R$3</formula1>
    </dataValidation>
  </dataValidations>
  <pageMargins left="0.75" right="0.75" top="1" bottom="1" header="0.5" footer="0.5"/>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8dd876c-ba06-4341-9d47-b53ee198fe78">
      <Terms xmlns="http://schemas.microsoft.com/office/infopath/2007/PartnerControls"/>
    </lcf76f155ced4ddcb4097134ff3c332f>
    <TaxCatchAll xmlns="cce62ca5-22ea-47d8-bfd0-cf180537c99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E463E5E62BF724086D347C959262467" ma:contentTypeVersion="17" ma:contentTypeDescription="Create a new document." ma:contentTypeScope="" ma:versionID="0e2711c4d39697064b30b417258653ef">
  <xsd:schema xmlns:xsd="http://www.w3.org/2001/XMLSchema" xmlns:xs="http://www.w3.org/2001/XMLSchema" xmlns:p="http://schemas.microsoft.com/office/2006/metadata/properties" xmlns:ns2="58dd876c-ba06-4341-9d47-b53ee198fe78" xmlns:ns3="cce62ca5-22ea-47d8-bfd0-cf180537c997" targetNamespace="http://schemas.microsoft.com/office/2006/metadata/properties" ma:root="true" ma:fieldsID="cf2b477baa174436c453520b1d5566a8" ns2:_="" ns3:_="">
    <xsd:import namespace="58dd876c-ba06-4341-9d47-b53ee198fe78"/>
    <xsd:import namespace="cce62ca5-22ea-47d8-bfd0-cf180537c99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ObjectDetectorVersions" minOccurs="0"/>
                <xsd:element ref="ns2:MediaLengthInSecond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dd876c-ba06-4341-9d47-b53ee198fe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6d97f2f-934a-4e13-aef3-d0f008532012"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e62ca5-22ea-47d8-bfd0-cf180537c99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787cdf0-0bfe-4b44-926d-f49baf1faca0}" ma:internalName="TaxCatchAll" ma:showField="CatchAllData" ma:web="cce62ca5-22ea-47d8-bfd0-cf180537c9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FA3AF8-BC1D-4A27-872D-6FA4FF9C5103}">
  <ds:schemaRefs>
    <ds:schemaRef ds:uri="http://schemas.microsoft.com/sharepoint/v3/contenttype/forms"/>
  </ds:schemaRefs>
</ds:datastoreItem>
</file>

<file path=customXml/itemProps2.xml><?xml version="1.0" encoding="utf-8"?>
<ds:datastoreItem xmlns:ds="http://schemas.openxmlformats.org/officeDocument/2006/customXml" ds:itemID="{33F3573A-BD2F-4952-90C4-0055FD49BF0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3C490D2-A190-4E8F-AED4-3AFDE27E382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Expected Design Life Relays</vt:lpstr>
      <vt:lpstr>NH Relay Failure Scenarios</vt:lpstr>
      <vt:lpstr>CS Relay Failure Scenarios</vt:lpstr>
      <vt:lpstr>CN Relay Failure Scenarios</vt:lpstr>
      <vt:lpstr>Fault Data CN CS NH</vt:lpstr>
      <vt:lpstr>Customer Numbers</vt:lpstr>
      <vt:lpstr>Notes</vt:lpstr>
      <vt:lpstr>Restoration Time</vt:lpstr>
      <vt:lpstr>Weibull Data</vt:lpstr>
      <vt:lpstr>CN Relay Failure Scenarios-Old</vt:lpstr>
      <vt:lpstr>'Weibull Data'!beta</vt:lpstr>
      <vt:lpstr>'Weibull Data'!eta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openpyxl</dc:creator>
  <cp:keywords/>
  <dc:description/>
  <cp:lastModifiedBy>Deb Capicchiano</cp:lastModifiedBy>
  <cp:revision/>
  <dcterms:created xsi:type="dcterms:W3CDTF">2025-10-17T00:27:09Z</dcterms:created>
  <dcterms:modified xsi:type="dcterms:W3CDTF">2025-11-23T00:13:50Z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0x010100BE463E5E62BF724086D347C959262467</vt:lpwstr>
  </property>
  <property fmtid="{D5CDD505-2E9C-101B-9397-08002B2CF9AE}" pid="3" name="MediaServiceImageTags">
    <vt:lpwstr/>
  </property>
</Properties>
</file>